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3530" yWindow="15" windowWidth="9615" windowHeight="12090" tabRatio="633"/>
  </bookViews>
  <sheets>
    <sheet name="Progress Graph" sheetId="4" r:id="rId1"/>
    <sheet name="excavation rate " sheetId="1" r:id="rId2"/>
    <sheet name="overburden" sheetId="5" r:id="rId3"/>
    <sheet name="Atraso-Adiantado" sheetId="7" r:id="rId4"/>
    <sheet name="help" sheetId="2" r:id="rId5"/>
    <sheet name="Overburden Graph" sheetId="6" r:id="rId6"/>
    <sheet name="Compar. Distr. ST-FO" sheetId="8" r:id="rId7"/>
  </sheets>
  <calcPr calcId="125725"/>
</workbook>
</file>

<file path=xl/calcChain.xml><?xml version="1.0" encoding="utf-8"?>
<calcChain xmlns="http://schemas.openxmlformats.org/spreadsheetml/2006/main">
  <c r="AA188" i="1"/>
  <c r="V188"/>
  <c r="W188"/>
  <c r="X188"/>
  <c r="L188"/>
  <c r="M188"/>
  <c r="N188"/>
  <c r="AA187"/>
  <c r="X187"/>
  <c r="W187"/>
  <c r="V187"/>
  <c r="N187"/>
  <c r="M187"/>
  <c r="L187"/>
  <c r="AA186"/>
  <c r="X186"/>
  <c r="W186"/>
  <c r="V186"/>
  <c r="N186"/>
  <c r="M186"/>
  <c r="L186"/>
  <c r="AA185"/>
  <c r="X185"/>
  <c r="W185"/>
  <c r="V185"/>
  <c r="N185"/>
  <c r="M185"/>
  <c r="L185"/>
  <c r="AA184"/>
  <c r="X184"/>
  <c r="W184"/>
  <c r="V184"/>
  <c r="N184"/>
  <c r="M184"/>
  <c r="L184"/>
  <c r="AA183"/>
  <c r="X183"/>
  <c r="W183"/>
  <c r="V183"/>
  <c r="N183"/>
  <c r="M183"/>
  <c r="L183"/>
  <c r="AA182"/>
  <c r="X182"/>
  <c r="W182"/>
  <c r="V182"/>
  <c r="N182"/>
  <c r="M182"/>
  <c r="L182"/>
  <c r="AA181"/>
  <c r="X181"/>
  <c r="W181"/>
  <c r="V181"/>
  <c r="N181"/>
  <c r="M181"/>
  <c r="L181"/>
  <c r="AA180"/>
  <c r="X180"/>
  <c r="W180"/>
  <c r="V180"/>
  <c r="N180"/>
  <c r="M180"/>
  <c r="L180"/>
  <c r="AA179"/>
  <c r="X179"/>
  <c r="W179"/>
  <c r="V179"/>
  <c r="N179"/>
  <c r="M179"/>
  <c r="L179"/>
  <c r="AA178"/>
  <c r="X178"/>
  <c r="W178"/>
  <c r="V178"/>
  <c r="N178"/>
  <c r="M178"/>
  <c r="L178"/>
  <c r="AA177"/>
  <c r="X177"/>
  <c r="W177"/>
  <c r="V177"/>
  <c r="N177"/>
  <c r="M177"/>
  <c r="L177"/>
  <c r="A1"/>
  <c r="C2" i="7" l="1"/>
  <c r="AA176" i="1"/>
  <c r="X176"/>
  <c r="W176"/>
  <c r="V176"/>
  <c r="N176"/>
  <c r="M176"/>
  <c r="L176"/>
  <c r="AA175"/>
  <c r="X175"/>
  <c r="W175"/>
  <c r="V175"/>
  <c r="N175"/>
  <c r="M175"/>
  <c r="L175"/>
  <c r="AA174"/>
  <c r="X174"/>
  <c r="W174"/>
  <c r="V174"/>
  <c r="N174"/>
  <c r="M174"/>
  <c r="L174"/>
  <c r="AA173"/>
  <c r="X173"/>
  <c r="W173"/>
  <c r="V173"/>
  <c r="N173"/>
  <c r="M173"/>
  <c r="L173"/>
  <c r="AA172"/>
  <c r="X172"/>
  <c r="W172"/>
  <c r="V172"/>
  <c r="N172"/>
  <c r="M172"/>
  <c r="L172"/>
  <c r="D39" i="2"/>
  <c r="D32"/>
  <c r="D25"/>
  <c r="D19"/>
  <c r="D12"/>
  <c r="AA171" i="1"/>
  <c r="X171"/>
  <c r="W171"/>
  <c r="V171"/>
  <c r="N171"/>
  <c r="M171"/>
  <c r="L171"/>
  <c r="AA170"/>
  <c r="X170"/>
  <c r="W170"/>
  <c r="V170"/>
  <c r="N170"/>
  <c r="M170"/>
  <c r="L170"/>
  <c r="AA169"/>
  <c r="X169"/>
  <c r="W169"/>
  <c r="V169"/>
  <c r="N169"/>
  <c r="M169"/>
  <c r="L169"/>
  <c r="AA168"/>
  <c r="X168"/>
  <c r="W168"/>
  <c r="V168"/>
  <c r="N168"/>
  <c r="M168"/>
  <c r="L168"/>
  <c r="AA167" l="1"/>
  <c r="X167"/>
  <c r="W167"/>
  <c r="V167"/>
  <c r="N167"/>
  <c r="M167"/>
  <c r="L167"/>
  <c r="AA166"/>
  <c r="X166"/>
  <c r="W166"/>
  <c r="V166"/>
  <c r="N166"/>
  <c r="M166"/>
  <c r="L166"/>
  <c r="AA165"/>
  <c r="X165"/>
  <c r="W165"/>
  <c r="V165"/>
  <c r="N165"/>
  <c r="M165"/>
  <c r="L165"/>
  <c r="AA164"/>
  <c r="X164"/>
  <c r="W164"/>
  <c r="V164"/>
  <c r="N164"/>
  <c r="M164"/>
  <c r="L164"/>
  <c r="B5" i="7"/>
  <c r="AA163" i="1"/>
  <c r="X163"/>
  <c r="W163"/>
  <c r="V163"/>
  <c r="N163"/>
  <c r="M163"/>
  <c r="L163"/>
  <c r="AA162"/>
  <c r="X162"/>
  <c r="W162"/>
  <c r="V162"/>
  <c r="N162"/>
  <c r="M162"/>
  <c r="L162"/>
  <c r="AA161"/>
  <c r="X161"/>
  <c r="W161"/>
  <c r="V161"/>
  <c r="N161"/>
  <c r="M161"/>
  <c r="L161"/>
  <c r="N159"/>
  <c r="M159"/>
  <c r="L159"/>
  <c r="N158"/>
  <c r="M158"/>
  <c r="L158"/>
  <c r="AA159"/>
  <c r="AA158"/>
  <c r="X160"/>
  <c r="W160"/>
  <c r="V160"/>
  <c r="X159"/>
  <c r="W159"/>
  <c r="V159"/>
  <c r="X158"/>
  <c r="W158"/>
  <c r="V158"/>
  <c r="AA160"/>
  <c r="N160"/>
  <c r="M160"/>
  <c r="L160"/>
  <c r="AA157"/>
  <c r="X157"/>
  <c r="W157"/>
  <c r="V157"/>
  <c r="N157"/>
  <c r="M157"/>
  <c r="L157"/>
  <c r="AA156"/>
  <c r="X156"/>
  <c r="W156"/>
  <c r="V156"/>
  <c r="N156"/>
  <c r="M156"/>
  <c r="L156"/>
  <c r="AA155"/>
  <c r="X155"/>
  <c r="W155"/>
  <c r="V155"/>
  <c r="N155"/>
  <c r="M155"/>
  <c r="L155"/>
  <c r="X154"/>
  <c r="W154"/>
  <c r="V154"/>
  <c r="N154"/>
  <c r="M154"/>
  <c r="L154"/>
  <c r="Z153"/>
  <c r="X153"/>
  <c r="W153"/>
  <c r="V153"/>
  <c r="N152"/>
  <c r="M152"/>
  <c r="N153"/>
  <c r="M153"/>
  <c r="L153"/>
  <c r="Z152"/>
  <c r="Z151"/>
  <c r="X152"/>
  <c r="W152"/>
  <c r="V152"/>
  <c r="N151"/>
  <c r="M151"/>
  <c r="L152"/>
  <c r="C5" i="8"/>
  <c r="D5"/>
  <c r="E5"/>
  <c r="F5"/>
  <c r="G5"/>
  <c r="C6"/>
  <c r="D6"/>
  <c r="E6"/>
  <c r="F6"/>
  <c r="G6"/>
  <c r="C7"/>
  <c r="D7"/>
  <c r="E7"/>
  <c r="F7"/>
  <c r="G7"/>
  <c r="C8"/>
  <c r="D8"/>
  <c r="E8"/>
  <c r="F8"/>
  <c r="G8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C43"/>
  <c r="D43"/>
  <c r="E43"/>
  <c r="F43"/>
  <c r="G43"/>
  <c r="C44"/>
  <c r="D44"/>
  <c r="E44"/>
  <c r="F44"/>
  <c r="G44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C50"/>
  <c r="D50"/>
  <c r="E50"/>
  <c r="F50"/>
  <c r="G50"/>
  <c r="C51"/>
  <c r="D51"/>
  <c r="E51"/>
  <c r="F51"/>
  <c r="G51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F61"/>
  <c r="G61"/>
  <c r="H61"/>
  <c r="C62"/>
  <c r="D62"/>
  <c r="F62"/>
  <c r="G62"/>
  <c r="H62"/>
  <c r="C63"/>
  <c r="D63"/>
  <c r="F63"/>
  <c r="G63"/>
  <c r="H63"/>
  <c r="C64"/>
  <c r="E64"/>
  <c r="F64"/>
  <c r="G64"/>
  <c r="H64"/>
  <c r="C65"/>
  <c r="E65"/>
  <c r="F65"/>
  <c r="G65"/>
  <c r="H65"/>
  <c r="C66"/>
  <c r="E66"/>
  <c r="F66"/>
  <c r="G66"/>
  <c r="H66"/>
  <c r="C67"/>
  <c r="E67"/>
  <c r="F67"/>
  <c r="G67"/>
  <c r="H67"/>
  <c r="C68"/>
  <c r="E68"/>
  <c r="F68"/>
  <c r="G68"/>
  <c r="H68"/>
  <c r="C69"/>
  <c r="D69"/>
  <c r="F69"/>
  <c r="G69"/>
  <c r="H69"/>
  <c r="C70"/>
  <c r="D70"/>
  <c r="F70"/>
  <c r="G70"/>
  <c r="H70"/>
  <c r="C71"/>
  <c r="D71"/>
  <c r="F71"/>
  <c r="G71"/>
  <c r="H71"/>
  <c r="C72"/>
  <c r="D72"/>
  <c r="F72"/>
  <c r="G72"/>
  <c r="H72"/>
  <c r="C73"/>
  <c r="E73"/>
  <c r="F73"/>
  <c r="G73"/>
  <c r="H73"/>
  <c r="D74"/>
  <c r="E74"/>
  <c r="F74"/>
  <c r="G74"/>
  <c r="H74"/>
  <c r="D75"/>
  <c r="E75"/>
  <c r="F75"/>
  <c r="G75"/>
  <c r="H75"/>
  <c r="D76"/>
  <c r="E76"/>
  <c r="F76"/>
  <c r="G76"/>
  <c r="H76"/>
  <c r="D77"/>
  <c r="E77"/>
  <c r="F77"/>
  <c r="G77"/>
  <c r="H77"/>
  <c r="D78"/>
  <c r="E78"/>
  <c r="F78"/>
  <c r="G78"/>
  <c r="H78"/>
  <c r="D79"/>
  <c r="E79"/>
  <c r="F79"/>
  <c r="G79"/>
  <c r="H79"/>
  <c r="D80"/>
  <c r="E80"/>
  <c r="F80"/>
  <c r="G80"/>
  <c r="H80"/>
  <c r="D81"/>
  <c r="E81"/>
  <c r="F81"/>
  <c r="G81"/>
  <c r="H81"/>
  <c r="D82"/>
  <c r="E82"/>
  <c r="F82"/>
  <c r="G82"/>
  <c r="H82"/>
  <c r="D83"/>
  <c r="E83"/>
  <c r="F83"/>
  <c r="G83"/>
  <c r="H83"/>
  <c r="D84"/>
  <c r="E84"/>
  <c r="F84"/>
  <c r="G84"/>
  <c r="H84"/>
  <c r="D85"/>
  <c r="E85"/>
  <c r="F85"/>
  <c r="G85"/>
  <c r="H85"/>
  <c r="D86"/>
  <c r="E86"/>
  <c r="F86"/>
  <c r="G86"/>
  <c r="H86"/>
  <c r="D87"/>
  <c r="E87"/>
  <c r="F87"/>
  <c r="G87"/>
  <c r="H87"/>
  <c r="D88"/>
  <c r="E88"/>
  <c r="F88"/>
  <c r="G88"/>
  <c r="H88"/>
  <c r="D89"/>
  <c r="E89"/>
  <c r="F89"/>
  <c r="G89"/>
  <c r="H89"/>
  <c r="D90"/>
  <c r="E90"/>
  <c r="F90"/>
  <c r="G90"/>
  <c r="H90"/>
  <c r="D91"/>
  <c r="E91"/>
  <c r="F91"/>
  <c r="G91"/>
  <c r="H91"/>
  <c r="D92"/>
  <c r="E92"/>
  <c r="F92"/>
  <c r="G92"/>
  <c r="H92"/>
  <c r="C93"/>
  <c r="E93"/>
  <c r="F93"/>
  <c r="G93"/>
  <c r="H93"/>
  <c r="C94"/>
  <c r="E94"/>
  <c r="F94"/>
  <c r="G94"/>
  <c r="H94"/>
  <c r="C95"/>
  <c r="D95"/>
  <c r="F95"/>
  <c r="G95"/>
  <c r="H95"/>
  <c r="C96"/>
  <c r="D96"/>
  <c r="F96"/>
  <c r="G96"/>
  <c r="H96"/>
  <c r="C97"/>
  <c r="D97"/>
  <c r="F97"/>
  <c r="G97"/>
  <c r="H97"/>
  <c r="C98"/>
  <c r="D98"/>
  <c r="F98"/>
  <c r="G98"/>
  <c r="H98"/>
  <c r="C99"/>
  <c r="D99"/>
  <c r="F99"/>
  <c r="G99"/>
  <c r="H99"/>
  <c r="C100"/>
  <c r="D100"/>
  <c r="F100"/>
  <c r="G100"/>
  <c r="H100"/>
  <c r="C101"/>
  <c r="E101"/>
  <c r="F101"/>
  <c r="G101"/>
  <c r="H101"/>
  <c r="C102"/>
  <c r="E102"/>
  <c r="F102"/>
  <c r="G102"/>
  <c r="H102"/>
  <c r="C103"/>
  <c r="F103"/>
  <c r="G103"/>
  <c r="H103"/>
  <c r="G4"/>
  <c r="F4"/>
  <c r="E4"/>
  <c r="D4"/>
  <c r="C4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D102" s="1"/>
  <c r="B103"/>
  <c r="E103" s="1"/>
  <c r="B3"/>
  <c r="H4" s="1"/>
  <c r="L7"/>
  <c r="R7" s="1"/>
  <c r="L6"/>
  <c r="R6" s="1"/>
  <c r="L5"/>
  <c r="R5" s="1"/>
  <c r="L4"/>
  <c r="R4" s="1"/>
  <c r="G106"/>
  <c r="F106"/>
  <c r="L3"/>
  <c r="R3" s="1"/>
  <c r="R16" s="1"/>
  <c r="H107" s="1"/>
  <c r="M150" i="1"/>
  <c r="N150"/>
  <c r="L151"/>
  <c r="X151"/>
  <c r="W151"/>
  <c r="V151"/>
  <c r="Z138"/>
  <c r="AB138" s="1"/>
  <c r="Z139"/>
  <c r="AB139" s="1"/>
  <c r="Z140"/>
  <c r="AB140" s="1"/>
  <c r="Z141"/>
  <c r="AB141" s="1"/>
  <c r="AA139"/>
  <c r="Z137"/>
  <c r="AB188" l="1"/>
  <c r="AC188"/>
  <c r="AC187"/>
  <c r="AB187"/>
  <c r="AC186"/>
  <c r="AB186"/>
  <c r="AC185"/>
  <c r="AB185"/>
  <c r="AC184"/>
  <c r="AB184"/>
  <c r="AC183"/>
  <c r="AB183"/>
  <c r="AC182"/>
  <c r="AB182"/>
  <c r="AC181"/>
  <c r="AB181"/>
  <c r="AC180"/>
  <c r="AB180"/>
  <c r="AC179"/>
  <c r="AB179"/>
  <c r="AC178"/>
  <c r="AB178"/>
  <c r="AC177"/>
  <c r="AB177"/>
  <c r="AC176"/>
  <c r="AB176"/>
  <c r="AC175"/>
  <c r="AB175"/>
  <c r="AC174"/>
  <c r="AB174"/>
  <c r="AC173"/>
  <c r="AB173"/>
  <c r="AC172"/>
  <c r="AB172"/>
  <c r="AC171"/>
  <c r="AB171"/>
  <c r="AC170"/>
  <c r="AB170"/>
  <c r="AC169"/>
  <c r="AB169"/>
  <c r="AC168"/>
  <c r="AB168"/>
  <c r="AA138"/>
  <c r="AC138"/>
  <c r="AC141"/>
  <c r="AC140"/>
  <c r="AC139"/>
  <c r="AC151"/>
  <c r="AC152"/>
  <c r="AC153"/>
  <c r="AC154"/>
  <c r="AB155"/>
  <c r="AC155"/>
  <c r="AB156"/>
  <c r="AC156"/>
  <c r="AB157"/>
  <c r="AC157"/>
  <c r="AB160"/>
  <c r="AC160"/>
  <c r="AB158"/>
  <c r="AC158"/>
  <c r="AB159"/>
  <c r="AC159"/>
  <c r="AB161"/>
  <c r="AC161"/>
  <c r="AB162"/>
  <c r="AC162"/>
  <c r="AB163"/>
  <c r="AC163"/>
  <c r="AB164"/>
  <c r="AC164"/>
  <c r="AB165"/>
  <c r="AC165"/>
  <c r="AB166"/>
  <c r="AC166"/>
  <c r="AB167"/>
  <c r="AC167"/>
  <c r="D101" i="8"/>
  <c r="E100"/>
  <c r="E99"/>
  <c r="E98"/>
  <c r="E97"/>
  <c r="E96"/>
  <c r="E95"/>
  <c r="D94"/>
  <c r="D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D73"/>
  <c r="E72"/>
  <c r="E71"/>
  <c r="E70"/>
  <c r="E69"/>
  <c r="D68"/>
  <c r="D67"/>
  <c r="D66"/>
  <c r="D65"/>
  <c r="D64"/>
  <c r="E63"/>
  <c r="E62"/>
  <c r="E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106" s="1"/>
  <c r="H108" s="1"/>
  <c r="H109" s="1"/>
  <c r="C106"/>
  <c r="E106"/>
  <c r="AA154" i="1"/>
  <c r="AB154"/>
  <c r="AA153"/>
  <c r="AB153"/>
  <c r="AA152"/>
  <c r="AB152"/>
  <c r="D103" i="8"/>
  <c r="D106" s="1"/>
  <c r="M3"/>
  <c r="N3"/>
  <c r="O3"/>
  <c r="P3"/>
  <c r="Q3"/>
  <c r="M4"/>
  <c r="N4"/>
  <c r="O4"/>
  <c r="P4"/>
  <c r="Q4"/>
  <c r="M5"/>
  <c r="N5"/>
  <c r="O5"/>
  <c r="P5"/>
  <c r="Q5"/>
  <c r="M6"/>
  <c r="N6"/>
  <c r="O6"/>
  <c r="P6"/>
  <c r="Q6"/>
  <c r="M7"/>
  <c r="N7"/>
  <c r="O7"/>
  <c r="P7"/>
  <c r="Q7"/>
  <c r="AB151" i="1"/>
  <c r="N149"/>
  <c r="M149"/>
  <c r="L150"/>
  <c r="Z150"/>
  <c r="X150"/>
  <c r="W150"/>
  <c r="V150"/>
  <c r="N148"/>
  <c r="M148"/>
  <c r="L149"/>
  <c r="Z149"/>
  <c r="X149"/>
  <c r="W149"/>
  <c r="V149"/>
  <c r="AB149" l="1"/>
  <c r="AC149"/>
  <c r="AB150"/>
  <c r="AC150"/>
  <c r="AA151"/>
  <c r="I106" i="8"/>
  <c r="M16"/>
  <c r="S3"/>
  <c r="S7"/>
  <c r="S6"/>
  <c r="S5"/>
  <c r="S4"/>
  <c r="Q16"/>
  <c r="G107" s="1"/>
  <c r="G108" s="1"/>
  <c r="G109" s="1"/>
  <c r="P16"/>
  <c r="F107" s="1"/>
  <c r="F108" s="1"/>
  <c r="F109" s="1"/>
  <c r="O16"/>
  <c r="E107" s="1"/>
  <c r="E108" s="1"/>
  <c r="E109" s="1"/>
  <c r="N16"/>
  <c r="D107" s="1"/>
  <c r="D108" s="1"/>
  <c r="D109" s="1"/>
  <c r="AA150" i="1"/>
  <c r="C107" i="8" l="1"/>
  <c r="S16"/>
  <c r="N147" i="1"/>
  <c r="M147"/>
  <c r="L148"/>
  <c r="X148"/>
  <c r="W148"/>
  <c r="V148"/>
  <c r="Z148"/>
  <c r="Z147"/>
  <c r="X147"/>
  <c r="W147"/>
  <c r="V147"/>
  <c r="N146"/>
  <c r="M146"/>
  <c r="L147"/>
  <c r="Z146"/>
  <c r="Z145"/>
  <c r="Z144"/>
  <c r="N145"/>
  <c r="M145"/>
  <c r="L146"/>
  <c r="X146"/>
  <c r="W146"/>
  <c r="V146"/>
  <c r="X145"/>
  <c r="W145"/>
  <c r="V145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L145"/>
  <c r="L144"/>
  <c r="X144"/>
  <c r="W144"/>
  <c r="V144"/>
  <c r="Z143"/>
  <c r="L143"/>
  <c r="V143"/>
  <c r="W143"/>
  <c r="X143"/>
  <c r="Z142"/>
  <c r="L142"/>
  <c r="V142"/>
  <c r="W142"/>
  <c r="X142"/>
  <c r="AA142"/>
  <c r="V141"/>
  <c r="W141"/>
  <c r="X141"/>
  <c r="AA141"/>
  <c r="L141"/>
  <c r="V140"/>
  <c r="W140"/>
  <c r="X140"/>
  <c r="AA140"/>
  <c r="L140"/>
  <c r="X139"/>
  <c r="W139"/>
  <c r="V139"/>
  <c r="X138"/>
  <c r="W138"/>
  <c r="V138"/>
  <c r="X137"/>
  <c r="W137"/>
  <c r="V137"/>
  <c r="L139"/>
  <c r="L138"/>
  <c r="L137"/>
  <c r="X136"/>
  <c r="W136"/>
  <c r="V136"/>
  <c r="L136"/>
  <c r="X135"/>
  <c r="W135"/>
  <c r="V135"/>
  <c r="L135"/>
  <c r="M128"/>
  <c r="M129"/>
  <c r="M130"/>
  <c r="M131"/>
  <c r="M132"/>
  <c r="M133"/>
  <c r="M134"/>
  <c r="N129"/>
  <c r="N130"/>
  <c r="N131"/>
  <c r="N132"/>
  <c r="N133"/>
  <c r="N134"/>
  <c r="X134"/>
  <c r="W134"/>
  <c r="V134"/>
  <c r="L129"/>
  <c r="L130"/>
  <c r="L131"/>
  <c r="L132"/>
  <c r="L133"/>
  <c r="L134"/>
  <c r="X133"/>
  <c r="W133"/>
  <c r="V133"/>
  <c r="X132"/>
  <c r="W132"/>
  <c r="V132"/>
  <c r="X131"/>
  <c r="W131"/>
  <c r="V131"/>
  <c r="X130"/>
  <c r="W130"/>
  <c r="V130"/>
  <c r="AB142" l="1"/>
  <c r="AC142"/>
  <c r="AB143"/>
  <c r="AC143"/>
  <c r="AB144"/>
  <c r="AC144"/>
  <c r="AB145"/>
  <c r="AC145"/>
  <c r="AB146"/>
  <c r="AC146"/>
  <c r="AB147"/>
  <c r="AC147"/>
  <c r="AB148"/>
  <c r="AC148"/>
  <c r="AA149"/>
  <c r="AA143"/>
  <c r="AA144"/>
  <c r="I107" i="8"/>
  <c r="C108"/>
  <c r="C109" s="1"/>
  <c r="AA148" i="1"/>
  <c r="AA147"/>
  <c r="AA146"/>
  <c r="AA145"/>
  <c r="H14" i="5"/>
  <c r="H10"/>
  <c r="X129" i="1"/>
  <c r="W129"/>
  <c r="V129"/>
  <c r="M123"/>
  <c r="M124"/>
  <c r="M125"/>
  <c r="M126"/>
  <c r="M127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42"/>
  <c r="X128"/>
  <c r="W128"/>
  <c r="V128"/>
  <c r="N128"/>
  <c r="L128"/>
  <c r="X127"/>
  <c r="W127"/>
  <c r="V127"/>
  <c r="N127"/>
  <c r="L127"/>
  <c r="X126"/>
  <c r="W126"/>
  <c r="V126"/>
  <c r="N126"/>
  <c r="L126"/>
  <c r="X125"/>
  <c r="W125"/>
  <c r="V125"/>
  <c r="N125"/>
  <c r="L125"/>
  <c r="N123"/>
  <c r="N124"/>
  <c r="L124"/>
  <c r="X124"/>
  <c r="W124"/>
  <c r="V124"/>
  <c r="N122"/>
  <c r="L123"/>
  <c r="X123"/>
  <c r="W123"/>
  <c r="V123"/>
  <c r="X122"/>
  <c r="W122"/>
  <c r="V122"/>
  <c r="N121"/>
  <c r="L122"/>
  <c r="N120"/>
  <c r="L121"/>
  <c r="X121"/>
  <c r="W121"/>
  <c r="V121"/>
  <c r="X120"/>
  <c r="W120"/>
  <c r="V120"/>
  <c r="N119"/>
  <c r="L120"/>
  <c r="L119"/>
  <c r="X119"/>
  <c r="W119"/>
  <c r="V119"/>
  <c r="N118"/>
  <c r="X117"/>
  <c r="W117"/>
  <c r="V117"/>
  <c r="X116"/>
  <c r="W116"/>
  <c r="V116"/>
  <c r="N116"/>
  <c r="L116"/>
  <c r="N117"/>
  <c r="X118"/>
  <c r="W118"/>
  <c r="V118"/>
  <c r="L118"/>
  <c r="X115"/>
  <c r="W115"/>
  <c r="V115"/>
  <c r="N115"/>
  <c r="L115"/>
  <c r="X114"/>
  <c r="W114"/>
  <c r="V114"/>
  <c r="N114"/>
  <c r="L114"/>
  <c r="X113"/>
  <c r="W113"/>
  <c r="V113"/>
  <c r="N113"/>
  <c r="L113"/>
  <c r="X112"/>
  <c r="W112"/>
  <c r="V112"/>
  <c r="N112"/>
  <c r="L112"/>
  <c r="X111"/>
  <c r="W111"/>
  <c r="V111"/>
  <c r="N111"/>
  <c r="L111"/>
  <c r="B12" i="2"/>
  <c r="B11"/>
  <c r="L117" i="1" l="1"/>
  <c r="X110" l="1"/>
  <c r="W110"/>
  <c r="V110"/>
  <c r="N110"/>
  <c r="L110"/>
  <c r="N109"/>
  <c r="L109"/>
  <c r="X109"/>
  <c r="W109"/>
  <c r="V109"/>
  <c r="X108"/>
  <c r="W108"/>
  <c r="V108"/>
  <c r="N108"/>
  <c r="L108"/>
  <c r="X107"/>
  <c r="W107"/>
  <c r="V107"/>
  <c r="N107"/>
  <c r="L107"/>
  <c r="N106"/>
  <c r="L106"/>
  <c r="X106"/>
  <c r="W106"/>
  <c r="V106"/>
  <c r="X105"/>
  <c r="W105"/>
  <c r="V105"/>
  <c r="N105"/>
  <c r="L105"/>
  <c r="X103"/>
  <c r="W103"/>
  <c r="V103"/>
  <c r="X102"/>
  <c r="W102"/>
  <c r="V102"/>
  <c r="X104"/>
  <c r="W104"/>
  <c r="V104"/>
  <c r="N104"/>
  <c r="L104"/>
  <c r="N103"/>
  <c r="L103"/>
  <c r="N102"/>
  <c r="L102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66"/>
  <c r="X101" l="1"/>
  <c r="W101"/>
  <c r="V101"/>
  <c r="N101"/>
  <c r="L101"/>
  <c r="X100"/>
  <c r="W100"/>
  <c r="V100"/>
  <c r="N100"/>
  <c r="L100"/>
  <c r="X99"/>
  <c r="W99"/>
  <c r="V99"/>
  <c r="N99"/>
  <c r="L99"/>
  <c r="P94"/>
  <c r="S94" s="1"/>
  <c r="L98"/>
  <c r="N98"/>
  <c r="V98"/>
  <c r="W98"/>
  <c r="X98"/>
  <c r="L97"/>
  <c r="N97"/>
  <c r="V97"/>
  <c r="W97"/>
  <c r="X97"/>
  <c r="V95"/>
  <c r="W95"/>
  <c r="X95"/>
  <c r="V96"/>
  <c r="W96"/>
  <c r="X96"/>
  <c r="L95"/>
  <c r="N95"/>
  <c r="L96"/>
  <c r="N96"/>
  <c r="W4"/>
  <c r="AB4" s="1"/>
  <c r="T4"/>
  <c r="Y4" s="1"/>
  <c r="AD4" s="1"/>
  <c r="S4"/>
  <c r="X4" s="1"/>
  <c r="AC4" s="1"/>
  <c r="Q4"/>
  <c r="V4" s="1"/>
  <c r="AA4" s="1"/>
  <c r="X94"/>
  <c r="W94"/>
  <c r="V94"/>
  <c r="P4"/>
  <c r="U4" s="1"/>
  <c r="Z4" s="1"/>
  <c r="Q94"/>
  <c r="L94"/>
  <c r="N94"/>
  <c r="X93"/>
  <c r="W93"/>
  <c r="V93"/>
  <c r="Q93"/>
  <c r="N93"/>
  <c r="L93"/>
  <c r="N92"/>
  <c r="L92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P95" l="1"/>
  <c r="W92"/>
  <c r="V92"/>
  <c r="Q92"/>
  <c r="W91"/>
  <c r="V91"/>
  <c r="Q91"/>
  <c r="N91"/>
  <c r="L91"/>
  <c r="N90"/>
  <c r="L90"/>
  <c r="W90"/>
  <c r="V90"/>
  <c r="Q90"/>
  <c r="W89"/>
  <c r="V89"/>
  <c r="Q89"/>
  <c r="N89"/>
  <c r="L89"/>
  <c r="W88"/>
  <c r="V88"/>
  <c r="Q88"/>
  <c r="N88"/>
  <c r="L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V87"/>
  <c r="Q87"/>
  <c r="N87"/>
  <c r="L87"/>
  <c r="V86"/>
  <c r="N86"/>
  <c r="L86"/>
  <c r="N85"/>
  <c r="L85"/>
  <c r="Q86"/>
  <c r="Q85"/>
  <c r="V85"/>
  <c r="Q84"/>
  <c r="S95" l="1"/>
  <c r="P96"/>
  <c r="Q95"/>
  <c r="S65"/>
  <c r="V84"/>
  <c r="N84"/>
  <c r="L84"/>
  <c r="V83"/>
  <c r="Q83"/>
  <c r="N83"/>
  <c r="L83"/>
  <c r="S96" l="1"/>
  <c r="P97"/>
  <c r="Q96"/>
  <c r="V82"/>
  <c r="Q82"/>
  <c r="N82"/>
  <c r="L82"/>
  <c r="V81"/>
  <c r="Q81"/>
  <c r="N81"/>
  <c r="L81"/>
  <c r="V80"/>
  <c r="Q80"/>
  <c r="N80"/>
  <c r="L80"/>
  <c r="J231"/>
  <c r="J195"/>
  <c r="J181"/>
  <c r="G231"/>
  <c r="B2" i="2"/>
  <c r="D156" i="1"/>
  <c r="V79"/>
  <c r="Q79"/>
  <c r="N79"/>
  <c r="L79"/>
  <c r="V78"/>
  <c r="Q78"/>
  <c r="N78"/>
  <c r="L78"/>
  <c r="Q77"/>
  <c r="V77"/>
  <c r="N77"/>
  <c r="L77"/>
  <c r="V76"/>
  <c r="Q76"/>
  <c r="L76"/>
  <c r="N76"/>
  <c r="V75"/>
  <c r="Q75"/>
  <c r="N75"/>
  <c r="L75"/>
  <c r="V74"/>
  <c r="Q74"/>
  <c r="N74"/>
  <c r="L74"/>
  <c r="V69"/>
  <c r="V70"/>
  <c r="V71"/>
  <c r="V72"/>
  <c r="V73"/>
  <c r="Q69"/>
  <c r="Q70"/>
  <c r="Q71"/>
  <c r="Q72"/>
  <c r="Q73"/>
  <c r="N71"/>
  <c r="N72"/>
  <c r="N73"/>
  <c r="L71"/>
  <c r="L72"/>
  <c r="L73"/>
  <c r="N69"/>
  <c r="N70"/>
  <c r="L69"/>
  <c r="L70"/>
  <c r="V68"/>
  <c r="Q68"/>
  <c r="N68"/>
  <c r="L68"/>
  <c r="V67"/>
  <c r="Q67"/>
  <c r="N67"/>
  <c r="L67"/>
  <c r="L66"/>
  <c r="N66"/>
  <c r="Q66"/>
  <c r="V66"/>
  <c r="Q65"/>
  <c r="V65"/>
  <c r="N65"/>
  <c r="L65"/>
  <c r="E41" i="2"/>
  <c r="D41"/>
  <c r="D40"/>
  <c r="E39"/>
  <c r="E34"/>
  <c r="D34"/>
  <c r="D33"/>
  <c r="E32"/>
  <c r="E27"/>
  <c r="D27"/>
  <c r="D26"/>
  <c r="E25"/>
  <c r="B23"/>
  <c r="B21"/>
  <c r="A21"/>
  <c r="A24" s="1"/>
  <c r="A27" s="1"/>
  <c r="A30" s="1"/>
  <c r="A20"/>
  <c r="E19"/>
  <c r="B18"/>
  <c r="E14"/>
  <c r="D14"/>
  <c r="D13"/>
  <c r="E12"/>
  <c r="A12"/>
  <c r="A11"/>
  <c r="E6"/>
  <c r="D6"/>
  <c r="A33" l="1"/>
  <c r="A36" s="1"/>
  <c r="A39" s="1"/>
  <c r="A42" s="1"/>
  <c r="A45" s="1"/>
  <c r="A48" s="1"/>
  <c r="A51" s="1"/>
  <c r="S97" i="1"/>
  <c r="P98"/>
  <c r="Q97"/>
  <c r="A23" i="2"/>
  <c r="A26" s="1"/>
  <c r="A29" s="1"/>
  <c r="A32" s="1"/>
  <c r="A35" s="1"/>
  <c r="A38" s="1"/>
  <c r="A41" s="1"/>
  <c r="A44" s="1"/>
  <c r="A47" s="1"/>
  <c r="A50" s="1"/>
  <c r="B24"/>
  <c r="B26"/>
  <c r="B27" s="1"/>
  <c r="D5"/>
  <c r="E4"/>
  <c r="B6"/>
  <c r="D87" i="5"/>
  <c r="D86"/>
  <c r="D85"/>
  <c r="D84"/>
  <c r="D83"/>
  <c r="D82"/>
  <c r="D81"/>
  <c r="D80"/>
  <c r="D79"/>
  <c r="D78"/>
  <c r="D45"/>
  <c r="D44"/>
  <c r="D43"/>
  <c r="D42"/>
  <c r="D41"/>
  <c r="D40"/>
  <c r="D39"/>
  <c r="D38"/>
  <c r="D37"/>
  <c r="G29"/>
  <c r="F29"/>
  <c r="G28"/>
  <c r="F28"/>
  <c r="G27"/>
  <c r="F26"/>
  <c r="D23"/>
  <c r="G22"/>
  <c r="F22"/>
  <c r="D22"/>
  <c r="G21"/>
  <c r="F21"/>
  <c r="D21"/>
  <c r="G20"/>
  <c r="D20"/>
  <c r="F19"/>
  <c r="S98" i="1" l="1"/>
  <c r="P99"/>
  <c r="Q98"/>
  <c r="B29" i="2"/>
  <c r="H6" i="5"/>
  <c r="B32" i="2" l="1"/>
  <c r="B30"/>
  <c r="S99" i="1"/>
  <c r="P100"/>
  <c r="Q99"/>
  <c r="S100" l="1"/>
  <c r="P101"/>
  <c r="Q100"/>
  <c r="B35" i="2"/>
  <c r="B33"/>
  <c r="B38" l="1"/>
  <c r="B36"/>
  <c r="P102" i="1"/>
  <c r="S101"/>
  <c r="Q101"/>
  <c r="A3" i="5"/>
  <c r="H2"/>
  <c r="D2"/>
  <c r="P103" i="1" l="1"/>
  <c r="Q102"/>
  <c r="S102"/>
  <c r="B41" i="2"/>
  <c r="B39"/>
  <c r="A4" i="5"/>
  <c r="V64" i="1"/>
  <c r="N64"/>
  <c r="L64"/>
  <c r="V63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B44" i="2" l="1"/>
  <c r="B42"/>
  <c r="P104" i="1"/>
  <c r="S103"/>
  <c r="Q103"/>
  <c r="L52"/>
  <c r="N51"/>
  <c r="P105" l="1"/>
  <c r="S104"/>
  <c r="Q104"/>
  <c r="B47" i="2"/>
  <c r="B45"/>
  <c r="L51" i="1"/>
  <c r="N50"/>
  <c r="L50"/>
  <c r="N49"/>
  <c r="B50" i="2" l="1"/>
  <c r="B51" s="1"/>
  <c r="B48"/>
  <c r="S105" i="1"/>
  <c r="P106"/>
  <c r="Q105"/>
  <c r="L49"/>
  <c r="N48"/>
  <c r="L48"/>
  <c r="N47"/>
  <c r="S106" l="1"/>
  <c r="P107"/>
  <c r="Q106"/>
  <c r="L47"/>
  <c r="N46"/>
  <c r="L46"/>
  <c r="N45"/>
  <c r="S107" l="1"/>
  <c r="P108"/>
  <c r="Q107"/>
  <c r="L45"/>
  <c r="N44"/>
  <c r="L44"/>
  <c r="S108" l="1"/>
  <c r="P109"/>
  <c r="Q108"/>
  <c r="N43"/>
  <c r="S109" l="1"/>
  <c r="P110"/>
  <c r="Q109"/>
  <c r="L43"/>
  <c r="N42"/>
  <c r="L42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B2" i="7" s="1"/>
  <c r="E2" s="1"/>
  <c r="F2" s="1"/>
  <c r="A157" i="1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B3" i="2"/>
  <c r="B7"/>
  <c r="S5" i="1" l="1"/>
  <c r="Z5"/>
  <c r="K5"/>
  <c r="G2" i="5" s="1"/>
  <c r="S110" i="1"/>
  <c r="P111"/>
  <c r="Q110"/>
  <c r="H88"/>
  <c r="B7"/>
  <c r="H206"/>
  <c r="H184"/>
  <c r="E158"/>
  <c r="S111" l="1"/>
  <c r="P112"/>
  <c r="Q111"/>
  <c r="C3" i="7"/>
  <c r="G14" i="5"/>
  <c r="E159" i="1"/>
  <c r="F159"/>
  <c r="G158"/>
  <c r="F158"/>
  <c r="H185"/>
  <c r="J184"/>
  <c r="I184"/>
  <c r="H207"/>
  <c r="J206"/>
  <c r="I206"/>
  <c r="B8"/>
  <c r="C8"/>
  <c r="D7"/>
  <c r="C7"/>
  <c r="H89"/>
  <c r="J88"/>
  <c r="I88"/>
  <c r="J14" i="5" l="1"/>
  <c r="J15" s="1"/>
  <c r="S112" i="1"/>
  <c r="P113"/>
  <c r="Q112"/>
  <c r="H90"/>
  <c r="I89"/>
  <c r="J89"/>
  <c r="D8"/>
  <c r="B9"/>
  <c r="C9"/>
  <c r="I207"/>
  <c r="J207"/>
  <c r="H208"/>
  <c r="I185"/>
  <c r="J185"/>
  <c r="H186"/>
  <c r="G159"/>
  <c r="E160"/>
  <c r="F160"/>
  <c r="P114" l="1"/>
  <c r="S113"/>
  <c r="Q113"/>
  <c r="G160"/>
  <c r="E161"/>
  <c r="F161"/>
  <c r="I186"/>
  <c r="J186"/>
  <c r="H187"/>
  <c r="I208"/>
  <c r="J208"/>
  <c r="H209"/>
  <c r="D9"/>
  <c r="B10"/>
  <c r="C10"/>
  <c r="H91"/>
  <c r="J90"/>
  <c r="I90"/>
  <c r="S114" l="1"/>
  <c r="P115"/>
  <c r="Q114"/>
  <c r="H92"/>
  <c r="J91"/>
  <c r="I91"/>
  <c r="D10"/>
  <c r="B11"/>
  <c r="C11"/>
  <c r="I209"/>
  <c r="J209"/>
  <c r="H210"/>
  <c r="I187"/>
  <c r="J187"/>
  <c r="H188"/>
  <c r="G161"/>
  <c r="E162"/>
  <c r="F162"/>
  <c r="P116" l="1"/>
  <c r="S115"/>
  <c r="Q115"/>
  <c r="G162"/>
  <c r="E163"/>
  <c r="F163"/>
  <c r="I188"/>
  <c r="J188"/>
  <c r="H189"/>
  <c r="I210"/>
  <c r="J210"/>
  <c r="H211"/>
  <c r="D11"/>
  <c r="B12"/>
  <c r="C12"/>
  <c r="H93"/>
  <c r="J92"/>
  <c r="I92"/>
  <c r="P117" l="1"/>
  <c r="Q116"/>
  <c r="S116"/>
  <c r="H94"/>
  <c r="J93"/>
  <c r="I93"/>
  <c r="D12"/>
  <c r="B13"/>
  <c r="C13"/>
  <c r="I211"/>
  <c r="J211"/>
  <c r="H212"/>
  <c r="I189"/>
  <c r="J189"/>
  <c r="H190"/>
  <c r="H5" s="1"/>
  <c r="G163"/>
  <c r="E164"/>
  <c r="F164"/>
  <c r="P118" l="1"/>
  <c r="S117"/>
  <c r="Q117"/>
  <c r="G164"/>
  <c r="E165"/>
  <c r="F165"/>
  <c r="I190"/>
  <c r="J190"/>
  <c r="H191"/>
  <c r="I212"/>
  <c r="J212"/>
  <c r="H213"/>
  <c r="D13"/>
  <c r="B14"/>
  <c r="C14"/>
  <c r="H95"/>
  <c r="J94"/>
  <c r="I94"/>
  <c r="P119" l="1"/>
  <c r="S118"/>
  <c r="Q118"/>
  <c r="H96"/>
  <c r="J95"/>
  <c r="I95"/>
  <c r="D14"/>
  <c r="B15"/>
  <c r="C15"/>
  <c r="I213"/>
  <c r="J213"/>
  <c r="H214"/>
  <c r="I191"/>
  <c r="J191"/>
  <c r="H192"/>
  <c r="G165"/>
  <c r="E166"/>
  <c r="F166"/>
  <c r="S119" l="1"/>
  <c r="P120"/>
  <c r="Q119"/>
  <c r="G166"/>
  <c r="E167"/>
  <c r="F167"/>
  <c r="I192"/>
  <c r="J192"/>
  <c r="H193"/>
  <c r="I214"/>
  <c r="J214"/>
  <c r="H215"/>
  <c r="D15"/>
  <c r="B16"/>
  <c r="C16"/>
  <c r="H97"/>
  <c r="J96"/>
  <c r="I96"/>
  <c r="S120" l="1"/>
  <c r="P121"/>
  <c r="Q120"/>
  <c r="H98"/>
  <c r="J97"/>
  <c r="I97"/>
  <c r="D16"/>
  <c r="B17"/>
  <c r="C17"/>
  <c r="I215"/>
  <c r="J215"/>
  <c r="H216"/>
  <c r="I193"/>
  <c r="J193"/>
  <c r="H194"/>
  <c r="G167"/>
  <c r="E168"/>
  <c r="F168"/>
  <c r="S121" l="1"/>
  <c r="P122"/>
  <c r="Q121"/>
  <c r="G168"/>
  <c r="E169"/>
  <c r="F169"/>
  <c r="I195"/>
  <c r="I194"/>
  <c r="J194"/>
  <c r="I216"/>
  <c r="J216"/>
  <c r="H217"/>
  <c r="D17"/>
  <c r="B18"/>
  <c r="C18"/>
  <c r="H99"/>
  <c r="J98"/>
  <c r="I98"/>
  <c r="S122" l="1"/>
  <c r="P123"/>
  <c r="Q122"/>
  <c r="H100"/>
  <c r="J99"/>
  <c r="I99"/>
  <c r="D18"/>
  <c r="B19"/>
  <c r="C19"/>
  <c r="I217"/>
  <c r="J217"/>
  <c r="H218"/>
  <c r="B3" i="7"/>
  <c r="D3" s="1"/>
  <c r="G169" i="1"/>
  <c r="E170"/>
  <c r="F170"/>
  <c r="S123" l="1"/>
  <c r="P124"/>
  <c r="Q123"/>
  <c r="G170"/>
  <c r="E171"/>
  <c r="F171"/>
  <c r="I218"/>
  <c r="J218"/>
  <c r="H219"/>
  <c r="D19"/>
  <c r="B20"/>
  <c r="C20"/>
  <c r="H101"/>
  <c r="J100"/>
  <c r="I100"/>
  <c r="S124" l="1"/>
  <c r="P125"/>
  <c r="Q124"/>
  <c r="E3" i="7"/>
  <c r="F3" s="1"/>
  <c r="H102" i="1"/>
  <c r="J101"/>
  <c r="I101"/>
  <c r="D20"/>
  <c r="B21"/>
  <c r="C21"/>
  <c r="I219"/>
  <c r="J219"/>
  <c r="H220"/>
  <c r="G171"/>
  <c r="E172"/>
  <c r="F172"/>
  <c r="S125" l="1"/>
  <c r="P126"/>
  <c r="Q125"/>
  <c r="G172"/>
  <c r="E173"/>
  <c r="F173"/>
  <c r="I220"/>
  <c r="J220"/>
  <c r="H221"/>
  <c r="D21"/>
  <c r="B22"/>
  <c r="C22"/>
  <c r="H103"/>
  <c r="J102"/>
  <c r="I102"/>
  <c r="S126" l="1"/>
  <c r="P127"/>
  <c r="Q126"/>
  <c r="H104"/>
  <c r="J103"/>
  <c r="I103"/>
  <c r="D22"/>
  <c r="B23"/>
  <c r="C23"/>
  <c r="I221"/>
  <c r="J221"/>
  <c r="H222"/>
  <c r="G173"/>
  <c r="E174"/>
  <c r="F174"/>
  <c r="S127" l="1"/>
  <c r="P128"/>
  <c r="Q127"/>
  <c r="G174"/>
  <c r="E175"/>
  <c r="F175"/>
  <c r="I222"/>
  <c r="J222"/>
  <c r="H223"/>
  <c r="D23"/>
  <c r="B24"/>
  <c r="C24"/>
  <c r="H105"/>
  <c r="J104"/>
  <c r="I104"/>
  <c r="P129" l="1"/>
  <c r="S128"/>
  <c r="Q128"/>
  <c r="H106"/>
  <c r="J105"/>
  <c r="I105"/>
  <c r="D24"/>
  <c r="B25"/>
  <c r="C25"/>
  <c r="I223"/>
  <c r="J223"/>
  <c r="H224"/>
  <c r="G175"/>
  <c r="E176"/>
  <c r="F176"/>
  <c r="S129" l="1"/>
  <c r="Q129"/>
  <c r="G176"/>
  <c r="E177"/>
  <c r="F177"/>
  <c r="H225"/>
  <c r="I224"/>
  <c r="J224"/>
  <c r="D25"/>
  <c r="B26"/>
  <c r="C26"/>
  <c r="H107"/>
  <c r="J106"/>
  <c r="I106"/>
  <c r="H108" l="1"/>
  <c r="J107"/>
  <c r="I107"/>
  <c r="D26"/>
  <c r="B27"/>
  <c r="C27"/>
  <c r="I225"/>
  <c r="J225"/>
  <c r="H226"/>
  <c r="G177"/>
  <c r="E178"/>
  <c r="F178"/>
  <c r="G178" l="1"/>
  <c r="E179"/>
  <c r="F179"/>
  <c r="I226"/>
  <c r="J226"/>
  <c r="H227"/>
  <c r="D27"/>
  <c r="B28"/>
  <c r="C28"/>
  <c r="H109"/>
  <c r="J108"/>
  <c r="I108"/>
  <c r="H110" l="1"/>
  <c r="J109"/>
  <c r="I109"/>
  <c r="D28"/>
  <c r="B29"/>
  <c r="C29"/>
  <c r="I227"/>
  <c r="J227"/>
  <c r="H228"/>
  <c r="G179"/>
  <c r="E180"/>
  <c r="F180"/>
  <c r="G180" l="1"/>
  <c r="E181"/>
  <c r="F181"/>
  <c r="I228"/>
  <c r="J228"/>
  <c r="H229"/>
  <c r="D29"/>
  <c r="B30"/>
  <c r="C30"/>
  <c r="H111"/>
  <c r="J110"/>
  <c r="I110"/>
  <c r="H112" l="1"/>
  <c r="J111"/>
  <c r="I111"/>
  <c r="D30"/>
  <c r="B31"/>
  <c r="C31"/>
  <c r="I229"/>
  <c r="J229"/>
  <c r="H230"/>
  <c r="G181"/>
  <c r="E182"/>
  <c r="F182"/>
  <c r="G182" l="1"/>
  <c r="E183"/>
  <c r="F183"/>
  <c r="I231"/>
  <c r="I230"/>
  <c r="J230"/>
  <c r="D31"/>
  <c r="B32"/>
  <c r="C32"/>
  <c r="H113"/>
  <c r="J112"/>
  <c r="I112"/>
  <c r="H114" l="1"/>
  <c r="J113"/>
  <c r="I113"/>
  <c r="D32"/>
  <c r="B33"/>
  <c r="C33"/>
  <c r="G183"/>
  <c r="E184"/>
  <c r="F184"/>
  <c r="G184" l="1"/>
  <c r="E185"/>
  <c r="F185"/>
  <c r="D33"/>
  <c r="B34"/>
  <c r="C34"/>
  <c r="H115"/>
  <c r="J114"/>
  <c r="I114"/>
  <c r="H116" l="1"/>
  <c r="J115"/>
  <c r="I115"/>
  <c r="D34"/>
  <c r="B35"/>
  <c r="C35"/>
  <c r="G185"/>
  <c r="E186"/>
  <c r="F186"/>
  <c r="G186" l="1"/>
  <c r="E187"/>
  <c r="F187"/>
  <c r="D35"/>
  <c r="B36"/>
  <c r="C36"/>
  <c r="H117"/>
  <c r="J116"/>
  <c r="I116"/>
  <c r="H118" l="1"/>
  <c r="J117"/>
  <c r="I117"/>
  <c r="D36"/>
  <c r="B37"/>
  <c r="C37"/>
  <c r="G187"/>
  <c r="E188"/>
  <c r="F188"/>
  <c r="G188" l="1"/>
  <c r="E189"/>
  <c r="F189"/>
  <c r="D37"/>
  <c r="B38"/>
  <c r="C38"/>
  <c r="H119"/>
  <c r="J118"/>
  <c r="I118"/>
  <c r="H120" l="1"/>
  <c r="J119"/>
  <c r="I119"/>
  <c r="D38"/>
  <c r="B39"/>
  <c r="C39"/>
  <c r="G189"/>
  <c r="E190"/>
  <c r="E5" s="1"/>
  <c r="B4" i="7" s="1"/>
  <c r="F190" i="1"/>
  <c r="G190" l="1"/>
  <c r="E191"/>
  <c r="F191"/>
  <c r="D39"/>
  <c r="B40"/>
  <c r="C40"/>
  <c r="H121"/>
  <c r="J120"/>
  <c r="I120"/>
  <c r="H122" l="1"/>
  <c r="J121"/>
  <c r="I121"/>
  <c r="D40"/>
  <c r="B41"/>
  <c r="C41"/>
  <c r="G191"/>
  <c r="E192"/>
  <c r="F192"/>
  <c r="G192" l="1"/>
  <c r="E193"/>
  <c r="F193"/>
  <c r="D41"/>
  <c r="B42"/>
  <c r="C42"/>
  <c r="H123"/>
  <c r="J122"/>
  <c r="I122"/>
  <c r="H124" l="1"/>
  <c r="J123"/>
  <c r="I123"/>
  <c r="D42"/>
  <c r="B43"/>
  <c r="C43"/>
  <c r="G193"/>
  <c r="E194"/>
  <c r="F194"/>
  <c r="G194" l="1"/>
  <c r="E195"/>
  <c r="F195"/>
  <c r="D43"/>
  <c r="B44"/>
  <c r="C44"/>
  <c r="H125"/>
  <c r="J124"/>
  <c r="I124"/>
  <c r="H126" l="1"/>
  <c r="J125"/>
  <c r="I125"/>
  <c r="D44"/>
  <c r="B45"/>
  <c r="C45"/>
  <c r="G195"/>
  <c r="E196"/>
  <c r="F196"/>
  <c r="G196" l="1"/>
  <c r="E197"/>
  <c r="F197"/>
  <c r="D45"/>
  <c r="B46"/>
  <c r="C46"/>
  <c r="H127"/>
  <c r="J126"/>
  <c r="I126"/>
  <c r="H128" l="1"/>
  <c r="J127"/>
  <c r="I127"/>
  <c r="D46"/>
  <c r="B47"/>
  <c r="C47"/>
  <c r="G197"/>
  <c r="E198"/>
  <c r="F198"/>
  <c r="G198" l="1"/>
  <c r="E199"/>
  <c r="F199"/>
  <c r="D47"/>
  <c r="B48"/>
  <c r="C48"/>
  <c r="H129"/>
  <c r="J128"/>
  <c r="I128"/>
  <c r="H130" l="1"/>
  <c r="J129"/>
  <c r="I129"/>
  <c r="D48"/>
  <c r="B49"/>
  <c r="C49"/>
  <c r="G199"/>
  <c r="E200"/>
  <c r="F200"/>
  <c r="G200" l="1"/>
  <c r="E201"/>
  <c r="F201"/>
  <c r="D49"/>
  <c r="B50"/>
  <c r="C50"/>
  <c r="H131"/>
  <c r="J130"/>
  <c r="I130"/>
  <c r="H132" l="1"/>
  <c r="J131"/>
  <c r="I131"/>
  <c r="D50"/>
  <c r="B51"/>
  <c r="C51"/>
  <c r="G201"/>
  <c r="E202"/>
  <c r="F202"/>
  <c r="G202" l="1"/>
  <c r="E203"/>
  <c r="F203"/>
  <c r="D51"/>
  <c r="B52"/>
  <c r="C52"/>
  <c r="H133"/>
  <c r="J132"/>
  <c r="I132"/>
  <c r="H134" l="1"/>
  <c r="J133"/>
  <c r="I133"/>
  <c r="D52"/>
  <c r="B53"/>
  <c r="C53"/>
  <c r="G203"/>
  <c r="E204"/>
  <c r="F204"/>
  <c r="G204" l="1"/>
  <c r="E205"/>
  <c r="F205"/>
  <c r="D53"/>
  <c r="B54"/>
  <c r="C54"/>
  <c r="H135"/>
  <c r="J134"/>
  <c r="I134"/>
  <c r="H136" l="1"/>
  <c r="J135"/>
  <c r="I135"/>
  <c r="D54"/>
  <c r="B55"/>
  <c r="C55"/>
  <c r="G205"/>
  <c r="E206"/>
  <c r="F206"/>
  <c r="G206" l="1"/>
  <c r="E207"/>
  <c r="F207"/>
  <c r="D55"/>
  <c r="B56"/>
  <c r="C56"/>
  <c r="H137"/>
  <c r="J136"/>
  <c r="I136"/>
  <c r="H138" l="1"/>
  <c r="J137"/>
  <c r="I137"/>
  <c r="D56"/>
  <c r="B57"/>
  <c r="C57"/>
  <c r="G207"/>
  <c r="E208"/>
  <c r="F208"/>
  <c r="G208" l="1"/>
  <c r="E209"/>
  <c r="F209"/>
  <c r="D57"/>
  <c r="B58"/>
  <c r="C58"/>
  <c r="H139"/>
  <c r="J138"/>
  <c r="I138"/>
  <c r="H140" l="1"/>
  <c r="J139"/>
  <c r="I139"/>
  <c r="D58"/>
  <c r="B59"/>
  <c r="C59"/>
  <c r="G209"/>
  <c r="E210"/>
  <c r="F210"/>
  <c r="G210" l="1"/>
  <c r="E211"/>
  <c r="F211"/>
  <c r="D59"/>
  <c r="B60"/>
  <c r="C60"/>
  <c r="H141"/>
  <c r="J140"/>
  <c r="I140"/>
  <c r="H142" l="1"/>
  <c r="J141"/>
  <c r="I141"/>
  <c r="D60"/>
  <c r="B61"/>
  <c r="C61"/>
  <c r="G211"/>
  <c r="E212"/>
  <c r="F212"/>
  <c r="G212" l="1"/>
  <c r="E213"/>
  <c r="F213"/>
  <c r="D61"/>
  <c r="B62"/>
  <c r="C62"/>
  <c r="H143"/>
  <c r="J142"/>
  <c r="I142"/>
  <c r="H144" l="1"/>
  <c r="J143"/>
  <c r="I143"/>
  <c r="D62"/>
  <c r="B63"/>
  <c r="C63"/>
  <c r="G213"/>
  <c r="E214"/>
  <c r="F214"/>
  <c r="G214" l="1"/>
  <c r="E215"/>
  <c r="F215"/>
  <c r="D63"/>
  <c r="B64"/>
  <c r="C64"/>
  <c r="H145"/>
  <c r="J144"/>
  <c r="I144"/>
  <c r="H146" l="1"/>
  <c r="J145"/>
  <c r="I145"/>
  <c r="D64"/>
  <c r="B65"/>
  <c r="C65"/>
  <c r="G215"/>
  <c r="E216"/>
  <c r="F216"/>
  <c r="G216" l="1"/>
  <c r="E217"/>
  <c r="F217"/>
  <c r="D65"/>
  <c r="B66"/>
  <c r="C66"/>
  <c r="H147"/>
  <c r="J146"/>
  <c r="I146"/>
  <c r="H148" l="1"/>
  <c r="J147"/>
  <c r="I147"/>
  <c r="D66"/>
  <c r="B67"/>
  <c r="C67"/>
  <c r="G217"/>
  <c r="E218"/>
  <c r="F218"/>
  <c r="G218" l="1"/>
  <c r="E219"/>
  <c r="F219"/>
  <c r="D67"/>
  <c r="B68"/>
  <c r="C68"/>
  <c r="H149"/>
  <c r="J148"/>
  <c r="I148"/>
  <c r="H150" l="1"/>
  <c r="J149"/>
  <c r="I149"/>
  <c r="D68"/>
  <c r="B69"/>
  <c r="C69"/>
  <c r="G219"/>
  <c r="E220"/>
  <c r="F220"/>
  <c r="G220" l="1"/>
  <c r="E221"/>
  <c r="F221"/>
  <c r="D69"/>
  <c r="B70"/>
  <c r="C70"/>
  <c r="H151"/>
  <c r="J150"/>
  <c r="I150"/>
  <c r="H152" l="1"/>
  <c r="J151"/>
  <c r="I151"/>
  <c r="D70"/>
  <c r="B71"/>
  <c r="C71"/>
  <c r="G221"/>
  <c r="E222"/>
  <c r="F222"/>
  <c r="G222" l="1"/>
  <c r="E223"/>
  <c r="F223"/>
  <c r="D71"/>
  <c r="B72"/>
  <c r="C72"/>
  <c r="H153"/>
  <c r="J152"/>
  <c r="I152"/>
  <c r="H154" l="1"/>
  <c r="J153"/>
  <c r="I153"/>
  <c r="D72"/>
  <c r="B73"/>
  <c r="C73"/>
  <c r="G223"/>
  <c r="E224"/>
  <c r="F224"/>
  <c r="G224" l="1"/>
  <c r="E225"/>
  <c r="F225"/>
  <c r="D73"/>
  <c r="B74"/>
  <c r="C74"/>
  <c r="H155"/>
  <c r="J154"/>
  <c r="I154"/>
  <c r="H156" l="1"/>
  <c r="J155"/>
  <c r="I155"/>
  <c r="D74"/>
  <c r="B75"/>
  <c r="C75"/>
  <c r="G225"/>
  <c r="E226"/>
  <c r="F226"/>
  <c r="G226" l="1"/>
  <c r="E227"/>
  <c r="F227"/>
  <c r="D75"/>
  <c r="B76"/>
  <c r="C76"/>
  <c r="H157"/>
  <c r="J156"/>
  <c r="I156"/>
  <c r="H158" l="1"/>
  <c r="J157"/>
  <c r="I157"/>
  <c r="D76"/>
  <c r="B77"/>
  <c r="C77"/>
  <c r="G227"/>
  <c r="E228"/>
  <c r="F228"/>
  <c r="G228" l="1"/>
  <c r="E229"/>
  <c r="F229"/>
  <c r="D77"/>
  <c r="B78"/>
  <c r="C78"/>
  <c r="H159"/>
  <c r="J158"/>
  <c r="I158"/>
  <c r="H160" l="1"/>
  <c r="J159"/>
  <c r="I159"/>
  <c r="D78"/>
  <c r="B79"/>
  <c r="C79"/>
  <c r="G229"/>
  <c r="E230"/>
  <c r="F230"/>
  <c r="F231" l="1"/>
  <c r="G230"/>
  <c r="D79"/>
  <c r="B80"/>
  <c r="C80"/>
  <c r="H161"/>
  <c r="J160"/>
  <c r="I160"/>
  <c r="H162" l="1"/>
  <c r="J161"/>
  <c r="I161"/>
  <c r="D80"/>
  <c r="B81"/>
  <c r="C81"/>
  <c r="D81" l="1"/>
  <c r="B82"/>
  <c r="C82"/>
  <c r="H163"/>
  <c r="J162"/>
  <c r="I162"/>
  <c r="N5"/>
  <c r="AC5"/>
  <c r="X5"/>
  <c r="P5"/>
  <c r="G10" i="5" s="1"/>
  <c r="J2"/>
  <c r="J3" s="1"/>
  <c r="U5" i="1"/>
  <c r="B5"/>
  <c r="C4" i="7" l="1"/>
  <c r="D4" s="1"/>
  <c r="G6" i="5"/>
  <c r="C5" i="7"/>
  <c r="J10" i="5"/>
  <c r="J11" s="1"/>
  <c r="D5" i="7"/>
  <c r="E4"/>
  <c r="F4" s="1"/>
  <c r="H164" i="1"/>
  <c r="J163"/>
  <c r="I163"/>
  <c r="D82"/>
  <c r="B83"/>
  <c r="C83"/>
  <c r="J6" i="5"/>
  <c r="J7" s="1"/>
  <c r="E5" i="7" l="1"/>
  <c r="F5" s="1"/>
  <c r="D83" i="1"/>
  <c r="B84"/>
  <c r="C84"/>
  <c r="H165"/>
  <c r="J164"/>
  <c r="I164"/>
  <c r="H166" l="1"/>
  <c r="J165"/>
  <c r="I165"/>
  <c r="D84"/>
  <c r="B85"/>
  <c r="C85"/>
  <c r="D85" l="1"/>
  <c r="B86"/>
  <c r="C86"/>
  <c r="H167"/>
  <c r="J166"/>
  <c r="I166"/>
  <c r="H168" l="1"/>
  <c r="J167"/>
  <c r="I167"/>
  <c r="D86"/>
  <c r="B87"/>
  <c r="C87"/>
  <c r="D87" l="1"/>
  <c r="B88"/>
  <c r="C88"/>
  <c r="H169"/>
  <c r="J168"/>
  <c r="I168"/>
  <c r="H170" l="1"/>
  <c r="J169"/>
  <c r="I169"/>
  <c r="D88"/>
  <c r="B89"/>
  <c r="C89"/>
  <c r="D89" l="1"/>
  <c r="B90"/>
  <c r="C90"/>
  <c r="H171"/>
  <c r="J170"/>
  <c r="I170"/>
  <c r="H172" l="1"/>
  <c r="J171"/>
  <c r="I171"/>
  <c r="D90"/>
  <c r="B91"/>
  <c r="C91"/>
  <c r="D91" l="1"/>
  <c r="B92"/>
  <c r="C92"/>
  <c r="H173"/>
  <c r="J172"/>
  <c r="I172"/>
  <c r="H174" l="1"/>
  <c r="J173"/>
  <c r="I173"/>
  <c r="D92"/>
  <c r="B93"/>
  <c r="C93"/>
  <c r="D93" l="1"/>
  <c r="B94"/>
  <c r="C94"/>
  <c r="H175"/>
  <c r="J174"/>
  <c r="I174"/>
  <c r="H176" l="1"/>
  <c r="J175"/>
  <c r="I175"/>
  <c r="D94"/>
  <c r="B95"/>
  <c r="C95"/>
  <c r="D95" l="1"/>
  <c r="B96"/>
  <c r="C96"/>
  <c r="H177"/>
  <c r="J176"/>
  <c r="I176"/>
  <c r="H178" l="1"/>
  <c r="J177"/>
  <c r="I177"/>
  <c r="D96"/>
  <c r="B97"/>
  <c r="C97"/>
  <c r="D97" l="1"/>
  <c r="B98"/>
  <c r="C98"/>
  <c r="H179"/>
  <c r="J178"/>
  <c r="I178"/>
  <c r="H180" l="1"/>
  <c r="J179"/>
  <c r="I179"/>
  <c r="D98"/>
  <c r="B99"/>
  <c r="C99"/>
  <c r="D99" l="1"/>
  <c r="B100"/>
  <c r="C100"/>
  <c r="I181"/>
  <c r="J180"/>
  <c r="I180"/>
  <c r="D100" l="1"/>
  <c r="B101"/>
  <c r="C101"/>
  <c r="D101" l="1"/>
  <c r="B102"/>
  <c r="C102"/>
  <c r="D102" l="1"/>
  <c r="B103"/>
  <c r="C103"/>
  <c r="D103" l="1"/>
  <c r="B104"/>
  <c r="C104"/>
  <c r="D104" l="1"/>
  <c r="B105"/>
  <c r="C105"/>
  <c r="D105" l="1"/>
  <c r="B106"/>
  <c r="C106"/>
  <c r="D106" l="1"/>
  <c r="B107"/>
  <c r="C107"/>
  <c r="D107" l="1"/>
  <c r="B108"/>
  <c r="C108"/>
  <c r="D108" l="1"/>
  <c r="B109"/>
  <c r="C109"/>
  <c r="D109" l="1"/>
  <c r="B110"/>
  <c r="C110"/>
  <c r="D110" l="1"/>
  <c r="B111"/>
  <c r="C111"/>
  <c r="D111" l="1"/>
  <c r="B112"/>
  <c r="C112"/>
  <c r="D112" l="1"/>
  <c r="B113"/>
  <c r="C113"/>
  <c r="D113" l="1"/>
  <c r="B114"/>
  <c r="C114"/>
  <c r="D114" l="1"/>
  <c r="B115"/>
  <c r="C115"/>
  <c r="D115" l="1"/>
  <c r="B116"/>
  <c r="C116"/>
  <c r="D116" l="1"/>
  <c r="B117"/>
  <c r="C117"/>
  <c r="D117" l="1"/>
  <c r="B118"/>
  <c r="C118"/>
  <c r="D118" l="1"/>
  <c r="B119"/>
  <c r="C119"/>
  <c r="D119" l="1"/>
  <c r="B120"/>
  <c r="C120"/>
  <c r="D120" l="1"/>
  <c r="B121"/>
  <c r="C121"/>
  <c r="D121" l="1"/>
  <c r="B122"/>
  <c r="C122"/>
  <c r="D122" l="1"/>
  <c r="B123"/>
  <c r="C123"/>
  <c r="D123" l="1"/>
  <c r="B124"/>
  <c r="C124"/>
  <c r="D124" l="1"/>
  <c r="B125"/>
  <c r="C125"/>
  <c r="D125" l="1"/>
  <c r="B126"/>
  <c r="C126"/>
  <c r="D126" l="1"/>
  <c r="B127"/>
  <c r="C127"/>
  <c r="D127" l="1"/>
  <c r="B128"/>
  <c r="C128"/>
  <c r="D128" l="1"/>
  <c r="B129"/>
  <c r="C129"/>
  <c r="D129" l="1"/>
  <c r="B130"/>
  <c r="C130"/>
  <c r="D130" l="1"/>
  <c r="B131"/>
  <c r="C131"/>
  <c r="D131" l="1"/>
  <c r="B132"/>
  <c r="C132"/>
  <c r="D132" l="1"/>
  <c r="B133"/>
  <c r="C133"/>
  <c r="D133" l="1"/>
  <c r="B134"/>
  <c r="C134"/>
  <c r="D134" l="1"/>
  <c r="B135"/>
  <c r="C135"/>
  <c r="D135" l="1"/>
  <c r="B136"/>
  <c r="C136"/>
  <c r="D136" l="1"/>
  <c r="B137"/>
  <c r="C137"/>
  <c r="D137" l="1"/>
  <c r="B138"/>
  <c r="C138"/>
  <c r="D138" l="1"/>
  <c r="B139"/>
  <c r="C139"/>
  <c r="D139" l="1"/>
  <c r="B140"/>
  <c r="C140"/>
  <c r="D140" l="1"/>
  <c r="B141"/>
  <c r="C141"/>
  <c r="D141" l="1"/>
  <c r="B142"/>
  <c r="C142"/>
  <c r="D142" l="1"/>
  <c r="B143"/>
  <c r="C143"/>
  <c r="D143" l="1"/>
  <c r="B144"/>
  <c r="C144"/>
  <c r="D144" l="1"/>
  <c r="B145"/>
  <c r="C145"/>
  <c r="D145" l="1"/>
  <c r="B146"/>
  <c r="C146"/>
  <c r="D146" l="1"/>
  <c r="B147"/>
  <c r="C147"/>
  <c r="D147" l="1"/>
  <c r="B148"/>
  <c r="C148"/>
  <c r="D148" l="1"/>
  <c r="B149"/>
  <c r="C149"/>
  <c r="D149" l="1"/>
  <c r="B150"/>
  <c r="C150"/>
  <c r="D150" l="1"/>
  <c r="B151"/>
  <c r="C151"/>
  <c r="D151" l="1"/>
  <c r="B152"/>
  <c r="C152"/>
  <c r="D152" l="1"/>
  <c r="B153"/>
  <c r="C153"/>
  <c r="D153" l="1"/>
  <c r="B154"/>
  <c r="C154"/>
  <c r="D154" l="1"/>
  <c r="B155"/>
  <c r="C155"/>
  <c r="C156" l="1"/>
  <c r="D155"/>
  <c r="A5" i="5"/>
  <c r="C3"/>
  <c r="D3"/>
  <c r="C4"/>
  <c r="D4"/>
  <c r="C5"/>
  <c r="D5"/>
  <c r="A6"/>
  <c r="C6"/>
  <c r="D6"/>
  <c r="A7"/>
  <c r="C7"/>
  <c r="D7"/>
  <c r="A8"/>
  <c r="C8"/>
  <c r="D8"/>
  <c r="A9"/>
  <c r="C9"/>
  <c r="D9"/>
  <c r="A10"/>
  <c r="C10"/>
  <c r="D10"/>
  <c r="A11"/>
  <c r="C11"/>
  <c r="D11"/>
  <c r="A12"/>
  <c r="C12"/>
  <c r="D12"/>
  <c r="A13"/>
  <c r="C13"/>
  <c r="D13"/>
  <c r="A14"/>
  <c r="C14"/>
  <c r="D14"/>
  <c r="A15"/>
  <c r="C15"/>
  <c r="D15"/>
  <c r="A16"/>
  <c r="C16"/>
  <c r="D16"/>
  <c r="A17"/>
  <c r="C17"/>
  <c r="D17"/>
  <c r="A18"/>
  <c r="C18"/>
  <c r="D18"/>
  <c r="A19"/>
  <c r="C19"/>
  <c r="D19"/>
  <c r="A20"/>
  <c r="A21"/>
  <c r="A22"/>
  <c r="A23"/>
  <c r="A24"/>
  <c r="C24"/>
  <c r="D24"/>
  <c r="A25"/>
  <c r="C25"/>
  <c r="D25"/>
  <c r="A26"/>
  <c r="C26"/>
  <c r="D26"/>
  <c r="A27"/>
  <c r="C27"/>
  <c r="D27"/>
  <c r="A28"/>
  <c r="C28"/>
  <c r="D28"/>
  <c r="A29"/>
  <c r="C29"/>
  <c r="D29"/>
  <c r="A30"/>
  <c r="C30"/>
  <c r="D30"/>
  <c r="A31"/>
  <c r="C31"/>
  <c r="D31"/>
  <c r="A32"/>
  <c r="C32"/>
  <c r="D32"/>
  <c r="A33"/>
  <c r="C33"/>
  <c r="D33"/>
  <c r="A34"/>
  <c r="C34"/>
  <c r="D34"/>
  <c r="A35"/>
  <c r="C35"/>
  <c r="D35"/>
  <c r="A36"/>
  <c r="C36"/>
  <c r="D36"/>
  <c r="A37"/>
  <c r="A38"/>
  <c r="A39"/>
  <c r="A40"/>
  <c r="A41"/>
  <c r="A42"/>
  <c r="A43"/>
  <c r="A44"/>
  <c r="A45"/>
  <c r="A46"/>
  <c r="C46"/>
  <c r="D46"/>
  <c r="A47"/>
  <c r="C47"/>
  <c r="D47"/>
  <c r="A48"/>
  <c r="C48"/>
  <c r="D48"/>
  <c r="A49"/>
  <c r="C49"/>
  <c r="D49"/>
  <c r="A50"/>
  <c r="C50"/>
  <c r="D50"/>
  <c r="A51"/>
  <c r="C51"/>
  <c r="D51"/>
  <c r="A52"/>
  <c r="C52"/>
  <c r="D52"/>
  <c r="A53"/>
  <c r="C53"/>
  <c r="D53"/>
  <c r="A54"/>
  <c r="C54"/>
  <c r="D54"/>
  <c r="A55"/>
  <c r="C55"/>
  <c r="D55"/>
  <c r="A56"/>
  <c r="C56"/>
  <c r="D56"/>
  <c r="A57"/>
  <c r="C57"/>
  <c r="D57"/>
  <c r="A58"/>
  <c r="C58"/>
  <c r="D58"/>
  <c r="A59"/>
  <c r="C59"/>
  <c r="D59"/>
  <c r="A60"/>
  <c r="C60"/>
  <c r="D60"/>
  <c r="A61"/>
  <c r="C61"/>
  <c r="D61"/>
  <c r="A62"/>
  <c r="C62"/>
  <c r="D62"/>
  <c r="A63"/>
  <c r="C63"/>
  <c r="D63"/>
  <c r="A64"/>
  <c r="C64"/>
  <c r="D64"/>
  <c r="A65"/>
  <c r="C65"/>
  <c r="D65"/>
  <c r="A66"/>
  <c r="C66"/>
  <c r="D66"/>
  <c r="A67"/>
  <c r="C67"/>
  <c r="D67"/>
  <c r="A68"/>
  <c r="C68"/>
  <c r="D68"/>
  <c r="A69"/>
  <c r="C69"/>
  <c r="D69"/>
  <c r="A70"/>
  <c r="C70"/>
  <c r="D70"/>
  <c r="A71"/>
  <c r="C71"/>
  <c r="D71"/>
  <c r="A72"/>
  <c r="C72"/>
  <c r="D72"/>
  <c r="A73"/>
  <c r="C73"/>
  <c r="D73"/>
  <c r="A74"/>
  <c r="C74"/>
  <c r="D74"/>
  <c r="A75"/>
  <c r="C75"/>
  <c r="D75"/>
  <c r="A76"/>
  <c r="C76"/>
  <c r="D76"/>
  <c r="A77"/>
  <c r="C77"/>
  <c r="D77"/>
  <c r="A78"/>
  <c r="A79"/>
  <c r="A80"/>
  <c r="A81"/>
  <c r="A82"/>
  <c r="A83"/>
  <c r="A84"/>
  <c r="A85"/>
  <c r="A86"/>
  <c r="A87"/>
  <c r="F7"/>
  <c r="H7"/>
  <c r="G7"/>
  <c r="K6"/>
  <c r="L6"/>
  <c r="F11"/>
  <c r="H11"/>
  <c r="G11"/>
  <c r="K10"/>
  <c r="L10"/>
  <c r="F3"/>
  <c r="H3"/>
  <c r="G3"/>
  <c r="K2"/>
  <c r="L2"/>
  <c r="F15"/>
  <c r="H15"/>
  <c r="G15"/>
  <c r="K14"/>
  <c r="L14"/>
</calcChain>
</file>

<file path=xl/comments1.xml><?xml version="1.0" encoding="utf-8"?>
<comments xmlns="http://schemas.openxmlformats.org/spreadsheetml/2006/main">
  <authors>
    <author>MDP</author>
  </authors>
  <commentList>
    <comment ref="N42" authorId="0">
      <text>
        <r>
          <rPr>
            <b/>
            <sz val="8"/>
            <color indexed="81"/>
            <rFont val="Tahoma"/>
            <family val="2"/>
          </rPr>
          <t>MDP:</t>
        </r>
        <r>
          <rPr>
            <sz val="8"/>
            <color indexed="81"/>
            <rFont val="Tahoma"/>
            <family val="2"/>
          </rPr>
          <t xml:space="preserve">
TM 0 = 26+954,38 (Info Wendy)</t>
        </r>
      </text>
    </comment>
    <comment ref="O112" authorId="0">
      <text>
        <r>
          <rPr>
            <b/>
            <sz val="8"/>
            <color indexed="81"/>
            <rFont val="Tahoma"/>
            <family val="2"/>
          </rPr>
          <t>MDP:</t>
        </r>
        <r>
          <rPr>
            <sz val="8"/>
            <color indexed="81"/>
            <rFont val="Tahoma"/>
            <family val="2"/>
          </rPr>
          <t xml:space="preserve">
ST 2 starting from 26+881,0</t>
        </r>
      </text>
    </comment>
    <comment ref="O113" authorId="0">
      <text>
        <r>
          <rPr>
            <b/>
            <sz val="8"/>
            <color indexed="81"/>
            <rFont val="Tahoma"/>
            <family val="2"/>
          </rPr>
          <t>MDP:</t>
        </r>
        <r>
          <rPr>
            <sz val="8"/>
            <color indexed="81"/>
            <rFont val="Tahoma"/>
            <family val="2"/>
          </rPr>
          <t xml:space="preserve">
round length not exactly 1.8 m but less</t>
        </r>
      </text>
    </comment>
    <comment ref="O114" authorId="0">
      <text>
        <r>
          <rPr>
            <b/>
            <sz val="8"/>
            <color indexed="81"/>
            <rFont val="Tahoma"/>
            <family val="2"/>
          </rPr>
          <t>MDP:</t>
        </r>
        <r>
          <rPr>
            <sz val="8"/>
            <color indexed="81"/>
            <rFont val="Tahoma"/>
            <family val="2"/>
          </rPr>
          <t xml:space="preserve">
round length not exactly 1.8 m but less</t>
        </r>
      </text>
    </comment>
    <comment ref="O121" authorId="0">
      <text>
        <r>
          <rPr>
            <b/>
            <sz val="8"/>
            <color indexed="81"/>
            <rFont val="Tahoma"/>
            <family val="2"/>
          </rPr>
          <t>MDP:</t>
        </r>
        <r>
          <rPr>
            <sz val="8"/>
            <color indexed="81"/>
            <rFont val="Tahoma"/>
            <family val="2"/>
          </rPr>
          <t xml:space="preserve">
round lengths
 &gt; 1.8 m, around 2.3</t>
        </r>
      </text>
    </comment>
    <comment ref="Y134" authorId="0">
      <text>
        <r>
          <rPr>
            <b/>
            <sz val="8"/>
            <color indexed="81"/>
            <rFont val="Tahoma"/>
            <family val="2"/>
          </rPr>
          <t>MDP:</t>
        </r>
        <r>
          <rPr>
            <sz val="8"/>
            <color indexed="81"/>
            <rFont val="Tahoma"/>
            <family val="2"/>
          </rPr>
          <t xml:space="preserve">
overlap of girder
PK adjusted</t>
        </r>
      </text>
    </comment>
    <comment ref="U154" authorId="0">
      <text>
        <r>
          <rPr>
            <b/>
            <sz val="8"/>
            <color indexed="81"/>
            <rFont val="Tahoma"/>
            <family val="2"/>
          </rPr>
          <t>MDP:</t>
        </r>
        <r>
          <rPr>
            <sz val="8"/>
            <color indexed="81"/>
            <rFont val="Tahoma"/>
            <family val="2"/>
          </rPr>
          <t xml:space="preserve">
correction of PK</t>
        </r>
      </text>
    </comment>
  </commentList>
</comments>
</file>

<file path=xl/comments2.xml><?xml version="1.0" encoding="utf-8"?>
<comments xmlns="http://schemas.openxmlformats.org/spreadsheetml/2006/main">
  <authors>
    <author>MDP</author>
  </authors>
  <commentList>
    <comment ref="I1" authorId="0">
      <text>
        <r>
          <rPr>
            <b/>
            <sz val="8"/>
            <color indexed="81"/>
            <rFont val="Tahoma"/>
            <family val="2"/>
          </rPr>
          <t>MDP:</t>
        </r>
        <r>
          <rPr>
            <sz val="8"/>
            <color indexed="81"/>
            <rFont val="Tahoma"/>
            <family val="2"/>
          </rPr>
          <t xml:space="preserve">
since 15/10
</t>
        </r>
      </text>
    </comment>
  </commentList>
</comments>
</file>

<file path=xl/sharedStrings.xml><?xml version="1.0" encoding="utf-8"?>
<sst xmlns="http://schemas.openxmlformats.org/spreadsheetml/2006/main" count="114" uniqueCount="54">
  <si>
    <t>Date</t>
  </si>
  <si>
    <t>Heading</t>
  </si>
  <si>
    <t xml:space="preserve">Pipe roof </t>
  </si>
  <si>
    <t>today</t>
  </si>
  <si>
    <t>rate</t>
  </si>
  <si>
    <t>Month</t>
  </si>
  <si>
    <t>per- centage</t>
  </si>
  <si>
    <t>actual</t>
  </si>
  <si>
    <t>B</t>
  </si>
  <si>
    <t>Chainage</t>
  </si>
  <si>
    <t>Terreno</t>
  </si>
  <si>
    <t>Cota</t>
  </si>
  <si>
    <t>Overburden above crown</t>
  </si>
  <si>
    <t>support</t>
  </si>
  <si>
    <t>daily rate</t>
  </si>
  <si>
    <t>Ch.</t>
  </si>
  <si>
    <t>A/B/S</t>
  </si>
  <si>
    <t>Poço</t>
  </si>
  <si>
    <t>SCHEDULED</t>
  </si>
  <si>
    <t>ACTUAL</t>
  </si>
  <si>
    <t xml:space="preserve">Heading </t>
  </si>
  <si>
    <t>Intersection</t>
  </si>
  <si>
    <t>Parque</t>
  </si>
  <si>
    <t>Oeste 1 (TU-FO)</t>
  </si>
  <si>
    <t>Leste 1 (TU-FL)</t>
  </si>
  <si>
    <t>Enlarged</t>
  </si>
  <si>
    <t>Oeste 2 (TU-PO)</t>
  </si>
  <si>
    <t>Leste 2 (TU-PL)</t>
  </si>
  <si>
    <t>TU-FO</t>
  </si>
  <si>
    <t>TU-PL</t>
  </si>
  <si>
    <t>SOLL</t>
  </si>
  <si>
    <t>IST</t>
  </si>
  <si>
    <t>DIFF</t>
  </si>
  <si>
    <t>excava-tion</t>
  </si>
  <si>
    <t>TU-FL</t>
  </si>
  <si>
    <t>TU-PO</t>
  </si>
  <si>
    <t>FO-actual</t>
  </si>
  <si>
    <t>FO design</t>
  </si>
  <si>
    <t>km</t>
  </si>
  <si>
    <t>ST1</t>
  </si>
  <si>
    <t>ST2</t>
  </si>
  <si>
    <t>ST3</t>
  </si>
  <si>
    <t>ST4</t>
  </si>
  <si>
    <t>ST5</t>
  </si>
  <si>
    <t>ST6</t>
  </si>
  <si>
    <t>L</t>
  </si>
  <si>
    <t>check</t>
  </si>
  <si>
    <t>Total length</t>
  </si>
  <si>
    <t>design</t>
  </si>
  <si>
    <t>delta</t>
  </si>
  <si>
    <t>Parque NN</t>
  </si>
  <si>
    <t>Linha do XXX</t>
  </si>
  <si>
    <t>Linha do YYY</t>
  </si>
  <si>
    <t>Circun</t>
  </si>
</sst>
</file>

<file path=xl/styles.xml><?xml version="1.0" encoding="utf-8"?>
<styleSheet xmlns="http://schemas.openxmlformats.org/spreadsheetml/2006/main">
  <numFmts count="25">
    <numFmt numFmtId="164" formatCode="0.0"/>
    <numFmt numFmtId="165" formatCode="d\.m\.yy"/>
    <numFmt numFmtId="166" formatCode="d\.m"/>
    <numFmt numFmtId="167" formatCode="0.0%"/>
    <numFmt numFmtId="168" formatCode="0.0\ &quot;m/day&quot;"/>
    <numFmt numFmtId="169" formatCode="&quot;TM&quot;\ 0.0"/>
    <numFmt numFmtId="170" formatCode="&quot;TH North&quot;\ 0.0\ &quot;days behind schedule&quot;"/>
    <numFmt numFmtId="171" formatCode="&quot;TH South&quot;\ 0.0\ &quot;days behind schedule&quot;"/>
    <numFmt numFmtId="172" formatCode="&quot;TH&quot;\ 0.0"/>
    <numFmt numFmtId="173" formatCode="&quot;B&quot;\ 0.0"/>
    <numFmt numFmtId="174" formatCode="&quot;overburden&quot;\ 0.0\ &quot;m&quot;"/>
    <numFmt numFmtId="175" formatCode="&quot;recobrimento&quot;\ 0.0\ &quot;m&quot;"/>
    <numFmt numFmtId="176" formatCode="0.0\ &quot;m/dia&quot;"/>
    <numFmt numFmtId="177" formatCode="dd\.mm\.yyyy"/>
    <numFmt numFmtId="178" formatCode="#\+##0.0"/>
    <numFmt numFmtId="179" formatCode="0.000"/>
    <numFmt numFmtId="180" formatCode="#\+##0"/>
    <numFmt numFmtId="181" formatCode="&quot;Recobrimento&quot;\ 0.0\ &quot;m&quot;"/>
    <numFmt numFmtId="182" formatCode="&quot;Escavação TU-FO &quot;\ 0.0\ &quot;m&quot;"/>
    <numFmt numFmtId="183" formatCode="&quot;Escavação TU-PL&quot;\ 0.0\ &quot;m&quot;"/>
    <numFmt numFmtId="184" formatCode="&quot;Escavação TU-FL&quot;\ 0.0\ &quot;m&quot;"/>
    <numFmt numFmtId="185" formatCode="&quot;Escavação TU-PO&quot;\ 0.0\ &quot;m&quot;"/>
    <numFmt numFmtId="186" formatCode="&quot;Adiantado &quot;\ 0.0\ &quot;m&quot;"/>
    <numFmt numFmtId="187" formatCode="0.0\ &quot;m&quot;"/>
    <numFmt numFmtId="188" formatCode="0\ &quot;dias&quot;"/>
  </numFmts>
  <fonts count="20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9"/>
      <color theme="3" tint="0.39997558519241921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8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6" fontId="0" fillId="0" borderId="0" xfId="0" applyNumberFormat="1"/>
    <xf numFmtId="14" fontId="0" fillId="0" borderId="0" xfId="0" applyNumberFormat="1"/>
    <xf numFmtId="0" fontId="5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7" fontId="5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9" fontId="4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 wrapText="1"/>
    </xf>
    <xf numFmtId="165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68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7" fontId="5" fillId="4" borderId="0" xfId="1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7" fontId="8" fillId="4" borderId="0" xfId="1" applyNumberFormat="1" applyFont="1" applyFill="1" applyBorder="1" applyAlignment="1">
      <alignment horizontal="center" vertical="center"/>
    </xf>
    <xf numFmtId="164" fontId="8" fillId="4" borderId="0" xfId="1" applyNumberFormat="1" applyFont="1" applyFill="1" applyBorder="1" applyAlignment="1">
      <alignment horizontal="center" vertical="center"/>
    </xf>
    <xf numFmtId="9" fontId="8" fillId="4" borderId="0" xfId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7" fontId="8" fillId="5" borderId="0" xfId="1" applyNumberFormat="1" applyFont="1" applyFill="1" applyBorder="1" applyAlignment="1" applyProtection="1">
      <alignment horizontal="center" vertical="center"/>
    </xf>
    <xf numFmtId="164" fontId="8" fillId="5" borderId="0" xfId="1" applyNumberFormat="1" applyFont="1" applyFill="1" applyBorder="1" applyAlignment="1" applyProtection="1">
      <alignment horizontal="center" vertical="center"/>
    </xf>
    <xf numFmtId="9" fontId="8" fillId="5" borderId="0" xfId="1" applyFont="1" applyFill="1" applyBorder="1" applyAlignment="1" applyProtection="1">
      <alignment horizontal="center" vertical="center"/>
    </xf>
    <xf numFmtId="9" fontId="5" fillId="4" borderId="0" xfId="1" applyFont="1" applyFill="1" applyBorder="1" applyAlignment="1">
      <alignment horizontal="center" vertical="center"/>
    </xf>
    <xf numFmtId="164" fontId="5" fillId="4" borderId="0" xfId="1" applyNumberFormat="1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9" fontId="5" fillId="4" borderId="0" xfId="1" applyFont="1" applyFill="1" applyBorder="1" applyAlignment="1">
      <alignment horizontal="center" vertical="center" wrapText="1"/>
    </xf>
    <xf numFmtId="169" fontId="5" fillId="4" borderId="0" xfId="0" applyNumberFormat="1" applyFont="1" applyFill="1" applyBorder="1" applyAlignment="1">
      <alignment horizontal="center" vertical="center" wrapText="1"/>
    </xf>
    <xf numFmtId="170" fontId="5" fillId="4" borderId="0" xfId="0" applyNumberFormat="1" applyFont="1" applyFill="1" applyBorder="1" applyAlignment="1">
      <alignment horizontal="center" vertical="center" wrapText="1"/>
    </xf>
    <xf numFmtId="171" fontId="5" fillId="4" borderId="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172" fontId="2" fillId="4" borderId="1" xfId="0" applyNumberFormat="1" applyFont="1" applyFill="1" applyBorder="1" applyAlignment="1">
      <alignment horizontal="center" vertical="center"/>
    </xf>
    <xf numFmtId="173" fontId="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9" fontId="4" fillId="8" borderId="1" xfId="1" applyFont="1" applyFill="1" applyBorder="1" applyAlignment="1">
      <alignment horizontal="center" vertical="center" wrapText="1"/>
    </xf>
    <xf numFmtId="171" fontId="4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67" fontId="8" fillId="8" borderId="1" xfId="1" applyNumberFormat="1" applyFont="1" applyFill="1" applyBorder="1" applyAlignment="1">
      <alignment horizontal="center" vertical="center"/>
    </xf>
    <xf numFmtId="164" fontId="8" fillId="8" borderId="1" xfId="1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5" fontId="14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174" fontId="14" fillId="4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1" fontId="4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171" fontId="4" fillId="9" borderId="3" xfId="0" applyNumberFormat="1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165" fontId="15" fillId="10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168" fontId="15" fillId="1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6" borderId="1" xfId="0" applyNumberFormat="1" applyFont="1" applyFill="1" applyBorder="1" applyAlignment="1">
      <alignment horizontal="center" vertical="center"/>
    </xf>
    <xf numFmtId="0" fontId="1" fillId="0" borderId="0" xfId="0" applyFont="1"/>
    <xf numFmtId="178" fontId="13" fillId="2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horizontal="center" vertical="center"/>
    </xf>
    <xf numFmtId="178" fontId="13" fillId="9" borderId="1" xfId="0" applyNumberFormat="1" applyFont="1" applyFill="1" applyBorder="1" applyAlignment="1">
      <alignment horizontal="center" vertical="center"/>
    </xf>
    <xf numFmtId="167" fontId="8" fillId="9" borderId="1" xfId="1" applyNumberFormat="1" applyFont="1" applyFill="1" applyBorder="1" applyAlignment="1">
      <alignment horizontal="center" vertical="center"/>
    </xf>
    <xf numFmtId="1" fontId="13" fillId="9" borderId="1" xfId="1" applyNumberFormat="1" applyFont="1" applyFill="1" applyBorder="1" applyAlignment="1">
      <alignment horizontal="center" vertical="center"/>
    </xf>
    <xf numFmtId="178" fontId="13" fillId="8" borderId="2" xfId="0" applyNumberFormat="1" applyFont="1" applyFill="1" applyBorder="1" applyAlignment="1">
      <alignment horizontal="center" vertical="center"/>
    </xf>
    <xf numFmtId="1" fontId="13" fillId="8" borderId="1" xfId="1" applyNumberFormat="1" applyFont="1" applyFill="1" applyBorder="1" applyAlignment="1">
      <alignment horizontal="center" vertical="center"/>
    </xf>
    <xf numFmtId="179" fontId="2" fillId="4" borderId="1" xfId="0" applyNumberFormat="1" applyFont="1" applyFill="1" applyBorder="1" applyAlignment="1">
      <alignment horizontal="center" vertical="center"/>
    </xf>
    <xf numFmtId="180" fontId="11" fillId="6" borderId="1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/>
    </xf>
    <xf numFmtId="181" fontId="14" fillId="4" borderId="0" xfId="0" applyNumberFormat="1" applyFont="1" applyFill="1" applyBorder="1" applyAlignment="1">
      <alignment horizontal="center" vertical="center"/>
    </xf>
    <xf numFmtId="182" fontId="4" fillId="2" borderId="1" xfId="0" applyNumberFormat="1" applyFont="1" applyFill="1" applyBorder="1" applyAlignment="1">
      <alignment horizontal="center" vertical="center" wrapText="1"/>
    </xf>
    <xf numFmtId="183" fontId="4" fillId="13" borderId="1" xfId="0" applyNumberFormat="1" applyFont="1" applyFill="1" applyBorder="1" applyAlignment="1">
      <alignment horizontal="center" vertical="center" wrapText="1"/>
    </xf>
    <xf numFmtId="184" fontId="4" fillId="8" borderId="1" xfId="0" applyNumberFormat="1" applyFont="1" applyFill="1" applyBorder="1" applyAlignment="1">
      <alignment horizontal="center" vertical="center" wrapText="1"/>
    </xf>
    <xf numFmtId="185" fontId="4" fillId="8" borderId="1" xfId="0" applyNumberFormat="1" applyFont="1" applyFill="1" applyBorder="1" applyAlignment="1">
      <alignment horizontal="center" vertical="center" wrapText="1"/>
    </xf>
    <xf numFmtId="178" fontId="13" fillId="8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83" fontId="4" fillId="13" borderId="3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86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"/>
    </xf>
    <xf numFmtId="188" fontId="8" fillId="0" borderId="0" xfId="0" applyNumberFormat="1" applyFont="1" applyAlignment="1">
      <alignment horizontal="center"/>
    </xf>
    <xf numFmtId="14" fontId="0" fillId="6" borderId="0" xfId="0" applyNumberFormat="1" applyFill="1"/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15" fillId="8" borderId="2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4" fillId="9" borderId="3" xfId="0" applyNumberFormat="1" applyFont="1" applyFill="1" applyBorder="1" applyAlignment="1">
      <alignment horizontal="center" vertical="center" wrapText="1"/>
    </xf>
    <xf numFmtId="164" fontId="13" fillId="9" borderId="3" xfId="0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/>
    </xf>
    <xf numFmtId="164" fontId="5" fillId="9" borderId="3" xfId="0" applyNumberFormat="1" applyFont="1" applyFill="1" applyBorder="1" applyAlignment="1">
      <alignment horizontal="center" vertical="center"/>
    </xf>
    <xf numFmtId="164" fontId="5" fillId="9" borderId="0" xfId="0" applyNumberFormat="1" applyFont="1" applyFill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78" fontId="0" fillId="0" borderId="0" xfId="0" applyNumberFormat="1"/>
    <xf numFmtId="0" fontId="0" fillId="0" borderId="5" xfId="0" applyBorder="1"/>
    <xf numFmtId="164" fontId="0" fillId="0" borderId="0" xfId="0" applyNumberFormat="1"/>
    <xf numFmtId="167" fontId="0" fillId="0" borderId="0" xfId="0" applyNumberFormat="1"/>
    <xf numFmtId="16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23919"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5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000" b="1" i="0" baseline="0"/>
              <a:t>Client - Tunnel</a:t>
            </a: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000" b="1" i="0" baseline="0"/>
              <a:t> Progresso da Escavação  </a:t>
            </a:r>
            <a:r>
              <a:rPr lang="pt-PT" sz="900" b="1" i="0" baseline="0"/>
              <a:t>(Baseado: Consulgal/Ferconsult/Sener - Recolha do Dados rec. 27/07/2009)</a:t>
            </a:r>
          </a:p>
        </c:rich>
      </c:tx>
      <c:layout>
        <c:manualLayout>
          <c:xMode val="edge"/>
          <c:yMode val="edge"/>
          <c:x val="0.20708534621578101"/>
          <c:y val="1.5944195316393118E-2"/>
        </c:manualLayout>
      </c:layout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971014492753624E-2"/>
          <c:y val="0.13403089187843151"/>
          <c:w val="0.92077294685990341"/>
          <c:h val="0.84603886397608374"/>
        </c:manualLayout>
      </c:layout>
      <c:scatterChart>
        <c:scatterStyle val="lineMarker"/>
        <c:ser>
          <c:idx val="0"/>
          <c:order val="0"/>
          <c:tx>
            <c:v>TU-FO planeamento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'excavation rate '!$B$6:$B$437</c:f>
              <c:numCache>
                <c:formatCode>#\+##0.0</c:formatCode>
                <c:ptCount val="432"/>
                <c:pt idx="0">
                  <c:v>26959</c:v>
                </c:pt>
                <c:pt idx="1">
                  <c:v>26956.653333333332</c:v>
                </c:pt>
                <c:pt idx="2">
                  <c:v>26954.306666666664</c:v>
                </c:pt>
                <c:pt idx="3">
                  <c:v>26951.959999999995</c:v>
                </c:pt>
                <c:pt idx="4">
                  <c:v>26949.613333333327</c:v>
                </c:pt>
                <c:pt idx="5">
                  <c:v>26947.266666666659</c:v>
                </c:pt>
                <c:pt idx="6">
                  <c:v>26944.919999999991</c:v>
                </c:pt>
                <c:pt idx="7">
                  <c:v>26942.573333333323</c:v>
                </c:pt>
                <c:pt idx="8">
                  <c:v>26940.226666666655</c:v>
                </c:pt>
                <c:pt idx="9">
                  <c:v>26937.879999999986</c:v>
                </c:pt>
                <c:pt idx="10">
                  <c:v>26935.533333333318</c:v>
                </c:pt>
                <c:pt idx="11">
                  <c:v>26933.18666666665</c:v>
                </c:pt>
                <c:pt idx="12">
                  <c:v>26930.839999999982</c:v>
                </c:pt>
                <c:pt idx="13">
                  <c:v>26928.493333333314</c:v>
                </c:pt>
                <c:pt idx="14">
                  <c:v>26926.146666666646</c:v>
                </c:pt>
                <c:pt idx="15">
                  <c:v>26923.799999999977</c:v>
                </c:pt>
                <c:pt idx="16">
                  <c:v>26921.453333333309</c:v>
                </c:pt>
                <c:pt idx="17">
                  <c:v>26919.106666666641</c:v>
                </c:pt>
                <c:pt idx="18">
                  <c:v>26916.759999999973</c:v>
                </c:pt>
                <c:pt idx="19">
                  <c:v>26914.413333333305</c:v>
                </c:pt>
                <c:pt idx="20">
                  <c:v>26912.066666666637</c:v>
                </c:pt>
                <c:pt idx="21">
                  <c:v>26909.719999999968</c:v>
                </c:pt>
                <c:pt idx="22">
                  <c:v>26907.3733333333</c:v>
                </c:pt>
                <c:pt idx="23">
                  <c:v>26905.026666666632</c:v>
                </c:pt>
                <c:pt idx="24">
                  <c:v>26902.679999999964</c:v>
                </c:pt>
                <c:pt idx="25">
                  <c:v>26900.333333333296</c:v>
                </c:pt>
                <c:pt idx="26">
                  <c:v>26897.986666666628</c:v>
                </c:pt>
                <c:pt idx="27">
                  <c:v>26895.639999999959</c:v>
                </c:pt>
                <c:pt idx="28">
                  <c:v>26893.293333333291</c:v>
                </c:pt>
                <c:pt idx="29">
                  <c:v>26890.946666666623</c:v>
                </c:pt>
                <c:pt idx="30">
                  <c:v>26888.599999999955</c:v>
                </c:pt>
                <c:pt idx="31">
                  <c:v>26886.253333333287</c:v>
                </c:pt>
                <c:pt idx="32">
                  <c:v>26883.906666666619</c:v>
                </c:pt>
                <c:pt idx="33">
                  <c:v>26881.55999999995</c:v>
                </c:pt>
                <c:pt idx="34">
                  <c:v>26879.213333333282</c:v>
                </c:pt>
                <c:pt idx="35">
                  <c:v>26876.866666666614</c:v>
                </c:pt>
                <c:pt idx="36">
                  <c:v>26874.519999999946</c:v>
                </c:pt>
                <c:pt idx="37">
                  <c:v>26872.173333333278</c:v>
                </c:pt>
                <c:pt idx="38">
                  <c:v>26869.82666666661</c:v>
                </c:pt>
                <c:pt idx="39">
                  <c:v>26867.479999999941</c:v>
                </c:pt>
                <c:pt idx="40">
                  <c:v>26865.133333333273</c:v>
                </c:pt>
                <c:pt idx="41">
                  <c:v>26862.786666666605</c:v>
                </c:pt>
                <c:pt idx="42">
                  <c:v>26860.439999999937</c:v>
                </c:pt>
                <c:pt idx="43">
                  <c:v>26858.093333333269</c:v>
                </c:pt>
                <c:pt idx="44">
                  <c:v>26855.746666666601</c:v>
                </c:pt>
                <c:pt idx="45">
                  <c:v>26853.399999999932</c:v>
                </c:pt>
                <c:pt idx="46">
                  <c:v>26851.053333333264</c:v>
                </c:pt>
                <c:pt idx="47">
                  <c:v>26848.706666666596</c:v>
                </c:pt>
                <c:pt idx="48">
                  <c:v>26846.359999999928</c:v>
                </c:pt>
                <c:pt idx="49">
                  <c:v>26844.01333333326</c:v>
                </c:pt>
                <c:pt idx="50">
                  <c:v>26841.666666666591</c:v>
                </c:pt>
                <c:pt idx="51">
                  <c:v>26839.319999999923</c:v>
                </c:pt>
                <c:pt idx="52">
                  <c:v>26836.973333333255</c:v>
                </c:pt>
                <c:pt idx="53">
                  <c:v>26834.626666666587</c:v>
                </c:pt>
                <c:pt idx="54">
                  <c:v>26832.279999999919</c:v>
                </c:pt>
                <c:pt idx="55">
                  <c:v>26829.933333333251</c:v>
                </c:pt>
                <c:pt idx="56">
                  <c:v>26827.586666666582</c:v>
                </c:pt>
                <c:pt idx="57">
                  <c:v>26825.239999999914</c:v>
                </c:pt>
                <c:pt idx="58">
                  <c:v>26822.893333333246</c:v>
                </c:pt>
                <c:pt idx="59">
                  <c:v>26820.546666666578</c:v>
                </c:pt>
                <c:pt idx="60">
                  <c:v>26818.19999999991</c:v>
                </c:pt>
                <c:pt idx="61">
                  <c:v>26815.853333333242</c:v>
                </c:pt>
                <c:pt idx="62">
                  <c:v>26813.506666666573</c:v>
                </c:pt>
                <c:pt idx="63">
                  <c:v>26811.159999999905</c:v>
                </c:pt>
                <c:pt idx="64">
                  <c:v>26808.813333333237</c:v>
                </c:pt>
                <c:pt idx="65">
                  <c:v>26806.466666666569</c:v>
                </c:pt>
                <c:pt idx="66">
                  <c:v>26804.119999999901</c:v>
                </c:pt>
                <c:pt idx="67">
                  <c:v>26801.773333333233</c:v>
                </c:pt>
                <c:pt idx="68">
                  <c:v>26799.426666666564</c:v>
                </c:pt>
                <c:pt idx="69">
                  <c:v>26797.079999999896</c:v>
                </c:pt>
                <c:pt idx="70">
                  <c:v>26794.733333333228</c:v>
                </c:pt>
                <c:pt idx="71">
                  <c:v>26792.38666666656</c:v>
                </c:pt>
                <c:pt idx="72">
                  <c:v>26790.039999999892</c:v>
                </c:pt>
                <c:pt idx="73">
                  <c:v>26787.693333333224</c:v>
                </c:pt>
                <c:pt idx="74">
                  <c:v>26785.346666666555</c:v>
                </c:pt>
                <c:pt idx="75">
                  <c:v>26782.999999999887</c:v>
                </c:pt>
                <c:pt idx="76">
                  <c:v>26780.653333333219</c:v>
                </c:pt>
                <c:pt idx="77">
                  <c:v>26778.306666666551</c:v>
                </c:pt>
                <c:pt idx="78">
                  <c:v>26775.959999999883</c:v>
                </c:pt>
                <c:pt idx="79">
                  <c:v>26773.613333333215</c:v>
                </c:pt>
                <c:pt idx="80">
                  <c:v>26771.266666666546</c:v>
                </c:pt>
                <c:pt idx="81">
                  <c:v>26768.919999999878</c:v>
                </c:pt>
                <c:pt idx="82">
                  <c:v>26766.57333333321</c:v>
                </c:pt>
                <c:pt idx="83">
                  <c:v>26764.226666666542</c:v>
                </c:pt>
                <c:pt idx="84">
                  <c:v>26761.879999999874</c:v>
                </c:pt>
                <c:pt idx="85">
                  <c:v>26759.533333333206</c:v>
                </c:pt>
                <c:pt idx="86">
                  <c:v>26757.186666666537</c:v>
                </c:pt>
                <c:pt idx="87">
                  <c:v>26754.839999999869</c:v>
                </c:pt>
                <c:pt idx="88">
                  <c:v>26752.493333333201</c:v>
                </c:pt>
                <c:pt idx="89">
                  <c:v>26750.146666666533</c:v>
                </c:pt>
                <c:pt idx="90">
                  <c:v>26747.799999999865</c:v>
                </c:pt>
                <c:pt idx="91">
                  <c:v>26745.453333333196</c:v>
                </c:pt>
                <c:pt idx="92">
                  <c:v>26743.106666666528</c:v>
                </c:pt>
                <c:pt idx="93">
                  <c:v>26740.75999999986</c:v>
                </c:pt>
                <c:pt idx="94">
                  <c:v>26738.413333333192</c:v>
                </c:pt>
                <c:pt idx="95">
                  <c:v>26736.066666666524</c:v>
                </c:pt>
                <c:pt idx="96">
                  <c:v>26733.719999999856</c:v>
                </c:pt>
                <c:pt idx="97">
                  <c:v>26731.373333333187</c:v>
                </c:pt>
                <c:pt idx="98">
                  <c:v>26729.026666666519</c:v>
                </c:pt>
                <c:pt idx="99">
                  <c:v>26726.679999999851</c:v>
                </c:pt>
                <c:pt idx="100">
                  <c:v>26724.333333333183</c:v>
                </c:pt>
                <c:pt idx="101">
                  <c:v>26721.986666666515</c:v>
                </c:pt>
                <c:pt idx="102">
                  <c:v>26719.639999999847</c:v>
                </c:pt>
                <c:pt idx="103">
                  <c:v>26717.293333333178</c:v>
                </c:pt>
                <c:pt idx="104">
                  <c:v>26714.94666666651</c:v>
                </c:pt>
                <c:pt idx="105">
                  <c:v>26712.599999999842</c:v>
                </c:pt>
                <c:pt idx="106">
                  <c:v>26710.253333333174</c:v>
                </c:pt>
                <c:pt idx="107">
                  <c:v>26707.906666666506</c:v>
                </c:pt>
                <c:pt idx="108">
                  <c:v>26705.559999999838</c:v>
                </c:pt>
                <c:pt idx="109">
                  <c:v>26703.213333333169</c:v>
                </c:pt>
                <c:pt idx="110">
                  <c:v>26700.866666666501</c:v>
                </c:pt>
                <c:pt idx="111">
                  <c:v>26698.519999999833</c:v>
                </c:pt>
                <c:pt idx="112">
                  <c:v>26696.173333333165</c:v>
                </c:pt>
                <c:pt idx="113">
                  <c:v>26693.826666666497</c:v>
                </c:pt>
                <c:pt idx="114">
                  <c:v>26691.479999999829</c:v>
                </c:pt>
                <c:pt idx="115">
                  <c:v>26689.13333333316</c:v>
                </c:pt>
                <c:pt idx="116">
                  <c:v>26686.786666666492</c:v>
                </c:pt>
                <c:pt idx="117">
                  <c:v>26684.439999999824</c:v>
                </c:pt>
                <c:pt idx="118">
                  <c:v>26682.093333333156</c:v>
                </c:pt>
                <c:pt idx="119">
                  <c:v>26679.746666666488</c:v>
                </c:pt>
                <c:pt idx="120">
                  <c:v>26677.39999999982</c:v>
                </c:pt>
                <c:pt idx="121">
                  <c:v>26675.053333333151</c:v>
                </c:pt>
                <c:pt idx="122">
                  <c:v>26672.706666666483</c:v>
                </c:pt>
                <c:pt idx="123">
                  <c:v>26670.359999999815</c:v>
                </c:pt>
                <c:pt idx="124">
                  <c:v>26668.013333333147</c:v>
                </c:pt>
                <c:pt idx="125">
                  <c:v>26665.666666666479</c:v>
                </c:pt>
                <c:pt idx="126">
                  <c:v>26663.319999999811</c:v>
                </c:pt>
                <c:pt idx="127">
                  <c:v>26660.973333333142</c:v>
                </c:pt>
                <c:pt idx="128">
                  <c:v>26658.626666666474</c:v>
                </c:pt>
                <c:pt idx="129">
                  <c:v>26656.279999999806</c:v>
                </c:pt>
                <c:pt idx="130">
                  <c:v>26653.933333333138</c:v>
                </c:pt>
                <c:pt idx="131">
                  <c:v>26651.58666666647</c:v>
                </c:pt>
                <c:pt idx="132">
                  <c:v>26649.239999999802</c:v>
                </c:pt>
                <c:pt idx="133">
                  <c:v>26646.893333333133</c:v>
                </c:pt>
                <c:pt idx="134">
                  <c:v>26644.546666666465</c:v>
                </c:pt>
                <c:pt idx="135">
                  <c:v>26642.199999999797</c:v>
                </c:pt>
                <c:pt idx="136">
                  <c:v>26639.853333333129</c:v>
                </c:pt>
                <c:pt idx="137">
                  <c:v>26637.506666666461</c:v>
                </c:pt>
                <c:pt idx="138">
                  <c:v>26635.159999999792</c:v>
                </c:pt>
                <c:pt idx="139">
                  <c:v>26632.813333333124</c:v>
                </c:pt>
                <c:pt idx="140">
                  <c:v>26630.466666666456</c:v>
                </c:pt>
                <c:pt idx="141">
                  <c:v>26628.119999999788</c:v>
                </c:pt>
                <c:pt idx="142">
                  <c:v>26625.77333333312</c:v>
                </c:pt>
                <c:pt idx="143">
                  <c:v>26623.426666666452</c:v>
                </c:pt>
                <c:pt idx="144">
                  <c:v>26621.079999999783</c:v>
                </c:pt>
                <c:pt idx="145">
                  <c:v>26618.733333333115</c:v>
                </c:pt>
                <c:pt idx="146">
                  <c:v>26616.386666666447</c:v>
                </c:pt>
                <c:pt idx="147">
                  <c:v>26614.039999999779</c:v>
                </c:pt>
                <c:pt idx="148">
                  <c:v>26611.693333333111</c:v>
                </c:pt>
                <c:pt idx="149">
                  <c:v>26609.346666666443</c:v>
                </c:pt>
                <c:pt idx="150">
                  <c:v>26607</c:v>
                </c:pt>
                <c:pt idx="151">
                  <c:v>26607</c:v>
                </c:pt>
                <c:pt idx="152">
                  <c:v>26607</c:v>
                </c:pt>
                <c:pt idx="153">
                  <c:v>26607</c:v>
                </c:pt>
                <c:pt idx="154">
                  <c:v>26607</c:v>
                </c:pt>
                <c:pt idx="155">
                  <c:v>26607</c:v>
                </c:pt>
                <c:pt idx="156">
                  <c:v>26607</c:v>
                </c:pt>
                <c:pt idx="157">
                  <c:v>26607</c:v>
                </c:pt>
                <c:pt idx="158">
                  <c:v>26607</c:v>
                </c:pt>
                <c:pt idx="159">
                  <c:v>26607</c:v>
                </c:pt>
                <c:pt idx="160">
                  <c:v>26607</c:v>
                </c:pt>
                <c:pt idx="161">
                  <c:v>26607</c:v>
                </c:pt>
                <c:pt idx="162">
                  <c:v>26607</c:v>
                </c:pt>
                <c:pt idx="163">
                  <c:v>26607</c:v>
                </c:pt>
                <c:pt idx="164">
                  <c:v>26607</c:v>
                </c:pt>
                <c:pt idx="165">
                  <c:v>26607</c:v>
                </c:pt>
                <c:pt idx="166">
                  <c:v>26607</c:v>
                </c:pt>
                <c:pt idx="167">
                  <c:v>26607</c:v>
                </c:pt>
                <c:pt idx="168">
                  <c:v>26607</c:v>
                </c:pt>
                <c:pt idx="169">
                  <c:v>26607</c:v>
                </c:pt>
                <c:pt idx="170">
                  <c:v>26607</c:v>
                </c:pt>
                <c:pt idx="171">
                  <c:v>26607</c:v>
                </c:pt>
                <c:pt idx="172">
                  <c:v>26607</c:v>
                </c:pt>
                <c:pt idx="173">
                  <c:v>26607</c:v>
                </c:pt>
                <c:pt idx="174">
                  <c:v>26607</c:v>
                </c:pt>
                <c:pt idx="175">
                  <c:v>26607</c:v>
                </c:pt>
                <c:pt idx="176">
                  <c:v>26607</c:v>
                </c:pt>
                <c:pt idx="177">
                  <c:v>26607</c:v>
                </c:pt>
                <c:pt idx="178">
                  <c:v>26607</c:v>
                </c:pt>
                <c:pt idx="179">
                  <c:v>26607</c:v>
                </c:pt>
                <c:pt idx="180">
                  <c:v>26607</c:v>
                </c:pt>
                <c:pt idx="181">
                  <c:v>26607</c:v>
                </c:pt>
                <c:pt idx="182">
                  <c:v>26607</c:v>
                </c:pt>
                <c:pt idx="183">
                  <c:v>26607</c:v>
                </c:pt>
                <c:pt idx="184">
                  <c:v>26607</c:v>
                </c:pt>
                <c:pt idx="185">
                  <c:v>26607</c:v>
                </c:pt>
                <c:pt idx="186">
                  <c:v>26607</c:v>
                </c:pt>
                <c:pt idx="187">
                  <c:v>26607</c:v>
                </c:pt>
                <c:pt idx="188">
                  <c:v>26607</c:v>
                </c:pt>
                <c:pt idx="189">
                  <c:v>26607</c:v>
                </c:pt>
                <c:pt idx="190">
                  <c:v>26607</c:v>
                </c:pt>
                <c:pt idx="191">
                  <c:v>26607</c:v>
                </c:pt>
                <c:pt idx="192">
                  <c:v>26607</c:v>
                </c:pt>
                <c:pt idx="193">
                  <c:v>26607</c:v>
                </c:pt>
                <c:pt idx="194">
                  <c:v>26607</c:v>
                </c:pt>
                <c:pt idx="195">
                  <c:v>26607</c:v>
                </c:pt>
                <c:pt idx="196">
                  <c:v>26607</c:v>
                </c:pt>
                <c:pt idx="197">
                  <c:v>26607</c:v>
                </c:pt>
                <c:pt idx="198">
                  <c:v>26607</c:v>
                </c:pt>
                <c:pt idx="199">
                  <c:v>26607</c:v>
                </c:pt>
                <c:pt idx="200">
                  <c:v>26607</c:v>
                </c:pt>
                <c:pt idx="201">
                  <c:v>26607</c:v>
                </c:pt>
                <c:pt idx="202">
                  <c:v>26607</c:v>
                </c:pt>
                <c:pt idx="203">
                  <c:v>26607</c:v>
                </c:pt>
                <c:pt idx="204">
                  <c:v>26607</c:v>
                </c:pt>
                <c:pt idx="205">
                  <c:v>26607</c:v>
                </c:pt>
                <c:pt idx="206">
                  <c:v>26607</c:v>
                </c:pt>
                <c:pt idx="207">
                  <c:v>26607</c:v>
                </c:pt>
                <c:pt idx="208">
                  <c:v>26607</c:v>
                </c:pt>
                <c:pt idx="209">
                  <c:v>26607</c:v>
                </c:pt>
                <c:pt idx="210">
                  <c:v>26607</c:v>
                </c:pt>
                <c:pt idx="211">
                  <c:v>26607</c:v>
                </c:pt>
                <c:pt idx="212">
                  <c:v>26607</c:v>
                </c:pt>
                <c:pt idx="213">
                  <c:v>26607</c:v>
                </c:pt>
                <c:pt idx="214">
                  <c:v>26607</c:v>
                </c:pt>
                <c:pt idx="215">
                  <c:v>26607</c:v>
                </c:pt>
                <c:pt idx="216">
                  <c:v>26607</c:v>
                </c:pt>
                <c:pt idx="217">
                  <c:v>26607</c:v>
                </c:pt>
                <c:pt idx="218">
                  <c:v>26607</c:v>
                </c:pt>
                <c:pt idx="219">
                  <c:v>26607</c:v>
                </c:pt>
                <c:pt idx="220">
                  <c:v>26607</c:v>
                </c:pt>
                <c:pt idx="221">
                  <c:v>26607</c:v>
                </c:pt>
                <c:pt idx="222">
                  <c:v>26607</c:v>
                </c:pt>
                <c:pt idx="223">
                  <c:v>26607</c:v>
                </c:pt>
                <c:pt idx="224">
                  <c:v>26607</c:v>
                </c:pt>
                <c:pt idx="225">
                  <c:v>26607</c:v>
                </c:pt>
                <c:pt idx="226">
                  <c:v>26607</c:v>
                </c:pt>
                <c:pt idx="227">
                  <c:v>26607</c:v>
                </c:pt>
                <c:pt idx="228">
                  <c:v>26607</c:v>
                </c:pt>
                <c:pt idx="229">
                  <c:v>26607</c:v>
                </c:pt>
                <c:pt idx="230">
                  <c:v>26607</c:v>
                </c:pt>
                <c:pt idx="231">
                  <c:v>26607</c:v>
                </c:pt>
                <c:pt idx="232">
                  <c:v>26607</c:v>
                </c:pt>
                <c:pt idx="233">
                  <c:v>26607</c:v>
                </c:pt>
                <c:pt idx="234">
                  <c:v>26607</c:v>
                </c:pt>
                <c:pt idx="235">
                  <c:v>26607</c:v>
                </c:pt>
                <c:pt idx="236">
                  <c:v>26607</c:v>
                </c:pt>
                <c:pt idx="237">
                  <c:v>26607</c:v>
                </c:pt>
                <c:pt idx="238">
                  <c:v>26607</c:v>
                </c:pt>
                <c:pt idx="239">
                  <c:v>26607</c:v>
                </c:pt>
                <c:pt idx="240">
                  <c:v>26607</c:v>
                </c:pt>
                <c:pt idx="241">
                  <c:v>26607</c:v>
                </c:pt>
                <c:pt idx="242">
                  <c:v>26607</c:v>
                </c:pt>
                <c:pt idx="243">
                  <c:v>26607</c:v>
                </c:pt>
                <c:pt idx="244">
                  <c:v>26607</c:v>
                </c:pt>
                <c:pt idx="245">
                  <c:v>26607</c:v>
                </c:pt>
                <c:pt idx="246">
                  <c:v>26607</c:v>
                </c:pt>
                <c:pt idx="247">
                  <c:v>26607</c:v>
                </c:pt>
                <c:pt idx="248">
                  <c:v>26607</c:v>
                </c:pt>
                <c:pt idx="249">
                  <c:v>26607</c:v>
                </c:pt>
                <c:pt idx="250">
                  <c:v>26607</c:v>
                </c:pt>
                <c:pt idx="251">
                  <c:v>26607</c:v>
                </c:pt>
                <c:pt idx="252">
                  <c:v>26607</c:v>
                </c:pt>
                <c:pt idx="253">
                  <c:v>26607</c:v>
                </c:pt>
                <c:pt idx="254">
                  <c:v>26607</c:v>
                </c:pt>
                <c:pt idx="255">
                  <c:v>26607</c:v>
                </c:pt>
                <c:pt idx="256">
                  <c:v>26607</c:v>
                </c:pt>
                <c:pt idx="257">
                  <c:v>26607</c:v>
                </c:pt>
                <c:pt idx="258">
                  <c:v>26607</c:v>
                </c:pt>
                <c:pt idx="259">
                  <c:v>26607</c:v>
                </c:pt>
                <c:pt idx="260">
                  <c:v>26607</c:v>
                </c:pt>
                <c:pt idx="261">
                  <c:v>26607</c:v>
                </c:pt>
                <c:pt idx="262">
                  <c:v>26607</c:v>
                </c:pt>
                <c:pt idx="263">
                  <c:v>26607</c:v>
                </c:pt>
                <c:pt idx="264">
                  <c:v>26607</c:v>
                </c:pt>
                <c:pt idx="265">
                  <c:v>26607</c:v>
                </c:pt>
                <c:pt idx="266">
                  <c:v>26607</c:v>
                </c:pt>
                <c:pt idx="267">
                  <c:v>26607</c:v>
                </c:pt>
                <c:pt idx="268">
                  <c:v>26607</c:v>
                </c:pt>
                <c:pt idx="269">
                  <c:v>26607</c:v>
                </c:pt>
                <c:pt idx="270">
                  <c:v>26607</c:v>
                </c:pt>
                <c:pt idx="271">
                  <c:v>26607</c:v>
                </c:pt>
                <c:pt idx="272">
                  <c:v>26607</c:v>
                </c:pt>
                <c:pt idx="273">
                  <c:v>26607</c:v>
                </c:pt>
                <c:pt idx="274">
                  <c:v>26607</c:v>
                </c:pt>
                <c:pt idx="275">
                  <c:v>26607</c:v>
                </c:pt>
                <c:pt idx="276">
                  <c:v>26607</c:v>
                </c:pt>
                <c:pt idx="277">
                  <c:v>26607</c:v>
                </c:pt>
                <c:pt idx="278">
                  <c:v>26607</c:v>
                </c:pt>
                <c:pt idx="279">
                  <c:v>26607</c:v>
                </c:pt>
                <c:pt idx="280">
                  <c:v>26607</c:v>
                </c:pt>
                <c:pt idx="281">
                  <c:v>26607</c:v>
                </c:pt>
                <c:pt idx="282">
                  <c:v>26607</c:v>
                </c:pt>
                <c:pt idx="283">
                  <c:v>26607</c:v>
                </c:pt>
                <c:pt idx="284">
                  <c:v>26607</c:v>
                </c:pt>
                <c:pt idx="285">
                  <c:v>26607</c:v>
                </c:pt>
                <c:pt idx="286">
                  <c:v>26607</c:v>
                </c:pt>
                <c:pt idx="287">
                  <c:v>26607</c:v>
                </c:pt>
                <c:pt idx="288">
                  <c:v>26607</c:v>
                </c:pt>
                <c:pt idx="289">
                  <c:v>26607</c:v>
                </c:pt>
                <c:pt idx="290">
                  <c:v>26607</c:v>
                </c:pt>
                <c:pt idx="291">
                  <c:v>26607</c:v>
                </c:pt>
                <c:pt idx="292">
                  <c:v>26607</c:v>
                </c:pt>
                <c:pt idx="293">
                  <c:v>26607</c:v>
                </c:pt>
                <c:pt idx="294">
                  <c:v>26607</c:v>
                </c:pt>
                <c:pt idx="295">
                  <c:v>26607</c:v>
                </c:pt>
                <c:pt idx="296">
                  <c:v>26607</c:v>
                </c:pt>
                <c:pt idx="297">
                  <c:v>26607</c:v>
                </c:pt>
                <c:pt idx="298">
                  <c:v>26607</c:v>
                </c:pt>
                <c:pt idx="299">
                  <c:v>26607</c:v>
                </c:pt>
                <c:pt idx="300">
                  <c:v>26607</c:v>
                </c:pt>
                <c:pt idx="301">
                  <c:v>26607</c:v>
                </c:pt>
                <c:pt idx="302">
                  <c:v>26607</c:v>
                </c:pt>
                <c:pt idx="303">
                  <c:v>26607</c:v>
                </c:pt>
                <c:pt idx="304">
                  <c:v>26607</c:v>
                </c:pt>
                <c:pt idx="305">
                  <c:v>26607</c:v>
                </c:pt>
                <c:pt idx="306">
                  <c:v>26607</c:v>
                </c:pt>
                <c:pt idx="307">
                  <c:v>26607</c:v>
                </c:pt>
                <c:pt idx="308">
                  <c:v>26607</c:v>
                </c:pt>
                <c:pt idx="309">
                  <c:v>26607</c:v>
                </c:pt>
                <c:pt idx="310">
                  <c:v>26607</c:v>
                </c:pt>
                <c:pt idx="311">
                  <c:v>26607</c:v>
                </c:pt>
                <c:pt idx="312">
                  <c:v>26607</c:v>
                </c:pt>
                <c:pt idx="313">
                  <c:v>26607</c:v>
                </c:pt>
                <c:pt idx="314">
                  <c:v>26607</c:v>
                </c:pt>
                <c:pt idx="315">
                  <c:v>26607</c:v>
                </c:pt>
                <c:pt idx="316">
                  <c:v>26607</c:v>
                </c:pt>
                <c:pt idx="317">
                  <c:v>26607</c:v>
                </c:pt>
              </c:numCache>
            </c:numRef>
          </c:xVal>
          <c:yVal>
            <c:numRef>
              <c:f>'excavation rate '!$A$6:$A$437</c:f>
              <c:numCache>
                <c:formatCode>d\.m\.yy</c:formatCode>
                <c:ptCount val="432"/>
                <c:pt idx="0">
                  <c:v>39951</c:v>
                </c:pt>
                <c:pt idx="1">
                  <c:v>39952</c:v>
                </c:pt>
                <c:pt idx="2">
                  <c:v>39953</c:v>
                </c:pt>
                <c:pt idx="3">
                  <c:v>39954</c:v>
                </c:pt>
                <c:pt idx="4">
                  <c:v>39955</c:v>
                </c:pt>
                <c:pt idx="5">
                  <c:v>39956</c:v>
                </c:pt>
                <c:pt idx="6">
                  <c:v>39957</c:v>
                </c:pt>
                <c:pt idx="7">
                  <c:v>39958</c:v>
                </c:pt>
                <c:pt idx="8">
                  <c:v>39959</c:v>
                </c:pt>
                <c:pt idx="9">
                  <c:v>39960</c:v>
                </c:pt>
                <c:pt idx="10">
                  <c:v>39961</c:v>
                </c:pt>
                <c:pt idx="11">
                  <c:v>39962</c:v>
                </c:pt>
                <c:pt idx="12">
                  <c:v>39963</c:v>
                </c:pt>
                <c:pt idx="13">
                  <c:v>39964</c:v>
                </c:pt>
                <c:pt idx="14">
                  <c:v>39965</c:v>
                </c:pt>
                <c:pt idx="15">
                  <c:v>39966</c:v>
                </c:pt>
                <c:pt idx="16">
                  <c:v>39967</c:v>
                </c:pt>
                <c:pt idx="17">
                  <c:v>39968</c:v>
                </c:pt>
                <c:pt idx="18">
                  <c:v>39969</c:v>
                </c:pt>
                <c:pt idx="19">
                  <c:v>39970</c:v>
                </c:pt>
                <c:pt idx="20">
                  <c:v>39971</c:v>
                </c:pt>
                <c:pt idx="21">
                  <c:v>39972</c:v>
                </c:pt>
                <c:pt idx="22">
                  <c:v>39973</c:v>
                </c:pt>
                <c:pt idx="23">
                  <c:v>39974</c:v>
                </c:pt>
                <c:pt idx="24">
                  <c:v>39975</c:v>
                </c:pt>
                <c:pt idx="25">
                  <c:v>39976</c:v>
                </c:pt>
                <c:pt idx="26">
                  <c:v>39977</c:v>
                </c:pt>
                <c:pt idx="27">
                  <c:v>39978</c:v>
                </c:pt>
                <c:pt idx="28">
                  <c:v>39979</c:v>
                </c:pt>
                <c:pt idx="29">
                  <c:v>39980</c:v>
                </c:pt>
                <c:pt idx="30">
                  <c:v>39981</c:v>
                </c:pt>
                <c:pt idx="31">
                  <c:v>39982</c:v>
                </c:pt>
                <c:pt idx="32">
                  <c:v>39983</c:v>
                </c:pt>
                <c:pt idx="33">
                  <c:v>39984</c:v>
                </c:pt>
                <c:pt idx="34">
                  <c:v>39985</c:v>
                </c:pt>
                <c:pt idx="35">
                  <c:v>39986</c:v>
                </c:pt>
                <c:pt idx="36">
                  <c:v>39987</c:v>
                </c:pt>
                <c:pt idx="37">
                  <c:v>39988</c:v>
                </c:pt>
                <c:pt idx="38">
                  <c:v>39989</c:v>
                </c:pt>
                <c:pt idx="39">
                  <c:v>39990</c:v>
                </c:pt>
                <c:pt idx="40">
                  <c:v>39991</c:v>
                </c:pt>
                <c:pt idx="41">
                  <c:v>39992</c:v>
                </c:pt>
                <c:pt idx="42">
                  <c:v>39993</c:v>
                </c:pt>
                <c:pt idx="43">
                  <c:v>39994</c:v>
                </c:pt>
                <c:pt idx="44">
                  <c:v>39995</c:v>
                </c:pt>
                <c:pt idx="45">
                  <c:v>39996</c:v>
                </c:pt>
                <c:pt idx="46">
                  <c:v>39997</c:v>
                </c:pt>
                <c:pt idx="47">
                  <c:v>39998</c:v>
                </c:pt>
                <c:pt idx="48">
                  <c:v>39999</c:v>
                </c:pt>
                <c:pt idx="49">
                  <c:v>40000</c:v>
                </c:pt>
                <c:pt idx="50">
                  <c:v>40001</c:v>
                </c:pt>
                <c:pt idx="51">
                  <c:v>40002</c:v>
                </c:pt>
                <c:pt idx="52">
                  <c:v>40003</c:v>
                </c:pt>
                <c:pt idx="53">
                  <c:v>40004</c:v>
                </c:pt>
                <c:pt idx="54">
                  <c:v>40005</c:v>
                </c:pt>
                <c:pt idx="55">
                  <c:v>40006</c:v>
                </c:pt>
                <c:pt idx="56">
                  <c:v>40007</c:v>
                </c:pt>
                <c:pt idx="57">
                  <c:v>40008</c:v>
                </c:pt>
                <c:pt idx="58">
                  <c:v>40009</c:v>
                </c:pt>
                <c:pt idx="59">
                  <c:v>40010</c:v>
                </c:pt>
                <c:pt idx="60">
                  <c:v>40011</c:v>
                </c:pt>
                <c:pt idx="61">
                  <c:v>40012</c:v>
                </c:pt>
                <c:pt idx="62">
                  <c:v>40013</c:v>
                </c:pt>
                <c:pt idx="63">
                  <c:v>40014</c:v>
                </c:pt>
                <c:pt idx="64">
                  <c:v>40015</c:v>
                </c:pt>
                <c:pt idx="65">
                  <c:v>40016</c:v>
                </c:pt>
                <c:pt idx="66">
                  <c:v>40017</c:v>
                </c:pt>
                <c:pt idx="67">
                  <c:v>40018</c:v>
                </c:pt>
                <c:pt idx="68">
                  <c:v>40019</c:v>
                </c:pt>
                <c:pt idx="69">
                  <c:v>40020</c:v>
                </c:pt>
                <c:pt idx="70">
                  <c:v>40021</c:v>
                </c:pt>
                <c:pt idx="71">
                  <c:v>40022</c:v>
                </c:pt>
                <c:pt idx="72">
                  <c:v>40023</c:v>
                </c:pt>
                <c:pt idx="73">
                  <c:v>40024</c:v>
                </c:pt>
                <c:pt idx="74">
                  <c:v>40025</c:v>
                </c:pt>
                <c:pt idx="75">
                  <c:v>40026</c:v>
                </c:pt>
                <c:pt idx="76">
                  <c:v>40027</c:v>
                </c:pt>
                <c:pt idx="77">
                  <c:v>40028</c:v>
                </c:pt>
                <c:pt idx="78">
                  <c:v>40029</c:v>
                </c:pt>
                <c:pt idx="79">
                  <c:v>40030</c:v>
                </c:pt>
                <c:pt idx="80">
                  <c:v>40031</c:v>
                </c:pt>
                <c:pt idx="81">
                  <c:v>40032</c:v>
                </c:pt>
                <c:pt idx="82">
                  <c:v>40033</c:v>
                </c:pt>
                <c:pt idx="83">
                  <c:v>40034</c:v>
                </c:pt>
                <c:pt idx="84">
                  <c:v>40035</c:v>
                </c:pt>
                <c:pt idx="85">
                  <c:v>40036</c:v>
                </c:pt>
                <c:pt idx="86">
                  <c:v>40037</c:v>
                </c:pt>
                <c:pt idx="87">
                  <c:v>40038</c:v>
                </c:pt>
                <c:pt idx="88">
                  <c:v>40039</c:v>
                </c:pt>
                <c:pt idx="89">
                  <c:v>40040</c:v>
                </c:pt>
                <c:pt idx="90">
                  <c:v>40041</c:v>
                </c:pt>
                <c:pt idx="91">
                  <c:v>40042</c:v>
                </c:pt>
                <c:pt idx="92">
                  <c:v>40043</c:v>
                </c:pt>
                <c:pt idx="93">
                  <c:v>40044</c:v>
                </c:pt>
                <c:pt idx="94">
                  <c:v>40045</c:v>
                </c:pt>
                <c:pt idx="95">
                  <c:v>40046</c:v>
                </c:pt>
                <c:pt idx="96">
                  <c:v>40047</c:v>
                </c:pt>
                <c:pt idx="97">
                  <c:v>40048</c:v>
                </c:pt>
                <c:pt idx="98">
                  <c:v>40049</c:v>
                </c:pt>
                <c:pt idx="99">
                  <c:v>40050</c:v>
                </c:pt>
                <c:pt idx="100">
                  <c:v>40051</c:v>
                </c:pt>
                <c:pt idx="101">
                  <c:v>40052</c:v>
                </c:pt>
                <c:pt idx="102">
                  <c:v>40053</c:v>
                </c:pt>
                <c:pt idx="103">
                  <c:v>40054</c:v>
                </c:pt>
                <c:pt idx="104">
                  <c:v>40055</c:v>
                </c:pt>
                <c:pt idx="105">
                  <c:v>40056</c:v>
                </c:pt>
                <c:pt idx="106">
                  <c:v>40057</c:v>
                </c:pt>
                <c:pt idx="107">
                  <c:v>40058</c:v>
                </c:pt>
                <c:pt idx="108">
                  <c:v>40059</c:v>
                </c:pt>
                <c:pt idx="109">
                  <c:v>40060</c:v>
                </c:pt>
                <c:pt idx="110">
                  <c:v>40061</c:v>
                </c:pt>
                <c:pt idx="111">
                  <c:v>40062</c:v>
                </c:pt>
                <c:pt idx="112">
                  <c:v>40063</c:v>
                </c:pt>
                <c:pt idx="113">
                  <c:v>40064</c:v>
                </c:pt>
                <c:pt idx="114">
                  <c:v>40065</c:v>
                </c:pt>
                <c:pt idx="115">
                  <c:v>40066</c:v>
                </c:pt>
                <c:pt idx="116">
                  <c:v>40067</c:v>
                </c:pt>
                <c:pt idx="117">
                  <c:v>40068</c:v>
                </c:pt>
                <c:pt idx="118">
                  <c:v>40069</c:v>
                </c:pt>
                <c:pt idx="119">
                  <c:v>40070</c:v>
                </c:pt>
                <c:pt idx="120">
                  <c:v>40071</c:v>
                </c:pt>
                <c:pt idx="121">
                  <c:v>40072</c:v>
                </c:pt>
                <c:pt idx="122">
                  <c:v>40073</c:v>
                </c:pt>
                <c:pt idx="123">
                  <c:v>40074</c:v>
                </c:pt>
                <c:pt idx="124">
                  <c:v>40075</c:v>
                </c:pt>
                <c:pt idx="125">
                  <c:v>40076</c:v>
                </c:pt>
                <c:pt idx="126">
                  <c:v>40077</c:v>
                </c:pt>
                <c:pt idx="127">
                  <c:v>40078</c:v>
                </c:pt>
                <c:pt idx="128">
                  <c:v>40079</c:v>
                </c:pt>
                <c:pt idx="129">
                  <c:v>40080</c:v>
                </c:pt>
                <c:pt idx="130">
                  <c:v>40081</c:v>
                </c:pt>
                <c:pt idx="131">
                  <c:v>40082</c:v>
                </c:pt>
                <c:pt idx="132">
                  <c:v>40083</c:v>
                </c:pt>
                <c:pt idx="133">
                  <c:v>40084</c:v>
                </c:pt>
                <c:pt idx="134">
                  <c:v>40085</c:v>
                </c:pt>
                <c:pt idx="135">
                  <c:v>40086</c:v>
                </c:pt>
                <c:pt idx="136">
                  <c:v>40087</c:v>
                </c:pt>
                <c:pt idx="137">
                  <c:v>40088</c:v>
                </c:pt>
                <c:pt idx="138">
                  <c:v>40089</c:v>
                </c:pt>
                <c:pt idx="139">
                  <c:v>40090</c:v>
                </c:pt>
                <c:pt idx="140">
                  <c:v>40091</c:v>
                </c:pt>
                <c:pt idx="141">
                  <c:v>40092</c:v>
                </c:pt>
                <c:pt idx="142">
                  <c:v>40093</c:v>
                </c:pt>
                <c:pt idx="143">
                  <c:v>40094</c:v>
                </c:pt>
                <c:pt idx="144">
                  <c:v>40095</c:v>
                </c:pt>
                <c:pt idx="145">
                  <c:v>40096</c:v>
                </c:pt>
                <c:pt idx="146">
                  <c:v>40097</c:v>
                </c:pt>
                <c:pt idx="147">
                  <c:v>40098</c:v>
                </c:pt>
                <c:pt idx="148">
                  <c:v>40099</c:v>
                </c:pt>
                <c:pt idx="149">
                  <c:v>40100</c:v>
                </c:pt>
                <c:pt idx="150">
                  <c:v>40101</c:v>
                </c:pt>
                <c:pt idx="151">
                  <c:v>40102</c:v>
                </c:pt>
                <c:pt idx="152">
                  <c:v>40103</c:v>
                </c:pt>
                <c:pt idx="153">
                  <c:v>40104</c:v>
                </c:pt>
                <c:pt idx="154">
                  <c:v>40105</c:v>
                </c:pt>
                <c:pt idx="155">
                  <c:v>40106</c:v>
                </c:pt>
                <c:pt idx="156">
                  <c:v>40107</c:v>
                </c:pt>
                <c:pt idx="157">
                  <c:v>40108</c:v>
                </c:pt>
                <c:pt idx="158">
                  <c:v>40109</c:v>
                </c:pt>
                <c:pt idx="159">
                  <c:v>40110</c:v>
                </c:pt>
                <c:pt idx="160">
                  <c:v>40111</c:v>
                </c:pt>
                <c:pt idx="161">
                  <c:v>40112</c:v>
                </c:pt>
                <c:pt idx="162">
                  <c:v>40113</c:v>
                </c:pt>
                <c:pt idx="163">
                  <c:v>40114</c:v>
                </c:pt>
                <c:pt idx="164">
                  <c:v>40115</c:v>
                </c:pt>
                <c:pt idx="165">
                  <c:v>40116</c:v>
                </c:pt>
                <c:pt idx="166">
                  <c:v>40117</c:v>
                </c:pt>
                <c:pt idx="167">
                  <c:v>40118</c:v>
                </c:pt>
                <c:pt idx="168">
                  <c:v>40119</c:v>
                </c:pt>
                <c:pt idx="169">
                  <c:v>40120</c:v>
                </c:pt>
                <c:pt idx="170">
                  <c:v>40121</c:v>
                </c:pt>
                <c:pt idx="171">
                  <c:v>40122</c:v>
                </c:pt>
                <c:pt idx="172">
                  <c:v>40123</c:v>
                </c:pt>
                <c:pt idx="173">
                  <c:v>40124</c:v>
                </c:pt>
                <c:pt idx="174">
                  <c:v>40125</c:v>
                </c:pt>
                <c:pt idx="175">
                  <c:v>40126</c:v>
                </c:pt>
                <c:pt idx="176">
                  <c:v>40127</c:v>
                </c:pt>
                <c:pt idx="177">
                  <c:v>40128</c:v>
                </c:pt>
                <c:pt idx="178">
                  <c:v>40129</c:v>
                </c:pt>
                <c:pt idx="179">
                  <c:v>40130</c:v>
                </c:pt>
                <c:pt idx="180">
                  <c:v>40131</c:v>
                </c:pt>
                <c:pt idx="181">
                  <c:v>40132</c:v>
                </c:pt>
                <c:pt idx="182">
                  <c:v>40133</c:v>
                </c:pt>
                <c:pt idx="183">
                  <c:v>40134</c:v>
                </c:pt>
                <c:pt idx="184">
                  <c:v>40135</c:v>
                </c:pt>
                <c:pt idx="185">
                  <c:v>40136</c:v>
                </c:pt>
                <c:pt idx="186">
                  <c:v>40137</c:v>
                </c:pt>
                <c:pt idx="187">
                  <c:v>40138</c:v>
                </c:pt>
                <c:pt idx="188">
                  <c:v>40139</c:v>
                </c:pt>
                <c:pt idx="189">
                  <c:v>40140</c:v>
                </c:pt>
                <c:pt idx="190">
                  <c:v>40141</c:v>
                </c:pt>
                <c:pt idx="191">
                  <c:v>40142</c:v>
                </c:pt>
                <c:pt idx="192">
                  <c:v>40143</c:v>
                </c:pt>
                <c:pt idx="193">
                  <c:v>40144</c:v>
                </c:pt>
                <c:pt idx="194">
                  <c:v>40145</c:v>
                </c:pt>
                <c:pt idx="195">
                  <c:v>40146</c:v>
                </c:pt>
                <c:pt idx="196">
                  <c:v>40147</c:v>
                </c:pt>
                <c:pt idx="197">
                  <c:v>40148</c:v>
                </c:pt>
                <c:pt idx="198">
                  <c:v>40149</c:v>
                </c:pt>
                <c:pt idx="199">
                  <c:v>40150</c:v>
                </c:pt>
                <c:pt idx="200">
                  <c:v>40151</c:v>
                </c:pt>
                <c:pt idx="201">
                  <c:v>40152</c:v>
                </c:pt>
                <c:pt idx="202">
                  <c:v>40153</c:v>
                </c:pt>
                <c:pt idx="203">
                  <c:v>40154</c:v>
                </c:pt>
                <c:pt idx="204">
                  <c:v>40155</c:v>
                </c:pt>
                <c:pt idx="205">
                  <c:v>40156</c:v>
                </c:pt>
                <c:pt idx="206">
                  <c:v>40157</c:v>
                </c:pt>
                <c:pt idx="207">
                  <c:v>40158</c:v>
                </c:pt>
                <c:pt idx="208">
                  <c:v>40159</c:v>
                </c:pt>
                <c:pt idx="209">
                  <c:v>40160</c:v>
                </c:pt>
                <c:pt idx="210">
                  <c:v>40161</c:v>
                </c:pt>
                <c:pt idx="211">
                  <c:v>40162</c:v>
                </c:pt>
                <c:pt idx="212">
                  <c:v>40163</c:v>
                </c:pt>
                <c:pt idx="213">
                  <c:v>40164</c:v>
                </c:pt>
                <c:pt idx="214">
                  <c:v>40165</c:v>
                </c:pt>
                <c:pt idx="215">
                  <c:v>40166</c:v>
                </c:pt>
                <c:pt idx="216">
                  <c:v>40167</c:v>
                </c:pt>
                <c:pt idx="217">
                  <c:v>40168</c:v>
                </c:pt>
                <c:pt idx="218">
                  <c:v>40169</c:v>
                </c:pt>
                <c:pt idx="219">
                  <c:v>40170</c:v>
                </c:pt>
                <c:pt idx="220">
                  <c:v>40171</c:v>
                </c:pt>
                <c:pt idx="221">
                  <c:v>40172</c:v>
                </c:pt>
                <c:pt idx="222">
                  <c:v>40173</c:v>
                </c:pt>
                <c:pt idx="223">
                  <c:v>40174</c:v>
                </c:pt>
                <c:pt idx="224">
                  <c:v>40175</c:v>
                </c:pt>
                <c:pt idx="225">
                  <c:v>40176</c:v>
                </c:pt>
                <c:pt idx="226">
                  <c:v>40177</c:v>
                </c:pt>
                <c:pt idx="227">
                  <c:v>40178</c:v>
                </c:pt>
                <c:pt idx="228">
                  <c:v>40179</c:v>
                </c:pt>
                <c:pt idx="229">
                  <c:v>40180</c:v>
                </c:pt>
                <c:pt idx="230">
                  <c:v>40181</c:v>
                </c:pt>
                <c:pt idx="231">
                  <c:v>40182</c:v>
                </c:pt>
                <c:pt idx="232">
                  <c:v>40183</c:v>
                </c:pt>
                <c:pt idx="233">
                  <c:v>40184</c:v>
                </c:pt>
                <c:pt idx="234">
                  <c:v>40185</c:v>
                </c:pt>
                <c:pt idx="235">
                  <c:v>40186</c:v>
                </c:pt>
                <c:pt idx="236">
                  <c:v>40187</c:v>
                </c:pt>
                <c:pt idx="237">
                  <c:v>40188</c:v>
                </c:pt>
                <c:pt idx="238">
                  <c:v>40189</c:v>
                </c:pt>
                <c:pt idx="239">
                  <c:v>40190</c:v>
                </c:pt>
                <c:pt idx="240">
                  <c:v>40191</c:v>
                </c:pt>
                <c:pt idx="241">
                  <c:v>40192</c:v>
                </c:pt>
                <c:pt idx="242">
                  <c:v>40193</c:v>
                </c:pt>
                <c:pt idx="243">
                  <c:v>40194</c:v>
                </c:pt>
                <c:pt idx="244">
                  <c:v>40195</c:v>
                </c:pt>
                <c:pt idx="245">
                  <c:v>40196</c:v>
                </c:pt>
                <c:pt idx="246">
                  <c:v>40197</c:v>
                </c:pt>
                <c:pt idx="247">
                  <c:v>40198</c:v>
                </c:pt>
                <c:pt idx="248">
                  <c:v>40199</c:v>
                </c:pt>
                <c:pt idx="249">
                  <c:v>40200</c:v>
                </c:pt>
                <c:pt idx="250">
                  <c:v>40201</c:v>
                </c:pt>
                <c:pt idx="251">
                  <c:v>40202</c:v>
                </c:pt>
                <c:pt idx="252">
                  <c:v>40203</c:v>
                </c:pt>
                <c:pt idx="253">
                  <c:v>40204</c:v>
                </c:pt>
                <c:pt idx="254">
                  <c:v>40205</c:v>
                </c:pt>
                <c:pt idx="255">
                  <c:v>40206</c:v>
                </c:pt>
                <c:pt idx="256">
                  <c:v>40207</c:v>
                </c:pt>
                <c:pt idx="257">
                  <c:v>40208</c:v>
                </c:pt>
                <c:pt idx="258">
                  <c:v>40209</c:v>
                </c:pt>
                <c:pt idx="259">
                  <c:v>40210</c:v>
                </c:pt>
                <c:pt idx="260">
                  <c:v>40211</c:v>
                </c:pt>
                <c:pt idx="261">
                  <c:v>40212</c:v>
                </c:pt>
                <c:pt idx="262">
                  <c:v>40213</c:v>
                </c:pt>
                <c:pt idx="263">
                  <c:v>40214</c:v>
                </c:pt>
                <c:pt idx="264">
                  <c:v>40215</c:v>
                </c:pt>
                <c:pt idx="265">
                  <c:v>40216</c:v>
                </c:pt>
                <c:pt idx="266">
                  <c:v>40217</c:v>
                </c:pt>
                <c:pt idx="267">
                  <c:v>40218</c:v>
                </c:pt>
                <c:pt idx="268">
                  <c:v>40219</c:v>
                </c:pt>
                <c:pt idx="269">
                  <c:v>40220</c:v>
                </c:pt>
                <c:pt idx="270">
                  <c:v>40221</c:v>
                </c:pt>
                <c:pt idx="271">
                  <c:v>40222</c:v>
                </c:pt>
                <c:pt idx="272">
                  <c:v>40223</c:v>
                </c:pt>
                <c:pt idx="273">
                  <c:v>40224</c:v>
                </c:pt>
                <c:pt idx="274">
                  <c:v>40225</c:v>
                </c:pt>
                <c:pt idx="275">
                  <c:v>40226</c:v>
                </c:pt>
                <c:pt idx="276">
                  <c:v>40227</c:v>
                </c:pt>
                <c:pt idx="277">
                  <c:v>40228</c:v>
                </c:pt>
                <c:pt idx="278">
                  <c:v>40229</c:v>
                </c:pt>
                <c:pt idx="279">
                  <c:v>40230</c:v>
                </c:pt>
                <c:pt idx="280">
                  <c:v>40231</c:v>
                </c:pt>
                <c:pt idx="281">
                  <c:v>40232</c:v>
                </c:pt>
                <c:pt idx="282">
                  <c:v>40233</c:v>
                </c:pt>
                <c:pt idx="283">
                  <c:v>40234</c:v>
                </c:pt>
                <c:pt idx="284">
                  <c:v>40235</c:v>
                </c:pt>
                <c:pt idx="285">
                  <c:v>40236</c:v>
                </c:pt>
                <c:pt idx="286">
                  <c:v>40237</c:v>
                </c:pt>
                <c:pt idx="287">
                  <c:v>40238</c:v>
                </c:pt>
                <c:pt idx="288">
                  <c:v>40239</c:v>
                </c:pt>
                <c:pt idx="289">
                  <c:v>40240</c:v>
                </c:pt>
                <c:pt idx="290">
                  <c:v>40241</c:v>
                </c:pt>
                <c:pt idx="291">
                  <c:v>40242</c:v>
                </c:pt>
                <c:pt idx="292">
                  <c:v>40243</c:v>
                </c:pt>
                <c:pt idx="293">
                  <c:v>40244</c:v>
                </c:pt>
                <c:pt idx="294">
                  <c:v>40245</c:v>
                </c:pt>
                <c:pt idx="295">
                  <c:v>40246</c:v>
                </c:pt>
                <c:pt idx="296">
                  <c:v>40247</c:v>
                </c:pt>
                <c:pt idx="297">
                  <c:v>40248</c:v>
                </c:pt>
                <c:pt idx="298">
                  <c:v>40249</c:v>
                </c:pt>
                <c:pt idx="299">
                  <c:v>40250</c:v>
                </c:pt>
                <c:pt idx="300">
                  <c:v>40251</c:v>
                </c:pt>
                <c:pt idx="301">
                  <c:v>40252</c:v>
                </c:pt>
                <c:pt idx="302">
                  <c:v>40253</c:v>
                </c:pt>
                <c:pt idx="303">
                  <c:v>40254</c:v>
                </c:pt>
                <c:pt idx="304">
                  <c:v>40255</c:v>
                </c:pt>
                <c:pt idx="305">
                  <c:v>40256</c:v>
                </c:pt>
                <c:pt idx="306">
                  <c:v>40257</c:v>
                </c:pt>
                <c:pt idx="307">
                  <c:v>40258</c:v>
                </c:pt>
                <c:pt idx="308">
                  <c:v>40259</c:v>
                </c:pt>
                <c:pt idx="309">
                  <c:v>40260</c:v>
                </c:pt>
                <c:pt idx="310">
                  <c:v>40261</c:v>
                </c:pt>
                <c:pt idx="311">
                  <c:v>40262</c:v>
                </c:pt>
                <c:pt idx="312">
                  <c:v>40263</c:v>
                </c:pt>
                <c:pt idx="313">
                  <c:v>40264</c:v>
                </c:pt>
                <c:pt idx="314">
                  <c:v>40265</c:v>
                </c:pt>
                <c:pt idx="315">
                  <c:v>40266</c:v>
                </c:pt>
                <c:pt idx="316">
                  <c:v>40267</c:v>
                </c:pt>
                <c:pt idx="317">
                  <c:v>40268</c:v>
                </c:pt>
                <c:pt idx="318">
                  <c:v>40269</c:v>
                </c:pt>
                <c:pt idx="319">
                  <c:v>40270</c:v>
                </c:pt>
                <c:pt idx="320">
                  <c:v>40271</c:v>
                </c:pt>
                <c:pt idx="321">
                  <c:v>40272</c:v>
                </c:pt>
                <c:pt idx="322">
                  <c:v>40273</c:v>
                </c:pt>
                <c:pt idx="323">
                  <c:v>40274</c:v>
                </c:pt>
                <c:pt idx="324">
                  <c:v>40275</c:v>
                </c:pt>
                <c:pt idx="325">
                  <c:v>40276</c:v>
                </c:pt>
                <c:pt idx="326">
                  <c:v>40277</c:v>
                </c:pt>
                <c:pt idx="327">
                  <c:v>40278</c:v>
                </c:pt>
                <c:pt idx="328">
                  <c:v>40279</c:v>
                </c:pt>
                <c:pt idx="329">
                  <c:v>40280</c:v>
                </c:pt>
                <c:pt idx="330">
                  <c:v>40281</c:v>
                </c:pt>
                <c:pt idx="331">
                  <c:v>40282</c:v>
                </c:pt>
                <c:pt idx="332">
                  <c:v>40283</c:v>
                </c:pt>
                <c:pt idx="333">
                  <c:v>40284</c:v>
                </c:pt>
                <c:pt idx="334">
                  <c:v>40285</c:v>
                </c:pt>
                <c:pt idx="335">
                  <c:v>40286</c:v>
                </c:pt>
                <c:pt idx="336">
                  <c:v>40287</c:v>
                </c:pt>
                <c:pt idx="337">
                  <c:v>40288</c:v>
                </c:pt>
                <c:pt idx="338">
                  <c:v>40289</c:v>
                </c:pt>
                <c:pt idx="339">
                  <c:v>40290</c:v>
                </c:pt>
                <c:pt idx="340">
                  <c:v>40291</c:v>
                </c:pt>
                <c:pt idx="341">
                  <c:v>40292</c:v>
                </c:pt>
                <c:pt idx="342">
                  <c:v>40293</c:v>
                </c:pt>
                <c:pt idx="343">
                  <c:v>40294</c:v>
                </c:pt>
                <c:pt idx="344">
                  <c:v>40295</c:v>
                </c:pt>
                <c:pt idx="345">
                  <c:v>40296</c:v>
                </c:pt>
                <c:pt idx="346">
                  <c:v>40297</c:v>
                </c:pt>
                <c:pt idx="347">
                  <c:v>40298</c:v>
                </c:pt>
                <c:pt idx="348">
                  <c:v>40299</c:v>
                </c:pt>
                <c:pt idx="349">
                  <c:v>40300</c:v>
                </c:pt>
                <c:pt idx="350">
                  <c:v>40301</c:v>
                </c:pt>
                <c:pt idx="351">
                  <c:v>40302</c:v>
                </c:pt>
                <c:pt idx="352">
                  <c:v>40303</c:v>
                </c:pt>
                <c:pt idx="353">
                  <c:v>40304</c:v>
                </c:pt>
                <c:pt idx="354">
                  <c:v>40305</c:v>
                </c:pt>
                <c:pt idx="355">
                  <c:v>40306</c:v>
                </c:pt>
                <c:pt idx="356">
                  <c:v>40307</c:v>
                </c:pt>
                <c:pt idx="357">
                  <c:v>40308</c:v>
                </c:pt>
                <c:pt idx="358">
                  <c:v>40309</c:v>
                </c:pt>
                <c:pt idx="359">
                  <c:v>40310</c:v>
                </c:pt>
                <c:pt idx="360">
                  <c:v>40311</c:v>
                </c:pt>
                <c:pt idx="361">
                  <c:v>40312</c:v>
                </c:pt>
                <c:pt idx="362">
                  <c:v>40313</c:v>
                </c:pt>
                <c:pt idx="363">
                  <c:v>40314</c:v>
                </c:pt>
                <c:pt idx="364">
                  <c:v>40315</c:v>
                </c:pt>
                <c:pt idx="365">
                  <c:v>40316</c:v>
                </c:pt>
                <c:pt idx="366">
                  <c:v>40317</c:v>
                </c:pt>
                <c:pt idx="367">
                  <c:v>40318</c:v>
                </c:pt>
                <c:pt idx="368">
                  <c:v>40319</c:v>
                </c:pt>
                <c:pt idx="369">
                  <c:v>40320</c:v>
                </c:pt>
                <c:pt idx="370">
                  <c:v>40321</c:v>
                </c:pt>
                <c:pt idx="371">
                  <c:v>40322</c:v>
                </c:pt>
                <c:pt idx="372">
                  <c:v>40323</c:v>
                </c:pt>
                <c:pt idx="373">
                  <c:v>40324</c:v>
                </c:pt>
                <c:pt idx="374">
                  <c:v>40325</c:v>
                </c:pt>
              </c:numCache>
            </c:numRef>
          </c:yVal>
        </c:ser>
        <c:ser>
          <c:idx val="2"/>
          <c:order val="1"/>
          <c:tx>
            <c:v>TU-PL planeamento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'excavation rate '!$E$6:$E$437</c:f>
              <c:numCache>
                <c:formatCode>#\+##0.0</c:formatCode>
                <c:ptCount val="432"/>
                <c:pt idx="0">
                  <c:v>26593</c:v>
                </c:pt>
                <c:pt idx="1">
                  <c:v>26593</c:v>
                </c:pt>
                <c:pt idx="2">
                  <c:v>26593</c:v>
                </c:pt>
                <c:pt idx="3">
                  <c:v>26593</c:v>
                </c:pt>
                <c:pt idx="4">
                  <c:v>26593</c:v>
                </c:pt>
                <c:pt idx="5">
                  <c:v>26593</c:v>
                </c:pt>
                <c:pt idx="6">
                  <c:v>26593</c:v>
                </c:pt>
                <c:pt idx="7">
                  <c:v>26593</c:v>
                </c:pt>
                <c:pt idx="8">
                  <c:v>26593</c:v>
                </c:pt>
                <c:pt idx="9">
                  <c:v>26593</c:v>
                </c:pt>
                <c:pt idx="10">
                  <c:v>26593</c:v>
                </c:pt>
                <c:pt idx="11">
                  <c:v>26593</c:v>
                </c:pt>
                <c:pt idx="12">
                  <c:v>26593</c:v>
                </c:pt>
                <c:pt idx="13">
                  <c:v>26593</c:v>
                </c:pt>
                <c:pt idx="14">
                  <c:v>26593</c:v>
                </c:pt>
                <c:pt idx="15">
                  <c:v>26593</c:v>
                </c:pt>
                <c:pt idx="16">
                  <c:v>26593</c:v>
                </c:pt>
                <c:pt idx="17">
                  <c:v>26593</c:v>
                </c:pt>
                <c:pt idx="18">
                  <c:v>26593</c:v>
                </c:pt>
                <c:pt idx="19">
                  <c:v>26593</c:v>
                </c:pt>
                <c:pt idx="20">
                  <c:v>26593</c:v>
                </c:pt>
                <c:pt idx="21">
                  <c:v>26593</c:v>
                </c:pt>
                <c:pt idx="22">
                  <c:v>26593</c:v>
                </c:pt>
                <c:pt idx="23">
                  <c:v>26593</c:v>
                </c:pt>
                <c:pt idx="24">
                  <c:v>26593</c:v>
                </c:pt>
                <c:pt idx="25">
                  <c:v>26593</c:v>
                </c:pt>
                <c:pt idx="26">
                  <c:v>26593</c:v>
                </c:pt>
                <c:pt idx="27">
                  <c:v>26593</c:v>
                </c:pt>
                <c:pt idx="28">
                  <c:v>26593</c:v>
                </c:pt>
                <c:pt idx="29">
                  <c:v>26593</c:v>
                </c:pt>
                <c:pt idx="30">
                  <c:v>26593</c:v>
                </c:pt>
                <c:pt idx="31">
                  <c:v>26593</c:v>
                </c:pt>
                <c:pt idx="32">
                  <c:v>26593</c:v>
                </c:pt>
                <c:pt idx="33">
                  <c:v>26593</c:v>
                </c:pt>
                <c:pt idx="34">
                  <c:v>26593</c:v>
                </c:pt>
                <c:pt idx="35">
                  <c:v>26593</c:v>
                </c:pt>
                <c:pt idx="36">
                  <c:v>26593</c:v>
                </c:pt>
                <c:pt idx="37">
                  <c:v>26593</c:v>
                </c:pt>
                <c:pt idx="38">
                  <c:v>26593</c:v>
                </c:pt>
                <c:pt idx="39">
                  <c:v>26593</c:v>
                </c:pt>
                <c:pt idx="40">
                  <c:v>26593</c:v>
                </c:pt>
                <c:pt idx="41">
                  <c:v>26593</c:v>
                </c:pt>
                <c:pt idx="42">
                  <c:v>26593</c:v>
                </c:pt>
                <c:pt idx="43">
                  <c:v>26593</c:v>
                </c:pt>
                <c:pt idx="44">
                  <c:v>26593</c:v>
                </c:pt>
                <c:pt idx="45">
                  <c:v>26593</c:v>
                </c:pt>
                <c:pt idx="46">
                  <c:v>26593</c:v>
                </c:pt>
                <c:pt idx="47">
                  <c:v>26593</c:v>
                </c:pt>
                <c:pt idx="48">
                  <c:v>26593</c:v>
                </c:pt>
                <c:pt idx="49">
                  <c:v>26593</c:v>
                </c:pt>
                <c:pt idx="50">
                  <c:v>26593</c:v>
                </c:pt>
                <c:pt idx="51">
                  <c:v>26593</c:v>
                </c:pt>
                <c:pt idx="52">
                  <c:v>26593</c:v>
                </c:pt>
                <c:pt idx="53">
                  <c:v>26593</c:v>
                </c:pt>
                <c:pt idx="54">
                  <c:v>26593</c:v>
                </c:pt>
                <c:pt idx="55">
                  <c:v>26593</c:v>
                </c:pt>
                <c:pt idx="56">
                  <c:v>26593</c:v>
                </c:pt>
                <c:pt idx="57">
                  <c:v>26593</c:v>
                </c:pt>
                <c:pt idx="58">
                  <c:v>26593</c:v>
                </c:pt>
                <c:pt idx="59">
                  <c:v>26593</c:v>
                </c:pt>
                <c:pt idx="60">
                  <c:v>26593</c:v>
                </c:pt>
                <c:pt idx="61">
                  <c:v>26593</c:v>
                </c:pt>
                <c:pt idx="62">
                  <c:v>26593</c:v>
                </c:pt>
                <c:pt idx="63">
                  <c:v>26593</c:v>
                </c:pt>
                <c:pt idx="64">
                  <c:v>26593</c:v>
                </c:pt>
                <c:pt idx="65">
                  <c:v>26593</c:v>
                </c:pt>
                <c:pt idx="66">
                  <c:v>26593</c:v>
                </c:pt>
                <c:pt idx="67">
                  <c:v>26593</c:v>
                </c:pt>
                <c:pt idx="68">
                  <c:v>26593</c:v>
                </c:pt>
                <c:pt idx="69">
                  <c:v>26593</c:v>
                </c:pt>
                <c:pt idx="70">
                  <c:v>26593</c:v>
                </c:pt>
                <c:pt idx="71">
                  <c:v>26593</c:v>
                </c:pt>
                <c:pt idx="72">
                  <c:v>26593</c:v>
                </c:pt>
                <c:pt idx="73">
                  <c:v>26593</c:v>
                </c:pt>
                <c:pt idx="74">
                  <c:v>26593</c:v>
                </c:pt>
                <c:pt idx="75">
                  <c:v>26593</c:v>
                </c:pt>
                <c:pt idx="76">
                  <c:v>26593</c:v>
                </c:pt>
                <c:pt idx="77">
                  <c:v>26593</c:v>
                </c:pt>
                <c:pt idx="78">
                  <c:v>26593</c:v>
                </c:pt>
                <c:pt idx="79">
                  <c:v>26593</c:v>
                </c:pt>
                <c:pt idx="80">
                  <c:v>26593</c:v>
                </c:pt>
                <c:pt idx="81">
                  <c:v>26593</c:v>
                </c:pt>
                <c:pt idx="82">
                  <c:v>26593</c:v>
                </c:pt>
                <c:pt idx="83">
                  <c:v>26593</c:v>
                </c:pt>
                <c:pt idx="84">
                  <c:v>26593</c:v>
                </c:pt>
                <c:pt idx="85">
                  <c:v>26593</c:v>
                </c:pt>
                <c:pt idx="86">
                  <c:v>26593</c:v>
                </c:pt>
                <c:pt idx="87">
                  <c:v>26593</c:v>
                </c:pt>
                <c:pt idx="88">
                  <c:v>26593</c:v>
                </c:pt>
                <c:pt idx="89">
                  <c:v>26593</c:v>
                </c:pt>
                <c:pt idx="90">
                  <c:v>26593</c:v>
                </c:pt>
                <c:pt idx="91">
                  <c:v>26593</c:v>
                </c:pt>
                <c:pt idx="92">
                  <c:v>26593</c:v>
                </c:pt>
                <c:pt idx="93">
                  <c:v>26593</c:v>
                </c:pt>
                <c:pt idx="94">
                  <c:v>26593</c:v>
                </c:pt>
                <c:pt idx="95">
                  <c:v>26593</c:v>
                </c:pt>
                <c:pt idx="96">
                  <c:v>26593</c:v>
                </c:pt>
                <c:pt idx="97">
                  <c:v>26593</c:v>
                </c:pt>
                <c:pt idx="98">
                  <c:v>26593</c:v>
                </c:pt>
                <c:pt idx="99">
                  <c:v>26593</c:v>
                </c:pt>
                <c:pt idx="100">
                  <c:v>26593</c:v>
                </c:pt>
                <c:pt idx="101">
                  <c:v>26593</c:v>
                </c:pt>
                <c:pt idx="102">
                  <c:v>26593</c:v>
                </c:pt>
                <c:pt idx="103">
                  <c:v>26593</c:v>
                </c:pt>
                <c:pt idx="104">
                  <c:v>26593</c:v>
                </c:pt>
                <c:pt idx="105">
                  <c:v>26593</c:v>
                </c:pt>
                <c:pt idx="106">
                  <c:v>26593</c:v>
                </c:pt>
                <c:pt idx="107">
                  <c:v>26593</c:v>
                </c:pt>
                <c:pt idx="108">
                  <c:v>26593</c:v>
                </c:pt>
                <c:pt idx="109">
                  <c:v>26593</c:v>
                </c:pt>
                <c:pt idx="110">
                  <c:v>26593</c:v>
                </c:pt>
                <c:pt idx="111">
                  <c:v>26593</c:v>
                </c:pt>
                <c:pt idx="112">
                  <c:v>26593</c:v>
                </c:pt>
                <c:pt idx="113">
                  <c:v>26593</c:v>
                </c:pt>
                <c:pt idx="114">
                  <c:v>26593</c:v>
                </c:pt>
                <c:pt idx="115">
                  <c:v>26593</c:v>
                </c:pt>
                <c:pt idx="116">
                  <c:v>26593</c:v>
                </c:pt>
                <c:pt idx="117">
                  <c:v>26593</c:v>
                </c:pt>
                <c:pt idx="118">
                  <c:v>26593</c:v>
                </c:pt>
                <c:pt idx="119">
                  <c:v>26593</c:v>
                </c:pt>
                <c:pt idx="120">
                  <c:v>26593</c:v>
                </c:pt>
                <c:pt idx="121">
                  <c:v>26593</c:v>
                </c:pt>
                <c:pt idx="122">
                  <c:v>26593</c:v>
                </c:pt>
                <c:pt idx="123">
                  <c:v>26593</c:v>
                </c:pt>
                <c:pt idx="124">
                  <c:v>26593</c:v>
                </c:pt>
                <c:pt idx="125">
                  <c:v>26593</c:v>
                </c:pt>
                <c:pt idx="126">
                  <c:v>26593</c:v>
                </c:pt>
                <c:pt idx="127">
                  <c:v>26593</c:v>
                </c:pt>
                <c:pt idx="128">
                  <c:v>26593</c:v>
                </c:pt>
                <c:pt idx="129">
                  <c:v>26593</c:v>
                </c:pt>
                <c:pt idx="130">
                  <c:v>26593</c:v>
                </c:pt>
                <c:pt idx="131">
                  <c:v>26593</c:v>
                </c:pt>
                <c:pt idx="132">
                  <c:v>26593</c:v>
                </c:pt>
                <c:pt idx="133">
                  <c:v>26593</c:v>
                </c:pt>
                <c:pt idx="134">
                  <c:v>26593</c:v>
                </c:pt>
                <c:pt idx="135">
                  <c:v>26593</c:v>
                </c:pt>
                <c:pt idx="136">
                  <c:v>26593</c:v>
                </c:pt>
                <c:pt idx="137">
                  <c:v>26593</c:v>
                </c:pt>
                <c:pt idx="138">
                  <c:v>26593</c:v>
                </c:pt>
                <c:pt idx="139">
                  <c:v>26593</c:v>
                </c:pt>
                <c:pt idx="140">
                  <c:v>26593</c:v>
                </c:pt>
                <c:pt idx="141">
                  <c:v>26593</c:v>
                </c:pt>
                <c:pt idx="142">
                  <c:v>26593</c:v>
                </c:pt>
                <c:pt idx="143">
                  <c:v>26593</c:v>
                </c:pt>
                <c:pt idx="144">
                  <c:v>26593</c:v>
                </c:pt>
                <c:pt idx="145">
                  <c:v>26593</c:v>
                </c:pt>
                <c:pt idx="146">
                  <c:v>26593</c:v>
                </c:pt>
                <c:pt idx="147">
                  <c:v>26593</c:v>
                </c:pt>
                <c:pt idx="148">
                  <c:v>26593</c:v>
                </c:pt>
                <c:pt idx="149">
                  <c:v>26593</c:v>
                </c:pt>
                <c:pt idx="150">
                  <c:v>26593</c:v>
                </c:pt>
                <c:pt idx="151">
                  <c:v>26593</c:v>
                </c:pt>
                <c:pt idx="152">
                  <c:v>26590.405405405407</c:v>
                </c:pt>
                <c:pt idx="153">
                  <c:v>26587.810810810814</c:v>
                </c:pt>
                <c:pt idx="154">
                  <c:v>26585.21621621622</c:v>
                </c:pt>
                <c:pt idx="155">
                  <c:v>26582.621621621627</c:v>
                </c:pt>
                <c:pt idx="156">
                  <c:v>26580.027027027034</c:v>
                </c:pt>
                <c:pt idx="157">
                  <c:v>26577.432432432441</c:v>
                </c:pt>
                <c:pt idx="158">
                  <c:v>26574.837837837847</c:v>
                </c:pt>
                <c:pt idx="159">
                  <c:v>26572.243243243254</c:v>
                </c:pt>
                <c:pt idx="160">
                  <c:v>26569.648648648661</c:v>
                </c:pt>
                <c:pt idx="161">
                  <c:v>26567.054054054068</c:v>
                </c:pt>
                <c:pt idx="162">
                  <c:v>26564.459459459475</c:v>
                </c:pt>
                <c:pt idx="163">
                  <c:v>26561.864864864881</c:v>
                </c:pt>
                <c:pt idx="164">
                  <c:v>26559.270270270288</c:v>
                </c:pt>
                <c:pt idx="165">
                  <c:v>26556.675675675695</c:v>
                </c:pt>
                <c:pt idx="166">
                  <c:v>26554.081081081102</c:v>
                </c:pt>
                <c:pt idx="167">
                  <c:v>26551.486486486509</c:v>
                </c:pt>
                <c:pt idx="168">
                  <c:v>26548.891891891915</c:v>
                </c:pt>
                <c:pt idx="169">
                  <c:v>26546.297297297322</c:v>
                </c:pt>
                <c:pt idx="170">
                  <c:v>26543.702702702729</c:v>
                </c:pt>
                <c:pt idx="171">
                  <c:v>26541.108108108136</c:v>
                </c:pt>
                <c:pt idx="172">
                  <c:v>26538.513513513542</c:v>
                </c:pt>
                <c:pt idx="173">
                  <c:v>26535.918918918949</c:v>
                </c:pt>
                <c:pt idx="174">
                  <c:v>26533.324324324356</c:v>
                </c:pt>
                <c:pt idx="175">
                  <c:v>26530.729729729763</c:v>
                </c:pt>
                <c:pt idx="176">
                  <c:v>26528.13513513517</c:v>
                </c:pt>
                <c:pt idx="177">
                  <c:v>26525.540540540576</c:v>
                </c:pt>
                <c:pt idx="178">
                  <c:v>26522.945945945983</c:v>
                </c:pt>
                <c:pt idx="179">
                  <c:v>26520.35135135139</c:v>
                </c:pt>
                <c:pt idx="180">
                  <c:v>26517.756756756797</c:v>
                </c:pt>
                <c:pt idx="181">
                  <c:v>26515.162162162203</c:v>
                </c:pt>
                <c:pt idx="182">
                  <c:v>26512.56756756761</c:v>
                </c:pt>
                <c:pt idx="183">
                  <c:v>26509.972972973017</c:v>
                </c:pt>
                <c:pt idx="184">
                  <c:v>26507.378378378424</c:v>
                </c:pt>
                <c:pt idx="185">
                  <c:v>26504.783783783831</c:v>
                </c:pt>
                <c:pt idx="186">
                  <c:v>26502.189189189237</c:v>
                </c:pt>
                <c:pt idx="187">
                  <c:v>26499.594594594644</c:v>
                </c:pt>
                <c:pt idx="188">
                  <c:v>26497.000000000051</c:v>
                </c:pt>
                <c:pt idx="189">
                  <c:v>26494.405405405458</c:v>
                </c:pt>
                <c:pt idx="190">
                  <c:v>26491.810810810864</c:v>
                </c:pt>
                <c:pt idx="191">
                  <c:v>26489.216216216271</c:v>
                </c:pt>
                <c:pt idx="192">
                  <c:v>26486.621621621678</c:v>
                </c:pt>
                <c:pt idx="193">
                  <c:v>26484.027027027085</c:v>
                </c:pt>
                <c:pt idx="194">
                  <c:v>26481.432432432492</c:v>
                </c:pt>
                <c:pt idx="195">
                  <c:v>26478.837837837898</c:v>
                </c:pt>
                <c:pt idx="196">
                  <c:v>26476.243243243305</c:v>
                </c:pt>
                <c:pt idx="197">
                  <c:v>26473.648648648712</c:v>
                </c:pt>
                <c:pt idx="198">
                  <c:v>26471.054054054119</c:v>
                </c:pt>
                <c:pt idx="199">
                  <c:v>26468.459459459526</c:v>
                </c:pt>
                <c:pt idx="200">
                  <c:v>26465.864864864932</c:v>
                </c:pt>
                <c:pt idx="201">
                  <c:v>26463.270270270339</c:v>
                </c:pt>
                <c:pt idx="202">
                  <c:v>26460.675675675746</c:v>
                </c:pt>
                <c:pt idx="203">
                  <c:v>26458.081081081153</c:v>
                </c:pt>
                <c:pt idx="204">
                  <c:v>26455.486486486559</c:v>
                </c:pt>
                <c:pt idx="205">
                  <c:v>26452.891891891966</c:v>
                </c:pt>
                <c:pt idx="206">
                  <c:v>26450.297297297373</c:v>
                </c:pt>
                <c:pt idx="207">
                  <c:v>26447.70270270278</c:v>
                </c:pt>
                <c:pt idx="208">
                  <c:v>26445.108108108187</c:v>
                </c:pt>
                <c:pt idx="209">
                  <c:v>26442.513513513593</c:v>
                </c:pt>
                <c:pt idx="210">
                  <c:v>26439.918918919</c:v>
                </c:pt>
                <c:pt idx="211">
                  <c:v>26437.324324324407</c:v>
                </c:pt>
                <c:pt idx="212">
                  <c:v>26434.729729729814</c:v>
                </c:pt>
                <c:pt idx="213">
                  <c:v>26432.13513513522</c:v>
                </c:pt>
                <c:pt idx="214">
                  <c:v>26429.540540540627</c:v>
                </c:pt>
                <c:pt idx="215">
                  <c:v>26426.945945946034</c:v>
                </c:pt>
                <c:pt idx="216">
                  <c:v>26424.351351351441</c:v>
                </c:pt>
                <c:pt idx="217">
                  <c:v>26421.756756756848</c:v>
                </c:pt>
                <c:pt idx="218">
                  <c:v>26419.162162162254</c:v>
                </c:pt>
                <c:pt idx="219">
                  <c:v>26416.567567567661</c:v>
                </c:pt>
                <c:pt idx="220">
                  <c:v>26413.972972973068</c:v>
                </c:pt>
                <c:pt idx="221">
                  <c:v>26411.378378378475</c:v>
                </c:pt>
                <c:pt idx="222">
                  <c:v>26408.783783783882</c:v>
                </c:pt>
                <c:pt idx="223">
                  <c:v>26406.189189189288</c:v>
                </c:pt>
                <c:pt idx="224">
                  <c:v>26403.594594594695</c:v>
                </c:pt>
                <c:pt idx="225">
                  <c:v>26401</c:v>
                </c:pt>
                <c:pt idx="226">
                  <c:v>26401</c:v>
                </c:pt>
                <c:pt idx="227">
                  <c:v>26401</c:v>
                </c:pt>
                <c:pt idx="228">
                  <c:v>26401</c:v>
                </c:pt>
                <c:pt idx="229">
                  <c:v>26401</c:v>
                </c:pt>
                <c:pt idx="230">
                  <c:v>26401</c:v>
                </c:pt>
                <c:pt idx="231">
                  <c:v>26401</c:v>
                </c:pt>
                <c:pt idx="232">
                  <c:v>26401</c:v>
                </c:pt>
                <c:pt idx="233">
                  <c:v>26401</c:v>
                </c:pt>
                <c:pt idx="234">
                  <c:v>26401</c:v>
                </c:pt>
                <c:pt idx="235">
                  <c:v>26401</c:v>
                </c:pt>
                <c:pt idx="236">
                  <c:v>26401</c:v>
                </c:pt>
                <c:pt idx="237">
                  <c:v>26401</c:v>
                </c:pt>
                <c:pt idx="238">
                  <c:v>26401</c:v>
                </c:pt>
                <c:pt idx="239">
                  <c:v>26401</c:v>
                </c:pt>
                <c:pt idx="240">
                  <c:v>26401</c:v>
                </c:pt>
                <c:pt idx="241">
                  <c:v>26401</c:v>
                </c:pt>
                <c:pt idx="242">
                  <c:v>26401</c:v>
                </c:pt>
                <c:pt idx="243">
                  <c:v>26401</c:v>
                </c:pt>
                <c:pt idx="244">
                  <c:v>26401</c:v>
                </c:pt>
                <c:pt idx="245">
                  <c:v>26401</c:v>
                </c:pt>
                <c:pt idx="246">
                  <c:v>26401</c:v>
                </c:pt>
                <c:pt idx="247">
                  <c:v>26401</c:v>
                </c:pt>
                <c:pt idx="248">
                  <c:v>26401</c:v>
                </c:pt>
                <c:pt idx="249">
                  <c:v>26401</c:v>
                </c:pt>
                <c:pt idx="250">
                  <c:v>26401</c:v>
                </c:pt>
                <c:pt idx="251">
                  <c:v>26401</c:v>
                </c:pt>
                <c:pt idx="252">
                  <c:v>26401</c:v>
                </c:pt>
                <c:pt idx="253">
                  <c:v>26401</c:v>
                </c:pt>
                <c:pt idx="254">
                  <c:v>26401</c:v>
                </c:pt>
                <c:pt idx="255">
                  <c:v>26401</c:v>
                </c:pt>
                <c:pt idx="256">
                  <c:v>26401</c:v>
                </c:pt>
                <c:pt idx="257">
                  <c:v>26401</c:v>
                </c:pt>
                <c:pt idx="258">
                  <c:v>26401</c:v>
                </c:pt>
                <c:pt idx="259">
                  <c:v>26401</c:v>
                </c:pt>
                <c:pt idx="260">
                  <c:v>26401</c:v>
                </c:pt>
                <c:pt idx="261">
                  <c:v>26401</c:v>
                </c:pt>
                <c:pt idx="262">
                  <c:v>26401</c:v>
                </c:pt>
                <c:pt idx="263">
                  <c:v>26401</c:v>
                </c:pt>
                <c:pt idx="264">
                  <c:v>26401</c:v>
                </c:pt>
                <c:pt idx="265">
                  <c:v>26401</c:v>
                </c:pt>
                <c:pt idx="266">
                  <c:v>26401</c:v>
                </c:pt>
                <c:pt idx="267">
                  <c:v>26401</c:v>
                </c:pt>
                <c:pt idx="268">
                  <c:v>26401</c:v>
                </c:pt>
                <c:pt idx="269">
                  <c:v>26401</c:v>
                </c:pt>
                <c:pt idx="270">
                  <c:v>26401</c:v>
                </c:pt>
                <c:pt idx="271">
                  <c:v>26401</c:v>
                </c:pt>
                <c:pt idx="272">
                  <c:v>26401</c:v>
                </c:pt>
                <c:pt idx="273">
                  <c:v>26401</c:v>
                </c:pt>
                <c:pt idx="274">
                  <c:v>26401</c:v>
                </c:pt>
                <c:pt idx="275">
                  <c:v>26401</c:v>
                </c:pt>
                <c:pt idx="276">
                  <c:v>26401</c:v>
                </c:pt>
                <c:pt idx="277">
                  <c:v>26401</c:v>
                </c:pt>
                <c:pt idx="278">
                  <c:v>26401</c:v>
                </c:pt>
                <c:pt idx="279">
                  <c:v>26401</c:v>
                </c:pt>
                <c:pt idx="280">
                  <c:v>26401</c:v>
                </c:pt>
                <c:pt idx="281">
                  <c:v>26401</c:v>
                </c:pt>
                <c:pt idx="282">
                  <c:v>26401</c:v>
                </c:pt>
                <c:pt idx="283">
                  <c:v>26401</c:v>
                </c:pt>
                <c:pt idx="284">
                  <c:v>26401</c:v>
                </c:pt>
                <c:pt idx="285">
                  <c:v>26401</c:v>
                </c:pt>
                <c:pt idx="286">
                  <c:v>26401</c:v>
                </c:pt>
                <c:pt idx="287">
                  <c:v>26401</c:v>
                </c:pt>
                <c:pt idx="288">
                  <c:v>26401</c:v>
                </c:pt>
                <c:pt idx="289">
                  <c:v>26401</c:v>
                </c:pt>
                <c:pt idx="290">
                  <c:v>26401</c:v>
                </c:pt>
                <c:pt idx="291">
                  <c:v>26401</c:v>
                </c:pt>
                <c:pt idx="292">
                  <c:v>26401</c:v>
                </c:pt>
                <c:pt idx="293">
                  <c:v>26401</c:v>
                </c:pt>
                <c:pt idx="294">
                  <c:v>26401</c:v>
                </c:pt>
                <c:pt idx="295">
                  <c:v>26401</c:v>
                </c:pt>
                <c:pt idx="296">
                  <c:v>26401</c:v>
                </c:pt>
                <c:pt idx="297">
                  <c:v>26401</c:v>
                </c:pt>
                <c:pt idx="298">
                  <c:v>26401</c:v>
                </c:pt>
                <c:pt idx="299">
                  <c:v>26401</c:v>
                </c:pt>
                <c:pt idx="300">
                  <c:v>26401</c:v>
                </c:pt>
                <c:pt idx="301">
                  <c:v>26401</c:v>
                </c:pt>
                <c:pt idx="302">
                  <c:v>26401</c:v>
                </c:pt>
                <c:pt idx="303">
                  <c:v>26401</c:v>
                </c:pt>
                <c:pt idx="304">
                  <c:v>26401</c:v>
                </c:pt>
                <c:pt idx="305">
                  <c:v>26401</c:v>
                </c:pt>
                <c:pt idx="306">
                  <c:v>26401</c:v>
                </c:pt>
                <c:pt idx="307">
                  <c:v>26401</c:v>
                </c:pt>
                <c:pt idx="308">
                  <c:v>26401</c:v>
                </c:pt>
                <c:pt idx="309">
                  <c:v>26401</c:v>
                </c:pt>
                <c:pt idx="310">
                  <c:v>26401</c:v>
                </c:pt>
                <c:pt idx="311">
                  <c:v>26401</c:v>
                </c:pt>
                <c:pt idx="312">
                  <c:v>26401</c:v>
                </c:pt>
                <c:pt idx="313">
                  <c:v>26401</c:v>
                </c:pt>
                <c:pt idx="314">
                  <c:v>26401</c:v>
                </c:pt>
                <c:pt idx="315">
                  <c:v>26401</c:v>
                </c:pt>
                <c:pt idx="316">
                  <c:v>26401</c:v>
                </c:pt>
                <c:pt idx="317">
                  <c:v>26401</c:v>
                </c:pt>
              </c:numCache>
            </c:numRef>
          </c:xVal>
          <c:yVal>
            <c:numRef>
              <c:f>'excavation rate '!$A$6:$A$437</c:f>
              <c:numCache>
                <c:formatCode>d\.m\.yy</c:formatCode>
                <c:ptCount val="432"/>
                <c:pt idx="0">
                  <c:v>39951</c:v>
                </c:pt>
                <c:pt idx="1">
                  <c:v>39952</c:v>
                </c:pt>
                <c:pt idx="2">
                  <c:v>39953</c:v>
                </c:pt>
                <c:pt idx="3">
                  <c:v>39954</c:v>
                </c:pt>
                <c:pt idx="4">
                  <c:v>39955</c:v>
                </c:pt>
                <c:pt idx="5">
                  <c:v>39956</c:v>
                </c:pt>
                <c:pt idx="6">
                  <c:v>39957</c:v>
                </c:pt>
                <c:pt idx="7">
                  <c:v>39958</c:v>
                </c:pt>
                <c:pt idx="8">
                  <c:v>39959</c:v>
                </c:pt>
                <c:pt idx="9">
                  <c:v>39960</c:v>
                </c:pt>
                <c:pt idx="10">
                  <c:v>39961</c:v>
                </c:pt>
                <c:pt idx="11">
                  <c:v>39962</c:v>
                </c:pt>
                <c:pt idx="12">
                  <c:v>39963</c:v>
                </c:pt>
                <c:pt idx="13">
                  <c:v>39964</c:v>
                </c:pt>
                <c:pt idx="14">
                  <c:v>39965</c:v>
                </c:pt>
                <c:pt idx="15">
                  <c:v>39966</c:v>
                </c:pt>
                <c:pt idx="16">
                  <c:v>39967</c:v>
                </c:pt>
                <c:pt idx="17">
                  <c:v>39968</c:v>
                </c:pt>
                <c:pt idx="18">
                  <c:v>39969</c:v>
                </c:pt>
                <c:pt idx="19">
                  <c:v>39970</c:v>
                </c:pt>
                <c:pt idx="20">
                  <c:v>39971</c:v>
                </c:pt>
                <c:pt idx="21">
                  <c:v>39972</c:v>
                </c:pt>
                <c:pt idx="22">
                  <c:v>39973</c:v>
                </c:pt>
                <c:pt idx="23">
                  <c:v>39974</c:v>
                </c:pt>
                <c:pt idx="24">
                  <c:v>39975</c:v>
                </c:pt>
                <c:pt idx="25">
                  <c:v>39976</c:v>
                </c:pt>
                <c:pt idx="26">
                  <c:v>39977</c:v>
                </c:pt>
                <c:pt idx="27">
                  <c:v>39978</c:v>
                </c:pt>
                <c:pt idx="28">
                  <c:v>39979</c:v>
                </c:pt>
                <c:pt idx="29">
                  <c:v>39980</c:v>
                </c:pt>
                <c:pt idx="30">
                  <c:v>39981</c:v>
                </c:pt>
                <c:pt idx="31">
                  <c:v>39982</c:v>
                </c:pt>
                <c:pt idx="32">
                  <c:v>39983</c:v>
                </c:pt>
                <c:pt idx="33">
                  <c:v>39984</c:v>
                </c:pt>
                <c:pt idx="34">
                  <c:v>39985</c:v>
                </c:pt>
                <c:pt idx="35">
                  <c:v>39986</c:v>
                </c:pt>
                <c:pt idx="36">
                  <c:v>39987</c:v>
                </c:pt>
                <c:pt idx="37">
                  <c:v>39988</c:v>
                </c:pt>
                <c:pt idx="38">
                  <c:v>39989</c:v>
                </c:pt>
                <c:pt idx="39">
                  <c:v>39990</c:v>
                </c:pt>
                <c:pt idx="40">
                  <c:v>39991</c:v>
                </c:pt>
                <c:pt idx="41">
                  <c:v>39992</c:v>
                </c:pt>
                <c:pt idx="42">
                  <c:v>39993</c:v>
                </c:pt>
                <c:pt idx="43">
                  <c:v>39994</c:v>
                </c:pt>
                <c:pt idx="44">
                  <c:v>39995</c:v>
                </c:pt>
                <c:pt idx="45">
                  <c:v>39996</c:v>
                </c:pt>
                <c:pt idx="46">
                  <c:v>39997</c:v>
                </c:pt>
                <c:pt idx="47">
                  <c:v>39998</c:v>
                </c:pt>
                <c:pt idx="48">
                  <c:v>39999</c:v>
                </c:pt>
                <c:pt idx="49">
                  <c:v>40000</c:v>
                </c:pt>
                <c:pt idx="50">
                  <c:v>40001</c:v>
                </c:pt>
                <c:pt idx="51">
                  <c:v>40002</c:v>
                </c:pt>
                <c:pt idx="52">
                  <c:v>40003</c:v>
                </c:pt>
                <c:pt idx="53">
                  <c:v>40004</c:v>
                </c:pt>
                <c:pt idx="54">
                  <c:v>40005</c:v>
                </c:pt>
                <c:pt idx="55">
                  <c:v>40006</c:v>
                </c:pt>
                <c:pt idx="56">
                  <c:v>40007</c:v>
                </c:pt>
                <c:pt idx="57">
                  <c:v>40008</c:v>
                </c:pt>
                <c:pt idx="58">
                  <c:v>40009</c:v>
                </c:pt>
                <c:pt idx="59">
                  <c:v>40010</c:v>
                </c:pt>
                <c:pt idx="60">
                  <c:v>40011</c:v>
                </c:pt>
                <c:pt idx="61">
                  <c:v>40012</c:v>
                </c:pt>
                <c:pt idx="62">
                  <c:v>40013</c:v>
                </c:pt>
                <c:pt idx="63">
                  <c:v>40014</c:v>
                </c:pt>
                <c:pt idx="64">
                  <c:v>40015</c:v>
                </c:pt>
                <c:pt idx="65">
                  <c:v>40016</c:v>
                </c:pt>
                <c:pt idx="66">
                  <c:v>40017</c:v>
                </c:pt>
                <c:pt idx="67">
                  <c:v>40018</c:v>
                </c:pt>
                <c:pt idx="68">
                  <c:v>40019</c:v>
                </c:pt>
                <c:pt idx="69">
                  <c:v>40020</c:v>
                </c:pt>
                <c:pt idx="70">
                  <c:v>40021</c:v>
                </c:pt>
                <c:pt idx="71">
                  <c:v>40022</c:v>
                </c:pt>
                <c:pt idx="72">
                  <c:v>40023</c:v>
                </c:pt>
                <c:pt idx="73">
                  <c:v>40024</c:v>
                </c:pt>
                <c:pt idx="74">
                  <c:v>40025</c:v>
                </c:pt>
                <c:pt idx="75">
                  <c:v>40026</c:v>
                </c:pt>
                <c:pt idx="76">
                  <c:v>40027</c:v>
                </c:pt>
                <c:pt idx="77">
                  <c:v>40028</c:v>
                </c:pt>
                <c:pt idx="78">
                  <c:v>40029</c:v>
                </c:pt>
                <c:pt idx="79">
                  <c:v>40030</c:v>
                </c:pt>
                <c:pt idx="80">
                  <c:v>40031</c:v>
                </c:pt>
                <c:pt idx="81">
                  <c:v>40032</c:v>
                </c:pt>
                <c:pt idx="82">
                  <c:v>40033</c:v>
                </c:pt>
                <c:pt idx="83">
                  <c:v>40034</c:v>
                </c:pt>
                <c:pt idx="84">
                  <c:v>40035</c:v>
                </c:pt>
                <c:pt idx="85">
                  <c:v>40036</c:v>
                </c:pt>
                <c:pt idx="86">
                  <c:v>40037</c:v>
                </c:pt>
                <c:pt idx="87">
                  <c:v>40038</c:v>
                </c:pt>
                <c:pt idx="88">
                  <c:v>40039</c:v>
                </c:pt>
                <c:pt idx="89">
                  <c:v>40040</c:v>
                </c:pt>
                <c:pt idx="90">
                  <c:v>40041</c:v>
                </c:pt>
                <c:pt idx="91">
                  <c:v>40042</c:v>
                </c:pt>
                <c:pt idx="92">
                  <c:v>40043</c:v>
                </c:pt>
                <c:pt idx="93">
                  <c:v>40044</c:v>
                </c:pt>
                <c:pt idx="94">
                  <c:v>40045</c:v>
                </c:pt>
                <c:pt idx="95">
                  <c:v>40046</c:v>
                </c:pt>
                <c:pt idx="96">
                  <c:v>40047</c:v>
                </c:pt>
                <c:pt idx="97">
                  <c:v>40048</c:v>
                </c:pt>
                <c:pt idx="98">
                  <c:v>40049</c:v>
                </c:pt>
                <c:pt idx="99">
                  <c:v>40050</c:v>
                </c:pt>
                <c:pt idx="100">
                  <c:v>40051</c:v>
                </c:pt>
                <c:pt idx="101">
                  <c:v>40052</c:v>
                </c:pt>
                <c:pt idx="102">
                  <c:v>40053</c:v>
                </c:pt>
                <c:pt idx="103">
                  <c:v>40054</c:v>
                </c:pt>
                <c:pt idx="104">
                  <c:v>40055</c:v>
                </c:pt>
                <c:pt idx="105">
                  <c:v>40056</c:v>
                </c:pt>
                <c:pt idx="106">
                  <c:v>40057</c:v>
                </c:pt>
                <c:pt idx="107">
                  <c:v>40058</c:v>
                </c:pt>
                <c:pt idx="108">
                  <c:v>40059</c:v>
                </c:pt>
                <c:pt idx="109">
                  <c:v>40060</c:v>
                </c:pt>
                <c:pt idx="110">
                  <c:v>40061</c:v>
                </c:pt>
                <c:pt idx="111">
                  <c:v>40062</c:v>
                </c:pt>
                <c:pt idx="112">
                  <c:v>40063</c:v>
                </c:pt>
                <c:pt idx="113">
                  <c:v>40064</c:v>
                </c:pt>
                <c:pt idx="114">
                  <c:v>40065</c:v>
                </c:pt>
                <c:pt idx="115">
                  <c:v>40066</c:v>
                </c:pt>
                <c:pt idx="116">
                  <c:v>40067</c:v>
                </c:pt>
                <c:pt idx="117">
                  <c:v>40068</c:v>
                </c:pt>
                <c:pt idx="118">
                  <c:v>40069</c:v>
                </c:pt>
                <c:pt idx="119">
                  <c:v>40070</c:v>
                </c:pt>
                <c:pt idx="120">
                  <c:v>40071</c:v>
                </c:pt>
                <c:pt idx="121">
                  <c:v>40072</c:v>
                </c:pt>
                <c:pt idx="122">
                  <c:v>40073</c:v>
                </c:pt>
                <c:pt idx="123">
                  <c:v>40074</c:v>
                </c:pt>
                <c:pt idx="124">
                  <c:v>40075</c:v>
                </c:pt>
                <c:pt idx="125">
                  <c:v>40076</c:v>
                </c:pt>
                <c:pt idx="126">
                  <c:v>40077</c:v>
                </c:pt>
                <c:pt idx="127">
                  <c:v>40078</c:v>
                </c:pt>
                <c:pt idx="128">
                  <c:v>40079</c:v>
                </c:pt>
                <c:pt idx="129">
                  <c:v>40080</c:v>
                </c:pt>
                <c:pt idx="130">
                  <c:v>40081</c:v>
                </c:pt>
                <c:pt idx="131">
                  <c:v>40082</c:v>
                </c:pt>
                <c:pt idx="132">
                  <c:v>40083</c:v>
                </c:pt>
                <c:pt idx="133">
                  <c:v>40084</c:v>
                </c:pt>
                <c:pt idx="134">
                  <c:v>40085</c:v>
                </c:pt>
                <c:pt idx="135">
                  <c:v>40086</c:v>
                </c:pt>
                <c:pt idx="136">
                  <c:v>40087</c:v>
                </c:pt>
                <c:pt idx="137">
                  <c:v>40088</c:v>
                </c:pt>
                <c:pt idx="138">
                  <c:v>40089</c:v>
                </c:pt>
                <c:pt idx="139">
                  <c:v>40090</c:v>
                </c:pt>
                <c:pt idx="140">
                  <c:v>40091</c:v>
                </c:pt>
                <c:pt idx="141">
                  <c:v>40092</c:v>
                </c:pt>
                <c:pt idx="142">
                  <c:v>40093</c:v>
                </c:pt>
                <c:pt idx="143">
                  <c:v>40094</c:v>
                </c:pt>
                <c:pt idx="144">
                  <c:v>40095</c:v>
                </c:pt>
                <c:pt idx="145">
                  <c:v>40096</c:v>
                </c:pt>
                <c:pt idx="146">
                  <c:v>40097</c:v>
                </c:pt>
                <c:pt idx="147">
                  <c:v>40098</c:v>
                </c:pt>
                <c:pt idx="148">
                  <c:v>40099</c:v>
                </c:pt>
                <c:pt idx="149">
                  <c:v>40100</c:v>
                </c:pt>
                <c:pt idx="150">
                  <c:v>40101</c:v>
                </c:pt>
                <c:pt idx="151">
                  <c:v>40102</c:v>
                </c:pt>
                <c:pt idx="152">
                  <c:v>40103</c:v>
                </c:pt>
                <c:pt idx="153">
                  <c:v>40104</c:v>
                </c:pt>
                <c:pt idx="154">
                  <c:v>40105</c:v>
                </c:pt>
                <c:pt idx="155">
                  <c:v>40106</c:v>
                </c:pt>
                <c:pt idx="156">
                  <c:v>40107</c:v>
                </c:pt>
                <c:pt idx="157">
                  <c:v>40108</c:v>
                </c:pt>
                <c:pt idx="158">
                  <c:v>40109</c:v>
                </c:pt>
                <c:pt idx="159">
                  <c:v>40110</c:v>
                </c:pt>
                <c:pt idx="160">
                  <c:v>40111</c:v>
                </c:pt>
                <c:pt idx="161">
                  <c:v>40112</c:v>
                </c:pt>
                <c:pt idx="162">
                  <c:v>40113</c:v>
                </c:pt>
                <c:pt idx="163">
                  <c:v>40114</c:v>
                </c:pt>
                <c:pt idx="164">
                  <c:v>40115</c:v>
                </c:pt>
                <c:pt idx="165">
                  <c:v>40116</c:v>
                </c:pt>
                <c:pt idx="166">
                  <c:v>40117</c:v>
                </c:pt>
                <c:pt idx="167">
                  <c:v>40118</c:v>
                </c:pt>
                <c:pt idx="168">
                  <c:v>40119</c:v>
                </c:pt>
                <c:pt idx="169">
                  <c:v>40120</c:v>
                </c:pt>
                <c:pt idx="170">
                  <c:v>40121</c:v>
                </c:pt>
                <c:pt idx="171">
                  <c:v>40122</c:v>
                </c:pt>
                <c:pt idx="172">
                  <c:v>40123</c:v>
                </c:pt>
                <c:pt idx="173">
                  <c:v>40124</c:v>
                </c:pt>
                <c:pt idx="174">
                  <c:v>40125</c:v>
                </c:pt>
                <c:pt idx="175">
                  <c:v>40126</c:v>
                </c:pt>
                <c:pt idx="176">
                  <c:v>40127</c:v>
                </c:pt>
                <c:pt idx="177">
                  <c:v>40128</c:v>
                </c:pt>
                <c:pt idx="178">
                  <c:v>40129</c:v>
                </c:pt>
                <c:pt idx="179">
                  <c:v>40130</c:v>
                </c:pt>
                <c:pt idx="180">
                  <c:v>40131</c:v>
                </c:pt>
                <c:pt idx="181">
                  <c:v>40132</c:v>
                </c:pt>
                <c:pt idx="182">
                  <c:v>40133</c:v>
                </c:pt>
                <c:pt idx="183">
                  <c:v>40134</c:v>
                </c:pt>
                <c:pt idx="184">
                  <c:v>40135</c:v>
                </c:pt>
                <c:pt idx="185">
                  <c:v>40136</c:v>
                </c:pt>
                <c:pt idx="186">
                  <c:v>40137</c:v>
                </c:pt>
                <c:pt idx="187">
                  <c:v>40138</c:v>
                </c:pt>
                <c:pt idx="188">
                  <c:v>40139</c:v>
                </c:pt>
                <c:pt idx="189">
                  <c:v>40140</c:v>
                </c:pt>
                <c:pt idx="190">
                  <c:v>40141</c:v>
                </c:pt>
                <c:pt idx="191">
                  <c:v>40142</c:v>
                </c:pt>
                <c:pt idx="192">
                  <c:v>40143</c:v>
                </c:pt>
                <c:pt idx="193">
                  <c:v>40144</c:v>
                </c:pt>
                <c:pt idx="194">
                  <c:v>40145</c:v>
                </c:pt>
                <c:pt idx="195">
                  <c:v>40146</c:v>
                </c:pt>
                <c:pt idx="196">
                  <c:v>40147</c:v>
                </c:pt>
                <c:pt idx="197">
                  <c:v>40148</c:v>
                </c:pt>
                <c:pt idx="198">
                  <c:v>40149</c:v>
                </c:pt>
                <c:pt idx="199">
                  <c:v>40150</c:v>
                </c:pt>
                <c:pt idx="200">
                  <c:v>40151</c:v>
                </c:pt>
                <c:pt idx="201">
                  <c:v>40152</c:v>
                </c:pt>
                <c:pt idx="202">
                  <c:v>40153</c:v>
                </c:pt>
                <c:pt idx="203">
                  <c:v>40154</c:v>
                </c:pt>
                <c:pt idx="204">
                  <c:v>40155</c:v>
                </c:pt>
                <c:pt idx="205">
                  <c:v>40156</c:v>
                </c:pt>
                <c:pt idx="206">
                  <c:v>40157</c:v>
                </c:pt>
                <c:pt idx="207">
                  <c:v>40158</c:v>
                </c:pt>
                <c:pt idx="208">
                  <c:v>40159</c:v>
                </c:pt>
                <c:pt idx="209">
                  <c:v>40160</c:v>
                </c:pt>
                <c:pt idx="210">
                  <c:v>40161</c:v>
                </c:pt>
                <c:pt idx="211">
                  <c:v>40162</c:v>
                </c:pt>
                <c:pt idx="212">
                  <c:v>40163</c:v>
                </c:pt>
                <c:pt idx="213">
                  <c:v>40164</c:v>
                </c:pt>
                <c:pt idx="214">
                  <c:v>40165</c:v>
                </c:pt>
                <c:pt idx="215">
                  <c:v>40166</c:v>
                </c:pt>
                <c:pt idx="216">
                  <c:v>40167</c:v>
                </c:pt>
                <c:pt idx="217">
                  <c:v>40168</c:v>
                </c:pt>
                <c:pt idx="218">
                  <c:v>40169</c:v>
                </c:pt>
                <c:pt idx="219">
                  <c:v>40170</c:v>
                </c:pt>
                <c:pt idx="220">
                  <c:v>40171</c:v>
                </c:pt>
                <c:pt idx="221">
                  <c:v>40172</c:v>
                </c:pt>
                <c:pt idx="222">
                  <c:v>40173</c:v>
                </c:pt>
                <c:pt idx="223">
                  <c:v>40174</c:v>
                </c:pt>
                <c:pt idx="224">
                  <c:v>40175</c:v>
                </c:pt>
                <c:pt idx="225">
                  <c:v>40176</c:v>
                </c:pt>
                <c:pt idx="226">
                  <c:v>40177</c:v>
                </c:pt>
                <c:pt idx="227">
                  <c:v>40178</c:v>
                </c:pt>
                <c:pt idx="228">
                  <c:v>40179</c:v>
                </c:pt>
                <c:pt idx="229">
                  <c:v>40180</c:v>
                </c:pt>
                <c:pt idx="230">
                  <c:v>40181</c:v>
                </c:pt>
                <c:pt idx="231">
                  <c:v>40182</c:v>
                </c:pt>
                <c:pt idx="232">
                  <c:v>40183</c:v>
                </c:pt>
                <c:pt idx="233">
                  <c:v>40184</c:v>
                </c:pt>
                <c:pt idx="234">
                  <c:v>40185</c:v>
                </c:pt>
                <c:pt idx="235">
                  <c:v>40186</c:v>
                </c:pt>
                <c:pt idx="236">
                  <c:v>40187</c:v>
                </c:pt>
                <c:pt idx="237">
                  <c:v>40188</c:v>
                </c:pt>
                <c:pt idx="238">
                  <c:v>40189</c:v>
                </c:pt>
                <c:pt idx="239">
                  <c:v>40190</c:v>
                </c:pt>
                <c:pt idx="240">
                  <c:v>40191</c:v>
                </c:pt>
                <c:pt idx="241">
                  <c:v>40192</c:v>
                </c:pt>
                <c:pt idx="242">
                  <c:v>40193</c:v>
                </c:pt>
                <c:pt idx="243">
                  <c:v>40194</c:v>
                </c:pt>
                <c:pt idx="244">
                  <c:v>40195</c:v>
                </c:pt>
                <c:pt idx="245">
                  <c:v>40196</c:v>
                </c:pt>
                <c:pt idx="246">
                  <c:v>40197</c:v>
                </c:pt>
                <c:pt idx="247">
                  <c:v>40198</c:v>
                </c:pt>
                <c:pt idx="248">
                  <c:v>40199</c:v>
                </c:pt>
                <c:pt idx="249">
                  <c:v>40200</c:v>
                </c:pt>
                <c:pt idx="250">
                  <c:v>40201</c:v>
                </c:pt>
                <c:pt idx="251">
                  <c:v>40202</c:v>
                </c:pt>
                <c:pt idx="252">
                  <c:v>40203</c:v>
                </c:pt>
                <c:pt idx="253">
                  <c:v>40204</c:v>
                </c:pt>
                <c:pt idx="254">
                  <c:v>40205</c:v>
                </c:pt>
                <c:pt idx="255">
                  <c:v>40206</c:v>
                </c:pt>
                <c:pt idx="256">
                  <c:v>40207</c:v>
                </c:pt>
                <c:pt idx="257">
                  <c:v>40208</c:v>
                </c:pt>
                <c:pt idx="258">
                  <c:v>40209</c:v>
                </c:pt>
                <c:pt idx="259">
                  <c:v>40210</c:v>
                </c:pt>
                <c:pt idx="260">
                  <c:v>40211</c:v>
                </c:pt>
                <c:pt idx="261">
                  <c:v>40212</c:v>
                </c:pt>
                <c:pt idx="262">
                  <c:v>40213</c:v>
                </c:pt>
                <c:pt idx="263">
                  <c:v>40214</c:v>
                </c:pt>
                <c:pt idx="264">
                  <c:v>40215</c:v>
                </c:pt>
                <c:pt idx="265">
                  <c:v>40216</c:v>
                </c:pt>
                <c:pt idx="266">
                  <c:v>40217</c:v>
                </c:pt>
                <c:pt idx="267">
                  <c:v>40218</c:v>
                </c:pt>
                <c:pt idx="268">
                  <c:v>40219</c:v>
                </c:pt>
                <c:pt idx="269">
                  <c:v>40220</c:v>
                </c:pt>
                <c:pt idx="270">
                  <c:v>40221</c:v>
                </c:pt>
                <c:pt idx="271">
                  <c:v>40222</c:v>
                </c:pt>
                <c:pt idx="272">
                  <c:v>40223</c:v>
                </c:pt>
                <c:pt idx="273">
                  <c:v>40224</c:v>
                </c:pt>
                <c:pt idx="274">
                  <c:v>40225</c:v>
                </c:pt>
                <c:pt idx="275">
                  <c:v>40226</c:v>
                </c:pt>
                <c:pt idx="276">
                  <c:v>40227</c:v>
                </c:pt>
                <c:pt idx="277">
                  <c:v>40228</c:v>
                </c:pt>
                <c:pt idx="278">
                  <c:v>40229</c:v>
                </c:pt>
                <c:pt idx="279">
                  <c:v>40230</c:v>
                </c:pt>
                <c:pt idx="280">
                  <c:v>40231</c:v>
                </c:pt>
                <c:pt idx="281">
                  <c:v>40232</c:v>
                </c:pt>
                <c:pt idx="282">
                  <c:v>40233</c:v>
                </c:pt>
                <c:pt idx="283">
                  <c:v>40234</c:v>
                </c:pt>
                <c:pt idx="284">
                  <c:v>40235</c:v>
                </c:pt>
                <c:pt idx="285">
                  <c:v>40236</c:v>
                </c:pt>
                <c:pt idx="286">
                  <c:v>40237</c:v>
                </c:pt>
                <c:pt idx="287">
                  <c:v>40238</c:v>
                </c:pt>
                <c:pt idx="288">
                  <c:v>40239</c:v>
                </c:pt>
                <c:pt idx="289">
                  <c:v>40240</c:v>
                </c:pt>
                <c:pt idx="290">
                  <c:v>40241</c:v>
                </c:pt>
                <c:pt idx="291">
                  <c:v>40242</c:v>
                </c:pt>
                <c:pt idx="292">
                  <c:v>40243</c:v>
                </c:pt>
                <c:pt idx="293">
                  <c:v>40244</c:v>
                </c:pt>
                <c:pt idx="294">
                  <c:v>40245</c:v>
                </c:pt>
                <c:pt idx="295">
                  <c:v>40246</c:v>
                </c:pt>
                <c:pt idx="296">
                  <c:v>40247</c:v>
                </c:pt>
                <c:pt idx="297">
                  <c:v>40248</c:v>
                </c:pt>
                <c:pt idx="298">
                  <c:v>40249</c:v>
                </c:pt>
                <c:pt idx="299">
                  <c:v>40250</c:v>
                </c:pt>
                <c:pt idx="300">
                  <c:v>40251</c:v>
                </c:pt>
                <c:pt idx="301">
                  <c:v>40252</c:v>
                </c:pt>
                <c:pt idx="302">
                  <c:v>40253</c:v>
                </c:pt>
                <c:pt idx="303">
                  <c:v>40254</c:v>
                </c:pt>
                <c:pt idx="304">
                  <c:v>40255</c:v>
                </c:pt>
                <c:pt idx="305">
                  <c:v>40256</c:v>
                </c:pt>
                <c:pt idx="306">
                  <c:v>40257</c:v>
                </c:pt>
                <c:pt idx="307">
                  <c:v>40258</c:v>
                </c:pt>
                <c:pt idx="308">
                  <c:v>40259</c:v>
                </c:pt>
                <c:pt idx="309">
                  <c:v>40260</c:v>
                </c:pt>
                <c:pt idx="310">
                  <c:v>40261</c:v>
                </c:pt>
                <c:pt idx="311">
                  <c:v>40262</c:v>
                </c:pt>
                <c:pt idx="312">
                  <c:v>40263</c:v>
                </c:pt>
                <c:pt idx="313">
                  <c:v>40264</c:v>
                </c:pt>
                <c:pt idx="314">
                  <c:v>40265</c:v>
                </c:pt>
                <c:pt idx="315">
                  <c:v>40266</c:v>
                </c:pt>
                <c:pt idx="316">
                  <c:v>40267</c:v>
                </c:pt>
                <c:pt idx="317">
                  <c:v>40268</c:v>
                </c:pt>
                <c:pt idx="318">
                  <c:v>40269</c:v>
                </c:pt>
                <c:pt idx="319">
                  <c:v>40270</c:v>
                </c:pt>
                <c:pt idx="320">
                  <c:v>40271</c:v>
                </c:pt>
                <c:pt idx="321">
                  <c:v>40272</c:v>
                </c:pt>
                <c:pt idx="322">
                  <c:v>40273</c:v>
                </c:pt>
                <c:pt idx="323">
                  <c:v>40274</c:v>
                </c:pt>
                <c:pt idx="324">
                  <c:v>40275</c:v>
                </c:pt>
                <c:pt idx="325">
                  <c:v>40276</c:v>
                </c:pt>
                <c:pt idx="326">
                  <c:v>40277</c:v>
                </c:pt>
                <c:pt idx="327">
                  <c:v>40278</c:v>
                </c:pt>
                <c:pt idx="328">
                  <c:v>40279</c:v>
                </c:pt>
                <c:pt idx="329">
                  <c:v>40280</c:v>
                </c:pt>
                <c:pt idx="330">
                  <c:v>40281</c:v>
                </c:pt>
                <c:pt idx="331">
                  <c:v>40282</c:v>
                </c:pt>
                <c:pt idx="332">
                  <c:v>40283</c:v>
                </c:pt>
                <c:pt idx="333">
                  <c:v>40284</c:v>
                </c:pt>
                <c:pt idx="334">
                  <c:v>40285</c:v>
                </c:pt>
                <c:pt idx="335">
                  <c:v>40286</c:v>
                </c:pt>
                <c:pt idx="336">
                  <c:v>40287</c:v>
                </c:pt>
                <c:pt idx="337">
                  <c:v>40288</c:v>
                </c:pt>
                <c:pt idx="338">
                  <c:v>40289</c:v>
                </c:pt>
                <c:pt idx="339">
                  <c:v>40290</c:v>
                </c:pt>
                <c:pt idx="340">
                  <c:v>40291</c:v>
                </c:pt>
                <c:pt idx="341">
                  <c:v>40292</c:v>
                </c:pt>
                <c:pt idx="342">
                  <c:v>40293</c:v>
                </c:pt>
                <c:pt idx="343">
                  <c:v>40294</c:v>
                </c:pt>
                <c:pt idx="344">
                  <c:v>40295</c:v>
                </c:pt>
                <c:pt idx="345">
                  <c:v>40296</c:v>
                </c:pt>
                <c:pt idx="346">
                  <c:v>40297</c:v>
                </c:pt>
                <c:pt idx="347">
                  <c:v>40298</c:v>
                </c:pt>
                <c:pt idx="348">
                  <c:v>40299</c:v>
                </c:pt>
                <c:pt idx="349">
                  <c:v>40300</c:v>
                </c:pt>
                <c:pt idx="350">
                  <c:v>40301</c:v>
                </c:pt>
                <c:pt idx="351">
                  <c:v>40302</c:v>
                </c:pt>
                <c:pt idx="352">
                  <c:v>40303</c:v>
                </c:pt>
                <c:pt idx="353">
                  <c:v>40304</c:v>
                </c:pt>
                <c:pt idx="354">
                  <c:v>40305</c:v>
                </c:pt>
                <c:pt idx="355">
                  <c:v>40306</c:v>
                </c:pt>
                <c:pt idx="356">
                  <c:v>40307</c:v>
                </c:pt>
                <c:pt idx="357">
                  <c:v>40308</c:v>
                </c:pt>
                <c:pt idx="358">
                  <c:v>40309</c:v>
                </c:pt>
                <c:pt idx="359">
                  <c:v>40310</c:v>
                </c:pt>
                <c:pt idx="360">
                  <c:v>40311</c:v>
                </c:pt>
                <c:pt idx="361">
                  <c:v>40312</c:v>
                </c:pt>
                <c:pt idx="362">
                  <c:v>40313</c:v>
                </c:pt>
                <c:pt idx="363">
                  <c:v>40314</c:v>
                </c:pt>
                <c:pt idx="364">
                  <c:v>40315</c:v>
                </c:pt>
                <c:pt idx="365">
                  <c:v>40316</c:v>
                </c:pt>
                <c:pt idx="366">
                  <c:v>40317</c:v>
                </c:pt>
                <c:pt idx="367">
                  <c:v>40318</c:v>
                </c:pt>
                <c:pt idx="368">
                  <c:v>40319</c:v>
                </c:pt>
                <c:pt idx="369">
                  <c:v>40320</c:v>
                </c:pt>
                <c:pt idx="370">
                  <c:v>40321</c:v>
                </c:pt>
                <c:pt idx="371">
                  <c:v>40322</c:v>
                </c:pt>
                <c:pt idx="372">
                  <c:v>40323</c:v>
                </c:pt>
                <c:pt idx="373">
                  <c:v>40324</c:v>
                </c:pt>
                <c:pt idx="374">
                  <c:v>40325</c:v>
                </c:pt>
              </c:numCache>
            </c:numRef>
          </c:yVal>
        </c:ser>
        <c:ser>
          <c:idx val="1"/>
          <c:order val="2"/>
          <c:tx>
            <c:v>TU-FL planeamento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'excavation rate '!$H$6:$H$437</c:f>
              <c:numCache>
                <c:formatCode>#\+##0.0</c:formatCode>
                <c:ptCount val="432"/>
                <c:pt idx="0">
                  <c:v>26117</c:v>
                </c:pt>
                <c:pt idx="1">
                  <c:v>26117</c:v>
                </c:pt>
                <c:pt idx="2">
                  <c:v>26117</c:v>
                </c:pt>
                <c:pt idx="3">
                  <c:v>26117</c:v>
                </c:pt>
                <c:pt idx="4">
                  <c:v>26117</c:v>
                </c:pt>
                <c:pt idx="5">
                  <c:v>26117</c:v>
                </c:pt>
                <c:pt idx="6">
                  <c:v>26117</c:v>
                </c:pt>
                <c:pt idx="7">
                  <c:v>26117</c:v>
                </c:pt>
                <c:pt idx="8">
                  <c:v>26117</c:v>
                </c:pt>
                <c:pt idx="9">
                  <c:v>26117</c:v>
                </c:pt>
                <c:pt idx="10">
                  <c:v>26117</c:v>
                </c:pt>
                <c:pt idx="11">
                  <c:v>26117</c:v>
                </c:pt>
                <c:pt idx="12">
                  <c:v>26117</c:v>
                </c:pt>
                <c:pt idx="13">
                  <c:v>26117</c:v>
                </c:pt>
                <c:pt idx="14">
                  <c:v>26117</c:v>
                </c:pt>
                <c:pt idx="15">
                  <c:v>26117</c:v>
                </c:pt>
                <c:pt idx="16">
                  <c:v>26117</c:v>
                </c:pt>
                <c:pt idx="17">
                  <c:v>26117</c:v>
                </c:pt>
                <c:pt idx="18">
                  <c:v>26117</c:v>
                </c:pt>
                <c:pt idx="19">
                  <c:v>26117</c:v>
                </c:pt>
                <c:pt idx="20">
                  <c:v>26117</c:v>
                </c:pt>
                <c:pt idx="21">
                  <c:v>26117</c:v>
                </c:pt>
                <c:pt idx="22">
                  <c:v>26117</c:v>
                </c:pt>
                <c:pt idx="23">
                  <c:v>26117</c:v>
                </c:pt>
                <c:pt idx="24">
                  <c:v>26117</c:v>
                </c:pt>
                <c:pt idx="25">
                  <c:v>26117</c:v>
                </c:pt>
                <c:pt idx="26">
                  <c:v>26117</c:v>
                </c:pt>
                <c:pt idx="27">
                  <c:v>26117</c:v>
                </c:pt>
                <c:pt idx="28">
                  <c:v>26117</c:v>
                </c:pt>
                <c:pt idx="29">
                  <c:v>26117</c:v>
                </c:pt>
                <c:pt idx="30">
                  <c:v>26117</c:v>
                </c:pt>
                <c:pt idx="31">
                  <c:v>26117</c:v>
                </c:pt>
                <c:pt idx="32">
                  <c:v>26117</c:v>
                </c:pt>
                <c:pt idx="33">
                  <c:v>26117</c:v>
                </c:pt>
                <c:pt idx="34">
                  <c:v>26117</c:v>
                </c:pt>
                <c:pt idx="35">
                  <c:v>26117</c:v>
                </c:pt>
                <c:pt idx="36">
                  <c:v>26117</c:v>
                </c:pt>
                <c:pt idx="37">
                  <c:v>26117</c:v>
                </c:pt>
                <c:pt idx="38">
                  <c:v>26117</c:v>
                </c:pt>
                <c:pt idx="39">
                  <c:v>26117</c:v>
                </c:pt>
                <c:pt idx="40">
                  <c:v>26117</c:v>
                </c:pt>
                <c:pt idx="41">
                  <c:v>26117</c:v>
                </c:pt>
                <c:pt idx="42">
                  <c:v>26117</c:v>
                </c:pt>
                <c:pt idx="43">
                  <c:v>26117</c:v>
                </c:pt>
                <c:pt idx="44">
                  <c:v>26117</c:v>
                </c:pt>
                <c:pt idx="45">
                  <c:v>26117</c:v>
                </c:pt>
                <c:pt idx="46">
                  <c:v>26117</c:v>
                </c:pt>
                <c:pt idx="47">
                  <c:v>26117</c:v>
                </c:pt>
                <c:pt idx="48">
                  <c:v>26117</c:v>
                </c:pt>
                <c:pt idx="49">
                  <c:v>26117</c:v>
                </c:pt>
                <c:pt idx="50">
                  <c:v>26117</c:v>
                </c:pt>
                <c:pt idx="51">
                  <c:v>26117</c:v>
                </c:pt>
                <c:pt idx="52">
                  <c:v>26117</c:v>
                </c:pt>
                <c:pt idx="53">
                  <c:v>26117</c:v>
                </c:pt>
                <c:pt idx="54">
                  <c:v>26117</c:v>
                </c:pt>
                <c:pt idx="55">
                  <c:v>26117</c:v>
                </c:pt>
                <c:pt idx="56">
                  <c:v>26117</c:v>
                </c:pt>
                <c:pt idx="57">
                  <c:v>26117</c:v>
                </c:pt>
                <c:pt idx="58">
                  <c:v>26117</c:v>
                </c:pt>
                <c:pt idx="59">
                  <c:v>26117</c:v>
                </c:pt>
                <c:pt idx="60">
                  <c:v>26117</c:v>
                </c:pt>
                <c:pt idx="61">
                  <c:v>26117</c:v>
                </c:pt>
                <c:pt idx="62">
                  <c:v>26117</c:v>
                </c:pt>
                <c:pt idx="63">
                  <c:v>26117</c:v>
                </c:pt>
                <c:pt idx="64">
                  <c:v>26117</c:v>
                </c:pt>
                <c:pt idx="65">
                  <c:v>26117</c:v>
                </c:pt>
                <c:pt idx="66">
                  <c:v>26117</c:v>
                </c:pt>
                <c:pt idx="67">
                  <c:v>26117</c:v>
                </c:pt>
                <c:pt idx="68">
                  <c:v>26117</c:v>
                </c:pt>
                <c:pt idx="69">
                  <c:v>26117</c:v>
                </c:pt>
                <c:pt idx="70">
                  <c:v>26117</c:v>
                </c:pt>
                <c:pt idx="71">
                  <c:v>26117</c:v>
                </c:pt>
                <c:pt idx="72">
                  <c:v>26117</c:v>
                </c:pt>
                <c:pt idx="73">
                  <c:v>26117</c:v>
                </c:pt>
                <c:pt idx="74">
                  <c:v>26117</c:v>
                </c:pt>
                <c:pt idx="75">
                  <c:v>26117</c:v>
                </c:pt>
                <c:pt idx="76">
                  <c:v>26117</c:v>
                </c:pt>
                <c:pt idx="77">
                  <c:v>26117</c:v>
                </c:pt>
                <c:pt idx="78">
                  <c:v>26117</c:v>
                </c:pt>
                <c:pt idx="79">
                  <c:v>26117</c:v>
                </c:pt>
                <c:pt idx="80">
                  <c:v>26117</c:v>
                </c:pt>
                <c:pt idx="81">
                  <c:v>26117</c:v>
                </c:pt>
                <c:pt idx="82">
                  <c:v>26118.989361702126</c:v>
                </c:pt>
                <c:pt idx="83">
                  <c:v>26120.978723404252</c:v>
                </c:pt>
                <c:pt idx="84">
                  <c:v>26122.968085106379</c:v>
                </c:pt>
                <c:pt idx="85">
                  <c:v>26124.957446808505</c:v>
                </c:pt>
                <c:pt idx="86">
                  <c:v>26126.946808510631</c:v>
                </c:pt>
                <c:pt idx="87">
                  <c:v>26128.936170212757</c:v>
                </c:pt>
                <c:pt idx="88">
                  <c:v>26130.925531914883</c:v>
                </c:pt>
                <c:pt idx="89">
                  <c:v>26132.91489361701</c:v>
                </c:pt>
                <c:pt idx="90">
                  <c:v>26134.904255319136</c:v>
                </c:pt>
                <c:pt idx="91">
                  <c:v>26136.893617021262</c:v>
                </c:pt>
                <c:pt idx="92">
                  <c:v>26138.882978723388</c:v>
                </c:pt>
                <c:pt idx="93">
                  <c:v>26140.872340425514</c:v>
                </c:pt>
                <c:pt idx="94">
                  <c:v>26142.86170212764</c:v>
                </c:pt>
                <c:pt idx="95">
                  <c:v>26144.851063829767</c:v>
                </c:pt>
                <c:pt idx="96">
                  <c:v>26146.840425531893</c:v>
                </c:pt>
                <c:pt idx="97">
                  <c:v>26148.829787234019</c:v>
                </c:pt>
                <c:pt idx="98">
                  <c:v>26150.819148936145</c:v>
                </c:pt>
                <c:pt idx="99">
                  <c:v>26152.808510638271</c:v>
                </c:pt>
                <c:pt idx="100">
                  <c:v>26154.797872340398</c:v>
                </c:pt>
                <c:pt idx="101">
                  <c:v>26156.787234042524</c:v>
                </c:pt>
                <c:pt idx="102">
                  <c:v>26158.77659574465</c:v>
                </c:pt>
                <c:pt idx="103">
                  <c:v>26160.765957446776</c:v>
                </c:pt>
                <c:pt idx="104">
                  <c:v>26162.755319148902</c:v>
                </c:pt>
                <c:pt idx="105">
                  <c:v>26164.744680851029</c:v>
                </c:pt>
                <c:pt idx="106">
                  <c:v>26166.734042553155</c:v>
                </c:pt>
                <c:pt idx="107">
                  <c:v>26168.723404255281</c:v>
                </c:pt>
                <c:pt idx="108">
                  <c:v>26170.712765957407</c:v>
                </c:pt>
                <c:pt idx="109">
                  <c:v>26172.702127659533</c:v>
                </c:pt>
                <c:pt idx="110">
                  <c:v>26174.691489361659</c:v>
                </c:pt>
                <c:pt idx="111">
                  <c:v>26176.680851063786</c:v>
                </c:pt>
                <c:pt idx="112">
                  <c:v>26178.670212765912</c:v>
                </c:pt>
                <c:pt idx="113">
                  <c:v>26180.659574468038</c:v>
                </c:pt>
                <c:pt idx="114">
                  <c:v>26182.648936170164</c:v>
                </c:pt>
                <c:pt idx="115">
                  <c:v>26184.63829787229</c:v>
                </c:pt>
                <c:pt idx="116">
                  <c:v>26186.627659574417</c:v>
                </c:pt>
                <c:pt idx="117">
                  <c:v>26188.617021276543</c:v>
                </c:pt>
                <c:pt idx="118">
                  <c:v>26190.606382978669</c:v>
                </c:pt>
                <c:pt idx="119">
                  <c:v>26192.595744680795</c:v>
                </c:pt>
                <c:pt idx="120">
                  <c:v>26194.585106382921</c:v>
                </c:pt>
                <c:pt idx="121">
                  <c:v>26196.574468085048</c:v>
                </c:pt>
                <c:pt idx="122">
                  <c:v>26198.563829787174</c:v>
                </c:pt>
                <c:pt idx="123">
                  <c:v>26200.5531914893</c:v>
                </c:pt>
                <c:pt idx="124">
                  <c:v>26202.542553191426</c:v>
                </c:pt>
                <c:pt idx="125">
                  <c:v>26204.531914893552</c:v>
                </c:pt>
                <c:pt idx="126">
                  <c:v>26206.521276595679</c:v>
                </c:pt>
                <c:pt idx="127">
                  <c:v>26208.510638297805</c:v>
                </c:pt>
                <c:pt idx="128">
                  <c:v>26210.499999999931</c:v>
                </c:pt>
                <c:pt idx="129">
                  <c:v>26212.489361702057</c:v>
                </c:pt>
                <c:pt idx="130">
                  <c:v>26214.478723404183</c:v>
                </c:pt>
                <c:pt idx="131">
                  <c:v>26216.468085106309</c:v>
                </c:pt>
                <c:pt idx="132">
                  <c:v>26218.457446808436</c:v>
                </c:pt>
                <c:pt idx="133">
                  <c:v>26220.446808510562</c:v>
                </c:pt>
                <c:pt idx="134">
                  <c:v>26222.436170212688</c:v>
                </c:pt>
                <c:pt idx="135">
                  <c:v>26224.425531914814</c:v>
                </c:pt>
                <c:pt idx="136">
                  <c:v>26226.41489361694</c:v>
                </c:pt>
                <c:pt idx="137">
                  <c:v>26228.404255319067</c:v>
                </c:pt>
                <c:pt idx="138">
                  <c:v>26230.393617021193</c:v>
                </c:pt>
                <c:pt idx="139">
                  <c:v>26232.382978723319</c:v>
                </c:pt>
                <c:pt idx="140">
                  <c:v>26234.372340425445</c:v>
                </c:pt>
                <c:pt idx="141">
                  <c:v>26236.361702127571</c:v>
                </c:pt>
                <c:pt idx="142">
                  <c:v>26238.351063829698</c:v>
                </c:pt>
                <c:pt idx="143">
                  <c:v>26240.340425531824</c:v>
                </c:pt>
                <c:pt idx="144">
                  <c:v>26242.32978723395</c:v>
                </c:pt>
                <c:pt idx="145">
                  <c:v>26244.319148936076</c:v>
                </c:pt>
                <c:pt idx="146">
                  <c:v>26246.308510638202</c:v>
                </c:pt>
                <c:pt idx="147">
                  <c:v>26248.297872340328</c:v>
                </c:pt>
                <c:pt idx="148">
                  <c:v>26250.287234042455</c:v>
                </c:pt>
                <c:pt idx="149">
                  <c:v>26252.276595744581</c:v>
                </c:pt>
                <c:pt idx="150">
                  <c:v>26254.265957446707</c:v>
                </c:pt>
                <c:pt idx="151">
                  <c:v>26256.255319148833</c:v>
                </c:pt>
                <c:pt idx="152">
                  <c:v>26258.244680850959</c:v>
                </c:pt>
                <c:pt idx="153">
                  <c:v>26260.234042553086</c:v>
                </c:pt>
                <c:pt idx="154">
                  <c:v>26262.223404255212</c:v>
                </c:pt>
                <c:pt idx="155">
                  <c:v>26264.212765957338</c:v>
                </c:pt>
                <c:pt idx="156">
                  <c:v>26266.202127659464</c:v>
                </c:pt>
                <c:pt idx="157">
                  <c:v>26268.19148936159</c:v>
                </c:pt>
                <c:pt idx="158">
                  <c:v>26270.180851063717</c:v>
                </c:pt>
                <c:pt idx="159">
                  <c:v>26272.170212765843</c:v>
                </c:pt>
                <c:pt idx="160">
                  <c:v>26274.159574467969</c:v>
                </c:pt>
                <c:pt idx="161">
                  <c:v>26276.148936170095</c:v>
                </c:pt>
                <c:pt idx="162">
                  <c:v>26278.138297872221</c:v>
                </c:pt>
                <c:pt idx="163">
                  <c:v>26280.127659574347</c:v>
                </c:pt>
                <c:pt idx="164">
                  <c:v>26282.117021276474</c:v>
                </c:pt>
                <c:pt idx="165">
                  <c:v>26284.1063829786</c:v>
                </c:pt>
                <c:pt idx="166">
                  <c:v>26286.095744680726</c:v>
                </c:pt>
                <c:pt idx="167">
                  <c:v>26288.085106382852</c:v>
                </c:pt>
                <c:pt idx="168">
                  <c:v>26290.074468084978</c:v>
                </c:pt>
                <c:pt idx="169">
                  <c:v>26292.063829787105</c:v>
                </c:pt>
                <c:pt idx="170">
                  <c:v>26294.053191489231</c:v>
                </c:pt>
                <c:pt idx="171">
                  <c:v>26296.042553191357</c:v>
                </c:pt>
                <c:pt idx="172">
                  <c:v>26298.031914893483</c:v>
                </c:pt>
                <c:pt idx="173">
                  <c:v>26300.021276595609</c:v>
                </c:pt>
                <c:pt idx="174">
                  <c:v>26302.010638297736</c:v>
                </c:pt>
                <c:pt idx="175">
                  <c:v>26304</c:v>
                </c:pt>
                <c:pt idx="176">
                  <c:v>26304</c:v>
                </c:pt>
                <c:pt idx="177">
                  <c:v>26302</c:v>
                </c:pt>
                <c:pt idx="178">
                  <c:v>26306</c:v>
                </c:pt>
                <c:pt idx="179">
                  <c:v>26310</c:v>
                </c:pt>
                <c:pt idx="180">
                  <c:v>26314</c:v>
                </c:pt>
                <c:pt idx="181">
                  <c:v>26318</c:v>
                </c:pt>
                <c:pt idx="182">
                  <c:v>26322</c:v>
                </c:pt>
                <c:pt idx="183">
                  <c:v>26326</c:v>
                </c:pt>
                <c:pt idx="184">
                  <c:v>26330</c:v>
                </c:pt>
                <c:pt idx="185">
                  <c:v>26334</c:v>
                </c:pt>
                <c:pt idx="186">
                  <c:v>26338</c:v>
                </c:pt>
                <c:pt idx="187">
                  <c:v>26342</c:v>
                </c:pt>
                <c:pt idx="188">
                  <c:v>26346</c:v>
                </c:pt>
                <c:pt idx="189">
                  <c:v>26350</c:v>
                </c:pt>
                <c:pt idx="190">
                  <c:v>26350</c:v>
                </c:pt>
                <c:pt idx="191">
                  <c:v>26350</c:v>
                </c:pt>
                <c:pt idx="192">
                  <c:v>26350</c:v>
                </c:pt>
                <c:pt idx="193">
                  <c:v>26350</c:v>
                </c:pt>
                <c:pt idx="194">
                  <c:v>26350</c:v>
                </c:pt>
                <c:pt idx="195">
                  <c:v>26350</c:v>
                </c:pt>
                <c:pt idx="196">
                  <c:v>26350</c:v>
                </c:pt>
                <c:pt idx="197">
                  <c:v>26350</c:v>
                </c:pt>
                <c:pt idx="198">
                  <c:v>26350</c:v>
                </c:pt>
                <c:pt idx="199">
                  <c:v>26351</c:v>
                </c:pt>
                <c:pt idx="200">
                  <c:v>26352.923076923078</c:v>
                </c:pt>
                <c:pt idx="201">
                  <c:v>26354.846153846156</c:v>
                </c:pt>
                <c:pt idx="202">
                  <c:v>26356.769230769234</c:v>
                </c:pt>
                <c:pt idx="203">
                  <c:v>26358.692307692312</c:v>
                </c:pt>
                <c:pt idx="204">
                  <c:v>26360.61538461539</c:v>
                </c:pt>
                <c:pt idx="205">
                  <c:v>26362.538461538468</c:v>
                </c:pt>
                <c:pt idx="206">
                  <c:v>26364.461538461546</c:v>
                </c:pt>
                <c:pt idx="207">
                  <c:v>26366.384615384624</c:v>
                </c:pt>
                <c:pt idx="208">
                  <c:v>26368.307692307702</c:v>
                </c:pt>
                <c:pt idx="209">
                  <c:v>26370.23076923078</c:v>
                </c:pt>
                <c:pt idx="210">
                  <c:v>26372.153846153858</c:v>
                </c:pt>
                <c:pt idx="211">
                  <c:v>26374.076923076937</c:v>
                </c:pt>
                <c:pt idx="212">
                  <c:v>26376.000000000015</c:v>
                </c:pt>
                <c:pt idx="213">
                  <c:v>26377.923076923093</c:v>
                </c:pt>
                <c:pt idx="214">
                  <c:v>26379.846153846171</c:v>
                </c:pt>
                <c:pt idx="215">
                  <c:v>26381.769230769249</c:v>
                </c:pt>
                <c:pt idx="216">
                  <c:v>26383.692307692327</c:v>
                </c:pt>
                <c:pt idx="217">
                  <c:v>26385.615384615405</c:v>
                </c:pt>
                <c:pt idx="218">
                  <c:v>26387.538461538483</c:v>
                </c:pt>
                <c:pt idx="219">
                  <c:v>26389.461538461561</c:v>
                </c:pt>
                <c:pt idx="220">
                  <c:v>26391.384615384639</c:v>
                </c:pt>
                <c:pt idx="221">
                  <c:v>26393.307692307717</c:v>
                </c:pt>
                <c:pt idx="222">
                  <c:v>26395.230769230795</c:v>
                </c:pt>
                <c:pt idx="223">
                  <c:v>26397.153846153873</c:v>
                </c:pt>
                <c:pt idx="224">
                  <c:v>26399.076923076951</c:v>
                </c:pt>
                <c:pt idx="225">
                  <c:v>26401</c:v>
                </c:pt>
                <c:pt idx="226">
                  <c:v>26401</c:v>
                </c:pt>
                <c:pt idx="227">
                  <c:v>26401</c:v>
                </c:pt>
                <c:pt idx="228">
                  <c:v>26401</c:v>
                </c:pt>
                <c:pt idx="229">
                  <c:v>26401</c:v>
                </c:pt>
                <c:pt idx="230">
                  <c:v>26401</c:v>
                </c:pt>
                <c:pt idx="231">
                  <c:v>26401</c:v>
                </c:pt>
                <c:pt idx="232">
                  <c:v>26401</c:v>
                </c:pt>
                <c:pt idx="233">
                  <c:v>26401</c:v>
                </c:pt>
                <c:pt idx="234">
                  <c:v>26401</c:v>
                </c:pt>
                <c:pt idx="235">
                  <c:v>26401</c:v>
                </c:pt>
                <c:pt idx="236">
                  <c:v>26401</c:v>
                </c:pt>
                <c:pt idx="237">
                  <c:v>26401</c:v>
                </c:pt>
                <c:pt idx="238">
                  <c:v>26401</c:v>
                </c:pt>
                <c:pt idx="239">
                  <c:v>26401</c:v>
                </c:pt>
                <c:pt idx="240">
                  <c:v>26401</c:v>
                </c:pt>
                <c:pt idx="241">
                  <c:v>26401</c:v>
                </c:pt>
                <c:pt idx="242">
                  <c:v>26401</c:v>
                </c:pt>
                <c:pt idx="243">
                  <c:v>26401</c:v>
                </c:pt>
                <c:pt idx="244">
                  <c:v>26401</c:v>
                </c:pt>
                <c:pt idx="245">
                  <c:v>26401</c:v>
                </c:pt>
                <c:pt idx="246">
                  <c:v>26401</c:v>
                </c:pt>
                <c:pt idx="247">
                  <c:v>26401</c:v>
                </c:pt>
                <c:pt idx="248">
                  <c:v>26401</c:v>
                </c:pt>
                <c:pt idx="249">
                  <c:v>26401</c:v>
                </c:pt>
                <c:pt idx="250">
                  <c:v>26401</c:v>
                </c:pt>
                <c:pt idx="251">
                  <c:v>26401</c:v>
                </c:pt>
                <c:pt idx="252">
                  <c:v>26401</c:v>
                </c:pt>
                <c:pt idx="253">
                  <c:v>26401</c:v>
                </c:pt>
                <c:pt idx="254">
                  <c:v>26401</c:v>
                </c:pt>
                <c:pt idx="255">
                  <c:v>26401</c:v>
                </c:pt>
                <c:pt idx="256">
                  <c:v>26401</c:v>
                </c:pt>
                <c:pt idx="257">
                  <c:v>26401</c:v>
                </c:pt>
                <c:pt idx="258">
                  <c:v>26401</c:v>
                </c:pt>
                <c:pt idx="259">
                  <c:v>26401</c:v>
                </c:pt>
                <c:pt idx="260">
                  <c:v>26401</c:v>
                </c:pt>
                <c:pt idx="261">
                  <c:v>26401</c:v>
                </c:pt>
                <c:pt idx="262">
                  <c:v>26401</c:v>
                </c:pt>
                <c:pt idx="263">
                  <c:v>26401</c:v>
                </c:pt>
                <c:pt idx="264">
                  <c:v>26401</c:v>
                </c:pt>
                <c:pt idx="265">
                  <c:v>26401</c:v>
                </c:pt>
                <c:pt idx="266">
                  <c:v>26401</c:v>
                </c:pt>
                <c:pt idx="267">
                  <c:v>26401</c:v>
                </c:pt>
                <c:pt idx="268">
                  <c:v>26401</c:v>
                </c:pt>
                <c:pt idx="269">
                  <c:v>26401</c:v>
                </c:pt>
                <c:pt idx="270">
                  <c:v>26401</c:v>
                </c:pt>
                <c:pt idx="271">
                  <c:v>26401</c:v>
                </c:pt>
                <c:pt idx="272">
                  <c:v>26401</c:v>
                </c:pt>
                <c:pt idx="273">
                  <c:v>26401</c:v>
                </c:pt>
                <c:pt idx="274">
                  <c:v>26401</c:v>
                </c:pt>
                <c:pt idx="275">
                  <c:v>26401</c:v>
                </c:pt>
                <c:pt idx="276">
                  <c:v>26401</c:v>
                </c:pt>
                <c:pt idx="277">
                  <c:v>26401</c:v>
                </c:pt>
                <c:pt idx="278">
                  <c:v>26401</c:v>
                </c:pt>
                <c:pt idx="279">
                  <c:v>26401</c:v>
                </c:pt>
                <c:pt idx="280">
                  <c:v>26401</c:v>
                </c:pt>
                <c:pt idx="281">
                  <c:v>26401</c:v>
                </c:pt>
                <c:pt idx="282">
                  <c:v>26401</c:v>
                </c:pt>
                <c:pt idx="283">
                  <c:v>26401</c:v>
                </c:pt>
                <c:pt idx="284">
                  <c:v>26401</c:v>
                </c:pt>
                <c:pt idx="285">
                  <c:v>26401</c:v>
                </c:pt>
                <c:pt idx="286">
                  <c:v>26401</c:v>
                </c:pt>
                <c:pt idx="287">
                  <c:v>26401</c:v>
                </c:pt>
                <c:pt idx="288">
                  <c:v>26401</c:v>
                </c:pt>
                <c:pt idx="289">
                  <c:v>26401</c:v>
                </c:pt>
                <c:pt idx="290">
                  <c:v>26401</c:v>
                </c:pt>
                <c:pt idx="291">
                  <c:v>26401</c:v>
                </c:pt>
                <c:pt idx="292">
                  <c:v>26401</c:v>
                </c:pt>
                <c:pt idx="293">
                  <c:v>26401</c:v>
                </c:pt>
                <c:pt idx="294">
                  <c:v>26401</c:v>
                </c:pt>
                <c:pt idx="295">
                  <c:v>26401</c:v>
                </c:pt>
                <c:pt idx="296">
                  <c:v>26401</c:v>
                </c:pt>
                <c:pt idx="297">
                  <c:v>26401</c:v>
                </c:pt>
                <c:pt idx="298">
                  <c:v>26401</c:v>
                </c:pt>
                <c:pt idx="299">
                  <c:v>26401</c:v>
                </c:pt>
                <c:pt idx="300">
                  <c:v>26401</c:v>
                </c:pt>
                <c:pt idx="301">
                  <c:v>26401</c:v>
                </c:pt>
                <c:pt idx="302">
                  <c:v>26401</c:v>
                </c:pt>
                <c:pt idx="303">
                  <c:v>26401</c:v>
                </c:pt>
                <c:pt idx="304">
                  <c:v>26401</c:v>
                </c:pt>
                <c:pt idx="305">
                  <c:v>26401</c:v>
                </c:pt>
                <c:pt idx="306">
                  <c:v>26401</c:v>
                </c:pt>
                <c:pt idx="307">
                  <c:v>26401</c:v>
                </c:pt>
                <c:pt idx="308">
                  <c:v>26401</c:v>
                </c:pt>
                <c:pt idx="309">
                  <c:v>26401</c:v>
                </c:pt>
                <c:pt idx="310">
                  <c:v>26401</c:v>
                </c:pt>
                <c:pt idx="311">
                  <c:v>26401</c:v>
                </c:pt>
                <c:pt idx="312">
                  <c:v>26401</c:v>
                </c:pt>
                <c:pt idx="313">
                  <c:v>26401</c:v>
                </c:pt>
                <c:pt idx="314">
                  <c:v>26401</c:v>
                </c:pt>
                <c:pt idx="315">
                  <c:v>26401</c:v>
                </c:pt>
                <c:pt idx="316">
                  <c:v>26401</c:v>
                </c:pt>
                <c:pt idx="317">
                  <c:v>26401</c:v>
                </c:pt>
              </c:numCache>
            </c:numRef>
          </c:xVal>
          <c:yVal>
            <c:numRef>
              <c:f>'excavation rate '!$A$6:$A$437</c:f>
              <c:numCache>
                <c:formatCode>d\.m\.yy</c:formatCode>
                <c:ptCount val="432"/>
                <c:pt idx="0">
                  <c:v>39951</c:v>
                </c:pt>
                <c:pt idx="1">
                  <c:v>39952</c:v>
                </c:pt>
                <c:pt idx="2">
                  <c:v>39953</c:v>
                </c:pt>
                <c:pt idx="3">
                  <c:v>39954</c:v>
                </c:pt>
                <c:pt idx="4">
                  <c:v>39955</c:v>
                </c:pt>
                <c:pt idx="5">
                  <c:v>39956</c:v>
                </c:pt>
                <c:pt idx="6">
                  <c:v>39957</c:v>
                </c:pt>
                <c:pt idx="7">
                  <c:v>39958</c:v>
                </c:pt>
                <c:pt idx="8">
                  <c:v>39959</c:v>
                </c:pt>
                <c:pt idx="9">
                  <c:v>39960</c:v>
                </c:pt>
                <c:pt idx="10">
                  <c:v>39961</c:v>
                </c:pt>
                <c:pt idx="11">
                  <c:v>39962</c:v>
                </c:pt>
                <c:pt idx="12">
                  <c:v>39963</c:v>
                </c:pt>
                <c:pt idx="13">
                  <c:v>39964</c:v>
                </c:pt>
                <c:pt idx="14">
                  <c:v>39965</c:v>
                </c:pt>
                <c:pt idx="15">
                  <c:v>39966</c:v>
                </c:pt>
                <c:pt idx="16">
                  <c:v>39967</c:v>
                </c:pt>
                <c:pt idx="17">
                  <c:v>39968</c:v>
                </c:pt>
                <c:pt idx="18">
                  <c:v>39969</c:v>
                </c:pt>
                <c:pt idx="19">
                  <c:v>39970</c:v>
                </c:pt>
                <c:pt idx="20">
                  <c:v>39971</c:v>
                </c:pt>
                <c:pt idx="21">
                  <c:v>39972</c:v>
                </c:pt>
                <c:pt idx="22">
                  <c:v>39973</c:v>
                </c:pt>
                <c:pt idx="23">
                  <c:v>39974</c:v>
                </c:pt>
                <c:pt idx="24">
                  <c:v>39975</c:v>
                </c:pt>
                <c:pt idx="25">
                  <c:v>39976</c:v>
                </c:pt>
                <c:pt idx="26">
                  <c:v>39977</c:v>
                </c:pt>
                <c:pt idx="27">
                  <c:v>39978</c:v>
                </c:pt>
                <c:pt idx="28">
                  <c:v>39979</c:v>
                </c:pt>
                <c:pt idx="29">
                  <c:v>39980</c:v>
                </c:pt>
                <c:pt idx="30">
                  <c:v>39981</c:v>
                </c:pt>
                <c:pt idx="31">
                  <c:v>39982</c:v>
                </c:pt>
                <c:pt idx="32">
                  <c:v>39983</c:v>
                </c:pt>
                <c:pt idx="33">
                  <c:v>39984</c:v>
                </c:pt>
                <c:pt idx="34">
                  <c:v>39985</c:v>
                </c:pt>
                <c:pt idx="35">
                  <c:v>39986</c:v>
                </c:pt>
                <c:pt idx="36">
                  <c:v>39987</c:v>
                </c:pt>
                <c:pt idx="37">
                  <c:v>39988</c:v>
                </c:pt>
                <c:pt idx="38">
                  <c:v>39989</c:v>
                </c:pt>
                <c:pt idx="39">
                  <c:v>39990</c:v>
                </c:pt>
                <c:pt idx="40">
                  <c:v>39991</c:v>
                </c:pt>
                <c:pt idx="41">
                  <c:v>39992</c:v>
                </c:pt>
                <c:pt idx="42">
                  <c:v>39993</c:v>
                </c:pt>
                <c:pt idx="43">
                  <c:v>39994</c:v>
                </c:pt>
                <c:pt idx="44">
                  <c:v>39995</c:v>
                </c:pt>
                <c:pt idx="45">
                  <c:v>39996</c:v>
                </c:pt>
                <c:pt idx="46">
                  <c:v>39997</c:v>
                </c:pt>
                <c:pt idx="47">
                  <c:v>39998</c:v>
                </c:pt>
                <c:pt idx="48">
                  <c:v>39999</c:v>
                </c:pt>
                <c:pt idx="49">
                  <c:v>40000</c:v>
                </c:pt>
                <c:pt idx="50">
                  <c:v>40001</c:v>
                </c:pt>
                <c:pt idx="51">
                  <c:v>40002</c:v>
                </c:pt>
                <c:pt idx="52">
                  <c:v>40003</c:v>
                </c:pt>
                <c:pt idx="53">
                  <c:v>40004</c:v>
                </c:pt>
                <c:pt idx="54">
                  <c:v>40005</c:v>
                </c:pt>
                <c:pt idx="55">
                  <c:v>40006</c:v>
                </c:pt>
                <c:pt idx="56">
                  <c:v>40007</c:v>
                </c:pt>
                <c:pt idx="57">
                  <c:v>40008</c:v>
                </c:pt>
                <c:pt idx="58">
                  <c:v>40009</c:v>
                </c:pt>
                <c:pt idx="59">
                  <c:v>40010</c:v>
                </c:pt>
                <c:pt idx="60">
                  <c:v>40011</c:v>
                </c:pt>
                <c:pt idx="61">
                  <c:v>40012</c:v>
                </c:pt>
                <c:pt idx="62">
                  <c:v>40013</c:v>
                </c:pt>
                <c:pt idx="63">
                  <c:v>40014</c:v>
                </c:pt>
                <c:pt idx="64">
                  <c:v>40015</c:v>
                </c:pt>
                <c:pt idx="65">
                  <c:v>40016</c:v>
                </c:pt>
                <c:pt idx="66">
                  <c:v>40017</c:v>
                </c:pt>
                <c:pt idx="67">
                  <c:v>40018</c:v>
                </c:pt>
                <c:pt idx="68">
                  <c:v>40019</c:v>
                </c:pt>
                <c:pt idx="69">
                  <c:v>40020</c:v>
                </c:pt>
                <c:pt idx="70">
                  <c:v>40021</c:v>
                </c:pt>
                <c:pt idx="71">
                  <c:v>40022</c:v>
                </c:pt>
                <c:pt idx="72">
                  <c:v>40023</c:v>
                </c:pt>
                <c:pt idx="73">
                  <c:v>40024</c:v>
                </c:pt>
                <c:pt idx="74">
                  <c:v>40025</c:v>
                </c:pt>
                <c:pt idx="75">
                  <c:v>40026</c:v>
                </c:pt>
                <c:pt idx="76">
                  <c:v>40027</c:v>
                </c:pt>
                <c:pt idx="77">
                  <c:v>40028</c:v>
                </c:pt>
                <c:pt idx="78">
                  <c:v>40029</c:v>
                </c:pt>
                <c:pt idx="79">
                  <c:v>40030</c:v>
                </c:pt>
                <c:pt idx="80">
                  <c:v>40031</c:v>
                </c:pt>
                <c:pt idx="81">
                  <c:v>40032</c:v>
                </c:pt>
                <c:pt idx="82">
                  <c:v>40033</c:v>
                </c:pt>
                <c:pt idx="83">
                  <c:v>40034</c:v>
                </c:pt>
                <c:pt idx="84">
                  <c:v>40035</c:v>
                </c:pt>
                <c:pt idx="85">
                  <c:v>40036</c:v>
                </c:pt>
                <c:pt idx="86">
                  <c:v>40037</c:v>
                </c:pt>
                <c:pt idx="87">
                  <c:v>40038</c:v>
                </c:pt>
                <c:pt idx="88">
                  <c:v>40039</c:v>
                </c:pt>
                <c:pt idx="89">
                  <c:v>40040</c:v>
                </c:pt>
                <c:pt idx="90">
                  <c:v>40041</c:v>
                </c:pt>
                <c:pt idx="91">
                  <c:v>40042</c:v>
                </c:pt>
                <c:pt idx="92">
                  <c:v>40043</c:v>
                </c:pt>
                <c:pt idx="93">
                  <c:v>40044</c:v>
                </c:pt>
                <c:pt idx="94">
                  <c:v>40045</c:v>
                </c:pt>
                <c:pt idx="95">
                  <c:v>40046</c:v>
                </c:pt>
                <c:pt idx="96">
                  <c:v>40047</c:v>
                </c:pt>
                <c:pt idx="97">
                  <c:v>40048</c:v>
                </c:pt>
                <c:pt idx="98">
                  <c:v>40049</c:v>
                </c:pt>
                <c:pt idx="99">
                  <c:v>40050</c:v>
                </c:pt>
                <c:pt idx="100">
                  <c:v>40051</c:v>
                </c:pt>
                <c:pt idx="101">
                  <c:v>40052</c:v>
                </c:pt>
                <c:pt idx="102">
                  <c:v>40053</c:v>
                </c:pt>
                <c:pt idx="103">
                  <c:v>40054</c:v>
                </c:pt>
                <c:pt idx="104">
                  <c:v>40055</c:v>
                </c:pt>
                <c:pt idx="105">
                  <c:v>40056</c:v>
                </c:pt>
                <c:pt idx="106">
                  <c:v>40057</c:v>
                </c:pt>
                <c:pt idx="107">
                  <c:v>40058</c:v>
                </c:pt>
                <c:pt idx="108">
                  <c:v>40059</c:v>
                </c:pt>
                <c:pt idx="109">
                  <c:v>40060</c:v>
                </c:pt>
                <c:pt idx="110">
                  <c:v>40061</c:v>
                </c:pt>
                <c:pt idx="111">
                  <c:v>40062</c:v>
                </c:pt>
                <c:pt idx="112">
                  <c:v>40063</c:v>
                </c:pt>
                <c:pt idx="113">
                  <c:v>40064</c:v>
                </c:pt>
                <c:pt idx="114">
                  <c:v>40065</c:v>
                </c:pt>
                <c:pt idx="115">
                  <c:v>40066</c:v>
                </c:pt>
                <c:pt idx="116">
                  <c:v>40067</c:v>
                </c:pt>
                <c:pt idx="117">
                  <c:v>40068</c:v>
                </c:pt>
                <c:pt idx="118">
                  <c:v>40069</c:v>
                </c:pt>
                <c:pt idx="119">
                  <c:v>40070</c:v>
                </c:pt>
                <c:pt idx="120">
                  <c:v>40071</c:v>
                </c:pt>
                <c:pt idx="121">
                  <c:v>40072</c:v>
                </c:pt>
                <c:pt idx="122">
                  <c:v>40073</c:v>
                </c:pt>
                <c:pt idx="123">
                  <c:v>40074</c:v>
                </c:pt>
                <c:pt idx="124">
                  <c:v>40075</c:v>
                </c:pt>
                <c:pt idx="125">
                  <c:v>40076</c:v>
                </c:pt>
                <c:pt idx="126">
                  <c:v>40077</c:v>
                </c:pt>
                <c:pt idx="127">
                  <c:v>40078</c:v>
                </c:pt>
                <c:pt idx="128">
                  <c:v>40079</c:v>
                </c:pt>
                <c:pt idx="129">
                  <c:v>40080</c:v>
                </c:pt>
                <c:pt idx="130">
                  <c:v>40081</c:v>
                </c:pt>
                <c:pt idx="131">
                  <c:v>40082</c:v>
                </c:pt>
                <c:pt idx="132">
                  <c:v>40083</c:v>
                </c:pt>
                <c:pt idx="133">
                  <c:v>40084</c:v>
                </c:pt>
                <c:pt idx="134">
                  <c:v>40085</c:v>
                </c:pt>
                <c:pt idx="135">
                  <c:v>40086</c:v>
                </c:pt>
                <c:pt idx="136">
                  <c:v>40087</c:v>
                </c:pt>
                <c:pt idx="137">
                  <c:v>40088</c:v>
                </c:pt>
                <c:pt idx="138">
                  <c:v>40089</c:v>
                </c:pt>
                <c:pt idx="139">
                  <c:v>40090</c:v>
                </c:pt>
                <c:pt idx="140">
                  <c:v>40091</c:v>
                </c:pt>
                <c:pt idx="141">
                  <c:v>40092</c:v>
                </c:pt>
                <c:pt idx="142">
                  <c:v>40093</c:v>
                </c:pt>
                <c:pt idx="143">
                  <c:v>40094</c:v>
                </c:pt>
                <c:pt idx="144">
                  <c:v>40095</c:v>
                </c:pt>
                <c:pt idx="145">
                  <c:v>40096</c:v>
                </c:pt>
                <c:pt idx="146">
                  <c:v>40097</c:v>
                </c:pt>
                <c:pt idx="147">
                  <c:v>40098</c:v>
                </c:pt>
                <c:pt idx="148">
                  <c:v>40099</c:v>
                </c:pt>
                <c:pt idx="149">
                  <c:v>40100</c:v>
                </c:pt>
                <c:pt idx="150">
                  <c:v>40101</c:v>
                </c:pt>
                <c:pt idx="151">
                  <c:v>40102</c:v>
                </c:pt>
                <c:pt idx="152">
                  <c:v>40103</c:v>
                </c:pt>
                <c:pt idx="153">
                  <c:v>40104</c:v>
                </c:pt>
                <c:pt idx="154">
                  <c:v>40105</c:v>
                </c:pt>
                <c:pt idx="155">
                  <c:v>40106</c:v>
                </c:pt>
                <c:pt idx="156">
                  <c:v>40107</c:v>
                </c:pt>
                <c:pt idx="157">
                  <c:v>40108</c:v>
                </c:pt>
                <c:pt idx="158">
                  <c:v>40109</c:v>
                </c:pt>
                <c:pt idx="159">
                  <c:v>40110</c:v>
                </c:pt>
                <c:pt idx="160">
                  <c:v>40111</c:v>
                </c:pt>
                <c:pt idx="161">
                  <c:v>40112</c:v>
                </c:pt>
                <c:pt idx="162">
                  <c:v>40113</c:v>
                </c:pt>
                <c:pt idx="163">
                  <c:v>40114</c:v>
                </c:pt>
                <c:pt idx="164">
                  <c:v>40115</c:v>
                </c:pt>
                <c:pt idx="165">
                  <c:v>40116</c:v>
                </c:pt>
                <c:pt idx="166">
                  <c:v>40117</c:v>
                </c:pt>
                <c:pt idx="167">
                  <c:v>40118</c:v>
                </c:pt>
                <c:pt idx="168">
                  <c:v>40119</c:v>
                </c:pt>
                <c:pt idx="169">
                  <c:v>40120</c:v>
                </c:pt>
                <c:pt idx="170">
                  <c:v>40121</c:v>
                </c:pt>
                <c:pt idx="171">
                  <c:v>40122</c:v>
                </c:pt>
                <c:pt idx="172">
                  <c:v>40123</c:v>
                </c:pt>
                <c:pt idx="173">
                  <c:v>40124</c:v>
                </c:pt>
                <c:pt idx="174">
                  <c:v>40125</c:v>
                </c:pt>
                <c:pt idx="175">
                  <c:v>40126</c:v>
                </c:pt>
                <c:pt idx="176">
                  <c:v>40127</c:v>
                </c:pt>
                <c:pt idx="177">
                  <c:v>40128</c:v>
                </c:pt>
                <c:pt idx="178">
                  <c:v>40129</c:v>
                </c:pt>
                <c:pt idx="179">
                  <c:v>40130</c:v>
                </c:pt>
                <c:pt idx="180">
                  <c:v>40131</c:v>
                </c:pt>
                <c:pt idx="181">
                  <c:v>40132</c:v>
                </c:pt>
                <c:pt idx="182">
                  <c:v>40133</c:v>
                </c:pt>
                <c:pt idx="183">
                  <c:v>40134</c:v>
                </c:pt>
                <c:pt idx="184">
                  <c:v>40135</c:v>
                </c:pt>
                <c:pt idx="185">
                  <c:v>40136</c:v>
                </c:pt>
                <c:pt idx="186">
                  <c:v>40137</c:v>
                </c:pt>
                <c:pt idx="187">
                  <c:v>40138</c:v>
                </c:pt>
                <c:pt idx="188">
                  <c:v>40139</c:v>
                </c:pt>
                <c:pt idx="189">
                  <c:v>40140</c:v>
                </c:pt>
                <c:pt idx="190">
                  <c:v>40141</c:v>
                </c:pt>
                <c:pt idx="191">
                  <c:v>40142</c:v>
                </c:pt>
                <c:pt idx="192">
                  <c:v>40143</c:v>
                </c:pt>
                <c:pt idx="193">
                  <c:v>40144</c:v>
                </c:pt>
                <c:pt idx="194">
                  <c:v>40145</c:v>
                </c:pt>
                <c:pt idx="195">
                  <c:v>40146</c:v>
                </c:pt>
                <c:pt idx="196">
                  <c:v>40147</c:v>
                </c:pt>
                <c:pt idx="197">
                  <c:v>40148</c:v>
                </c:pt>
                <c:pt idx="198">
                  <c:v>40149</c:v>
                </c:pt>
                <c:pt idx="199">
                  <c:v>40150</c:v>
                </c:pt>
                <c:pt idx="200">
                  <c:v>40151</c:v>
                </c:pt>
                <c:pt idx="201">
                  <c:v>40152</c:v>
                </c:pt>
                <c:pt idx="202">
                  <c:v>40153</c:v>
                </c:pt>
                <c:pt idx="203">
                  <c:v>40154</c:v>
                </c:pt>
                <c:pt idx="204">
                  <c:v>40155</c:v>
                </c:pt>
                <c:pt idx="205">
                  <c:v>40156</c:v>
                </c:pt>
                <c:pt idx="206">
                  <c:v>40157</c:v>
                </c:pt>
                <c:pt idx="207">
                  <c:v>40158</c:v>
                </c:pt>
                <c:pt idx="208">
                  <c:v>40159</c:v>
                </c:pt>
                <c:pt idx="209">
                  <c:v>40160</c:v>
                </c:pt>
                <c:pt idx="210">
                  <c:v>40161</c:v>
                </c:pt>
                <c:pt idx="211">
                  <c:v>40162</c:v>
                </c:pt>
                <c:pt idx="212">
                  <c:v>40163</c:v>
                </c:pt>
                <c:pt idx="213">
                  <c:v>40164</c:v>
                </c:pt>
                <c:pt idx="214">
                  <c:v>40165</c:v>
                </c:pt>
                <c:pt idx="215">
                  <c:v>40166</c:v>
                </c:pt>
                <c:pt idx="216">
                  <c:v>40167</c:v>
                </c:pt>
                <c:pt idx="217">
                  <c:v>40168</c:v>
                </c:pt>
                <c:pt idx="218">
                  <c:v>40169</c:v>
                </c:pt>
                <c:pt idx="219">
                  <c:v>40170</c:v>
                </c:pt>
                <c:pt idx="220">
                  <c:v>40171</c:v>
                </c:pt>
                <c:pt idx="221">
                  <c:v>40172</c:v>
                </c:pt>
                <c:pt idx="222">
                  <c:v>40173</c:v>
                </c:pt>
                <c:pt idx="223">
                  <c:v>40174</c:v>
                </c:pt>
                <c:pt idx="224">
                  <c:v>40175</c:v>
                </c:pt>
                <c:pt idx="225">
                  <c:v>40176</c:v>
                </c:pt>
                <c:pt idx="226">
                  <c:v>40177</c:v>
                </c:pt>
                <c:pt idx="227">
                  <c:v>40178</c:v>
                </c:pt>
                <c:pt idx="228">
                  <c:v>40179</c:v>
                </c:pt>
                <c:pt idx="229">
                  <c:v>40180</c:v>
                </c:pt>
                <c:pt idx="230">
                  <c:v>40181</c:v>
                </c:pt>
                <c:pt idx="231">
                  <c:v>40182</c:v>
                </c:pt>
                <c:pt idx="232">
                  <c:v>40183</c:v>
                </c:pt>
                <c:pt idx="233">
                  <c:v>40184</c:v>
                </c:pt>
                <c:pt idx="234">
                  <c:v>40185</c:v>
                </c:pt>
                <c:pt idx="235">
                  <c:v>40186</c:v>
                </c:pt>
                <c:pt idx="236">
                  <c:v>40187</c:v>
                </c:pt>
                <c:pt idx="237">
                  <c:v>40188</c:v>
                </c:pt>
                <c:pt idx="238">
                  <c:v>40189</c:v>
                </c:pt>
                <c:pt idx="239">
                  <c:v>40190</c:v>
                </c:pt>
                <c:pt idx="240">
                  <c:v>40191</c:v>
                </c:pt>
                <c:pt idx="241">
                  <c:v>40192</c:v>
                </c:pt>
                <c:pt idx="242">
                  <c:v>40193</c:v>
                </c:pt>
                <c:pt idx="243">
                  <c:v>40194</c:v>
                </c:pt>
                <c:pt idx="244">
                  <c:v>40195</c:v>
                </c:pt>
                <c:pt idx="245">
                  <c:v>40196</c:v>
                </c:pt>
                <c:pt idx="246">
                  <c:v>40197</c:v>
                </c:pt>
                <c:pt idx="247">
                  <c:v>40198</c:v>
                </c:pt>
                <c:pt idx="248">
                  <c:v>40199</c:v>
                </c:pt>
                <c:pt idx="249">
                  <c:v>40200</c:v>
                </c:pt>
                <c:pt idx="250">
                  <c:v>40201</c:v>
                </c:pt>
                <c:pt idx="251">
                  <c:v>40202</c:v>
                </c:pt>
                <c:pt idx="252">
                  <c:v>40203</c:v>
                </c:pt>
                <c:pt idx="253">
                  <c:v>40204</c:v>
                </c:pt>
                <c:pt idx="254">
                  <c:v>40205</c:v>
                </c:pt>
                <c:pt idx="255">
                  <c:v>40206</c:v>
                </c:pt>
                <c:pt idx="256">
                  <c:v>40207</c:v>
                </c:pt>
                <c:pt idx="257">
                  <c:v>40208</c:v>
                </c:pt>
                <c:pt idx="258">
                  <c:v>40209</c:v>
                </c:pt>
                <c:pt idx="259">
                  <c:v>40210</c:v>
                </c:pt>
                <c:pt idx="260">
                  <c:v>40211</c:v>
                </c:pt>
                <c:pt idx="261">
                  <c:v>40212</c:v>
                </c:pt>
                <c:pt idx="262">
                  <c:v>40213</c:v>
                </c:pt>
                <c:pt idx="263">
                  <c:v>40214</c:v>
                </c:pt>
                <c:pt idx="264">
                  <c:v>40215</c:v>
                </c:pt>
                <c:pt idx="265">
                  <c:v>40216</c:v>
                </c:pt>
                <c:pt idx="266">
                  <c:v>40217</c:v>
                </c:pt>
                <c:pt idx="267">
                  <c:v>40218</c:v>
                </c:pt>
                <c:pt idx="268">
                  <c:v>40219</c:v>
                </c:pt>
                <c:pt idx="269">
                  <c:v>40220</c:v>
                </c:pt>
                <c:pt idx="270">
                  <c:v>40221</c:v>
                </c:pt>
                <c:pt idx="271">
                  <c:v>40222</c:v>
                </c:pt>
                <c:pt idx="272">
                  <c:v>40223</c:v>
                </c:pt>
                <c:pt idx="273">
                  <c:v>40224</c:v>
                </c:pt>
                <c:pt idx="274">
                  <c:v>40225</c:v>
                </c:pt>
                <c:pt idx="275">
                  <c:v>40226</c:v>
                </c:pt>
                <c:pt idx="276">
                  <c:v>40227</c:v>
                </c:pt>
                <c:pt idx="277">
                  <c:v>40228</c:v>
                </c:pt>
                <c:pt idx="278">
                  <c:v>40229</c:v>
                </c:pt>
                <c:pt idx="279">
                  <c:v>40230</c:v>
                </c:pt>
                <c:pt idx="280">
                  <c:v>40231</c:v>
                </c:pt>
                <c:pt idx="281">
                  <c:v>40232</c:v>
                </c:pt>
                <c:pt idx="282">
                  <c:v>40233</c:v>
                </c:pt>
                <c:pt idx="283">
                  <c:v>40234</c:v>
                </c:pt>
                <c:pt idx="284">
                  <c:v>40235</c:v>
                </c:pt>
                <c:pt idx="285">
                  <c:v>40236</c:v>
                </c:pt>
                <c:pt idx="286">
                  <c:v>40237</c:v>
                </c:pt>
                <c:pt idx="287">
                  <c:v>40238</c:v>
                </c:pt>
                <c:pt idx="288">
                  <c:v>40239</c:v>
                </c:pt>
                <c:pt idx="289">
                  <c:v>40240</c:v>
                </c:pt>
                <c:pt idx="290">
                  <c:v>40241</c:v>
                </c:pt>
                <c:pt idx="291">
                  <c:v>40242</c:v>
                </c:pt>
                <c:pt idx="292">
                  <c:v>40243</c:v>
                </c:pt>
                <c:pt idx="293">
                  <c:v>40244</c:v>
                </c:pt>
                <c:pt idx="294">
                  <c:v>40245</c:v>
                </c:pt>
                <c:pt idx="295">
                  <c:v>40246</c:v>
                </c:pt>
                <c:pt idx="296">
                  <c:v>40247</c:v>
                </c:pt>
                <c:pt idx="297">
                  <c:v>40248</c:v>
                </c:pt>
                <c:pt idx="298">
                  <c:v>40249</c:v>
                </c:pt>
                <c:pt idx="299">
                  <c:v>40250</c:v>
                </c:pt>
                <c:pt idx="300">
                  <c:v>40251</c:v>
                </c:pt>
                <c:pt idx="301">
                  <c:v>40252</c:v>
                </c:pt>
                <c:pt idx="302">
                  <c:v>40253</c:v>
                </c:pt>
                <c:pt idx="303">
                  <c:v>40254</c:v>
                </c:pt>
                <c:pt idx="304">
                  <c:v>40255</c:v>
                </c:pt>
                <c:pt idx="305">
                  <c:v>40256</c:v>
                </c:pt>
                <c:pt idx="306">
                  <c:v>40257</c:v>
                </c:pt>
                <c:pt idx="307">
                  <c:v>40258</c:v>
                </c:pt>
                <c:pt idx="308">
                  <c:v>40259</c:v>
                </c:pt>
                <c:pt idx="309">
                  <c:v>40260</c:v>
                </c:pt>
                <c:pt idx="310">
                  <c:v>40261</c:v>
                </c:pt>
                <c:pt idx="311">
                  <c:v>40262</c:v>
                </c:pt>
                <c:pt idx="312">
                  <c:v>40263</c:v>
                </c:pt>
                <c:pt idx="313">
                  <c:v>40264</c:v>
                </c:pt>
                <c:pt idx="314">
                  <c:v>40265</c:v>
                </c:pt>
                <c:pt idx="315">
                  <c:v>40266</c:v>
                </c:pt>
                <c:pt idx="316">
                  <c:v>40267</c:v>
                </c:pt>
                <c:pt idx="317">
                  <c:v>40268</c:v>
                </c:pt>
                <c:pt idx="318">
                  <c:v>40269</c:v>
                </c:pt>
                <c:pt idx="319">
                  <c:v>40270</c:v>
                </c:pt>
                <c:pt idx="320">
                  <c:v>40271</c:v>
                </c:pt>
                <c:pt idx="321">
                  <c:v>40272</c:v>
                </c:pt>
                <c:pt idx="322">
                  <c:v>40273</c:v>
                </c:pt>
                <c:pt idx="323">
                  <c:v>40274</c:v>
                </c:pt>
                <c:pt idx="324">
                  <c:v>40275</c:v>
                </c:pt>
                <c:pt idx="325">
                  <c:v>40276</c:v>
                </c:pt>
                <c:pt idx="326">
                  <c:v>40277</c:v>
                </c:pt>
                <c:pt idx="327">
                  <c:v>40278</c:v>
                </c:pt>
                <c:pt idx="328">
                  <c:v>40279</c:v>
                </c:pt>
                <c:pt idx="329">
                  <c:v>40280</c:v>
                </c:pt>
                <c:pt idx="330">
                  <c:v>40281</c:v>
                </c:pt>
                <c:pt idx="331">
                  <c:v>40282</c:v>
                </c:pt>
                <c:pt idx="332">
                  <c:v>40283</c:v>
                </c:pt>
                <c:pt idx="333">
                  <c:v>40284</c:v>
                </c:pt>
                <c:pt idx="334">
                  <c:v>40285</c:v>
                </c:pt>
                <c:pt idx="335">
                  <c:v>40286</c:v>
                </c:pt>
                <c:pt idx="336">
                  <c:v>40287</c:v>
                </c:pt>
                <c:pt idx="337">
                  <c:v>40288</c:v>
                </c:pt>
                <c:pt idx="338">
                  <c:v>40289</c:v>
                </c:pt>
                <c:pt idx="339">
                  <c:v>40290</c:v>
                </c:pt>
                <c:pt idx="340">
                  <c:v>40291</c:v>
                </c:pt>
                <c:pt idx="341">
                  <c:v>40292</c:v>
                </c:pt>
                <c:pt idx="342">
                  <c:v>40293</c:v>
                </c:pt>
                <c:pt idx="343">
                  <c:v>40294</c:v>
                </c:pt>
                <c:pt idx="344">
                  <c:v>40295</c:v>
                </c:pt>
                <c:pt idx="345">
                  <c:v>40296</c:v>
                </c:pt>
                <c:pt idx="346">
                  <c:v>40297</c:v>
                </c:pt>
                <c:pt idx="347">
                  <c:v>40298</c:v>
                </c:pt>
                <c:pt idx="348">
                  <c:v>40299</c:v>
                </c:pt>
                <c:pt idx="349">
                  <c:v>40300</c:v>
                </c:pt>
                <c:pt idx="350">
                  <c:v>40301</c:v>
                </c:pt>
                <c:pt idx="351">
                  <c:v>40302</c:v>
                </c:pt>
                <c:pt idx="352">
                  <c:v>40303</c:v>
                </c:pt>
                <c:pt idx="353">
                  <c:v>40304</c:v>
                </c:pt>
                <c:pt idx="354">
                  <c:v>40305</c:v>
                </c:pt>
                <c:pt idx="355">
                  <c:v>40306</c:v>
                </c:pt>
                <c:pt idx="356">
                  <c:v>40307</c:v>
                </c:pt>
                <c:pt idx="357">
                  <c:v>40308</c:v>
                </c:pt>
                <c:pt idx="358">
                  <c:v>40309</c:v>
                </c:pt>
                <c:pt idx="359">
                  <c:v>40310</c:v>
                </c:pt>
                <c:pt idx="360">
                  <c:v>40311</c:v>
                </c:pt>
                <c:pt idx="361">
                  <c:v>40312</c:v>
                </c:pt>
                <c:pt idx="362">
                  <c:v>40313</c:v>
                </c:pt>
                <c:pt idx="363">
                  <c:v>40314</c:v>
                </c:pt>
                <c:pt idx="364">
                  <c:v>40315</c:v>
                </c:pt>
                <c:pt idx="365">
                  <c:v>40316</c:v>
                </c:pt>
                <c:pt idx="366">
                  <c:v>40317</c:v>
                </c:pt>
                <c:pt idx="367">
                  <c:v>40318</c:v>
                </c:pt>
                <c:pt idx="368">
                  <c:v>40319</c:v>
                </c:pt>
                <c:pt idx="369">
                  <c:v>40320</c:v>
                </c:pt>
                <c:pt idx="370">
                  <c:v>40321</c:v>
                </c:pt>
                <c:pt idx="371">
                  <c:v>40322</c:v>
                </c:pt>
                <c:pt idx="372">
                  <c:v>40323</c:v>
                </c:pt>
                <c:pt idx="373">
                  <c:v>40324</c:v>
                </c:pt>
                <c:pt idx="374">
                  <c:v>40325</c:v>
                </c:pt>
              </c:numCache>
            </c:numRef>
          </c:yVal>
        </c:ser>
        <c:ser>
          <c:idx val="4"/>
          <c:order val="3"/>
          <c:tx>
            <c:v>TU-FO actual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icture"/>
            <c:spPr>
              <a:ln w="9525">
                <a:noFill/>
              </a:ln>
            </c:spPr>
          </c:marker>
          <c:xVal>
            <c:numRef>
              <c:f>'excavation rate '!$K$6:$K$380</c:f>
              <c:numCache>
                <c:formatCode>#\+##0.0</c:formatCode>
                <c:ptCount val="375"/>
                <c:pt idx="0">
                  <c:v>26959</c:v>
                </c:pt>
                <c:pt idx="1">
                  <c:v>26959</c:v>
                </c:pt>
                <c:pt idx="2">
                  <c:v>26959</c:v>
                </c:pt>
                <c:pt idx="3">
                  <c:v>26959</c:v>
                </c:pt>
                <c:pt idx="4">
                  <c:v>26959</c:v>
                </c:pt>
                <c:pt idx="5">
                  <c:v>26959</c:v>
                </c:pt>
                <c:pt idx="6">
                  <c:v>26959</c:v>
                </c:pt>
                <c:pt idx="7">
                  <c:v>26959</c:v>
                </c:pt>
                <c:pt idx="8">
                  <c:v>26959</c:v>
                </c:pt>
                <c:pt idx="9">
                  <c:v>26959</c:v>
                </c:pt>
                <c:pt idx="10">
                  <c:v>26959</c:v>
                </c:pt>
                <c:pt idx="11">
                  <c:v>26959</c:v>
                </c:pt>
                <c:pt idx="12">
                  <c:v>26959</c:v>
                </c:pt>
                <c:pt idx="13">
                  <c:v>26959</c:v>
                </c:pt>
                <c:pt idx="14">
                  <c:v>26959</c:v>
                </c:pt>
                <c:pt idx="15">
                  <c:v>26959</c:v>
                </c:pt>
                <c:pt idx="16">
                  <c:v>26959</c:v>
                </c:pt>
                <c:pt idx="17">
                  <c:v>26959</c:v>
                </c:pt>
                <c:pt idx="18">
                  <c:v>26959</c:v>
                </c:pt>
                <c:pt idx="19">
                  <c:v>26959</c:v>
                </c:pt>
                <c:pt idx="20">
                  <c:v>26959</c:v>
                </c:pt>
                <c:pt idx="21">
                  <c:v>26959</c:v>
                </c:pt>
                <c:pt idx="22">
                  <c:v>26959</c:v>
                </c:pt>
                <c:pt idx="23">
                  <c:v>26959</c:v>
                </c:pt>
                <c:pt idx="24">
                  <c:v>26959</c:v>
                </c:pt>
                <c:pt idx="25">
                  <c:v>26959</c:v>
                </c:pt>
                <c:pt idx="26">
                  <c:v>26959</c:v>
                </c:pt>
                <c:pt idx="27">
                  <c:v>26959</c:v>
                </c:pt>
                <c:pt idx="28">
                  <c:v>26959</c:v>
                </c:pt>
                <c:pt idx="29">
                  <c:v>26959</c:v>
                </c:pt>
                <c:pt idx="30">
                  <c:v>26959</c:v>
                </c:pt>
                <c:pt idx="31">
                  <c:v>26959</c:v>
                </c:pt>
                <c:pt idx="32">
                  <c:v>26959</c:v>
                </c:pt>
                <c:pt idx="33">
                  <c:v>26959</c:v>
                </c:pt>
                <c:pt idx="34">
                  <c:v>26959</c:v>
                </c:pt>
                <c:pt idx="35">
                  <c:v>26959</c:v>
                </c:pt>
                <c:pt idx="36">
                  <c:v>26959</c:v>
                </c:pt>
                <c:pt idx="37">
                  <c:v>26959</c:v>
                </c:pt>
                <c:pt idx="38">
                  <c:v>26959</c:v>
                </c:pt>
                <c:pt idx="39">
                  <c:v>26959</c:v>
                </c:pt>
                <c:pt idx="40">
                  <c:v>26959</c:v>
                </c:pt>
                <c:pt idx="41">
                  <c:v>26958</c:v>
                </c:pt>
                <c:pt idx="42">
                  <c:v>26957</c:v>
                </c:pt>
                <c:pt idx="43">
                  <c:v>26956</c:v>
                </c:pt>
                <c:pt idx="44">
                  <c:v>26955</c:v>
                </c:pt>
                <c:pt idx="45">
                  <c:v>26954</c:v>
                </c:pt>
                <c:pt idx="46">
                  <c:v>26953</c:v>
                </c:pt>
                <c:pt idx="47">
                  <c:v>26952</c:v>
                </c:pt>
                <c:pt idx="48">
                  <c:v>26951</c:v>
                </c:pt>
                <c:pt idx="49">
                  <c:v>26950</c:v>
                </c:pt>
                <c:pt idx="50">
                  <c:v>26949</c:v>
                </c:pt>
                <c:pt idx="51">
                  <c:v>26947</c:v>
                </c:pt>
                <c:pt idx="52">
                  <c:v>26946</c:v>
                </c:pt>
                <c:pt idx="53">
                  <c:v>26945</c:v>
                </c:pt>
                <c:pt idx="54">
                  <c:v>26945</c:v>
                </c:pt>
                <c:pt idx="55">
                  <c:v>26945</c:v>
                </c:pt>
                <c:pt idx="56">
                  <c:v>26945</c:v>
                </c:pt>
                <c:pt idx="57">
                  <c:v>26945</c:v>
                </c:pt>
                <c:pt idx="58">
                  <c:v>26945</c:v>
                </c:pt>
                <c:pt idx="59">
                  <c:v>26943</c:v>
                </c:pt>
                <c:pt idx="60">
                  <c:v>26942</c:v>
                </c:pt>
                <c:pt idx="61">
                  <c:v>26941</c:v>
                </c:pt>
                <c:pt idx="62">
                  <c:v>26939</c:v>
                </c:pt>
                <c:pt idx="63">
                  <c:v>26937</c:v>
                </c:pt>
                <c:pt idx="64">
                  <c:v>26936</c:v>
                </c:pt>
                <c:pt idx="65">
                  <c:v>26936</c:v>
                </c:pt>
                <c:pt idx="66">
                  <c:v>26936</c:v>
                </c:pt>
                <c:pt idx="67">
                  <c:v>26936</c:v>
                </c:pt>
                <c:pt idx="68">
                  <c:v>26934.400000000001</c:v>
                </c:pt>
                <c:pt idx="69">
                  <c:v>26932.400000000001</c:v>
                </c:pt>
                <c:pt idx="70">
                  <c:v>26930.400000000001</c:v>
                </c:pt>
                <c:pt idx="71">
                  <c:v>26929.4</c:v>
                </c:pt>
                <c:pt idx="72">
                  <c:v>26928.400000000001</c:v>
                </c:pt>
                <c:pt idx="73">
                  <c:v>26926.400000000001</c:v>
                </c:pt>
                <c:pt idx="74">
                  <c:v>26926.400000000001</c:v>
                </c:pt>
                <c:pt idx="75">
                  <c:v>26926.400000000001</c:v>
                </c:pt>
                <c:pt idx="76">
                  <c:v>26926.400000000001</c:v>
                </c:pt>
                <c:pt idx="77">
                  <c:v>26924.400000000001</c:v>
                </c:pt>
                <c:pt idx="78">
                  <c:v>26922.400000000001</c:v>
                </c:pt>
                <c:pt idx="79">
                  <c:v>26919.4</c:v>
                </c:pt>
                <c:pt idx="80">
                  <c:v>26918.400000000001</c:v>
                </c:pt>
                <c:pt idx="81">
                  <c:v>26917.4</c:v>
                </c:pt>
                <c:pt idx="82">
                  <c:v>26917.4</c:v>
                </c:pt>
                <c:pt idx="83">
                  <c:v>26915.8</c:v>
                </c:pt>
                <c:pt idx="84">
                  <c:v>26913.8</c:v>
                </c:pt>
                <c:pt idx="85">
                  <c:v>26911.8</c:v>
                </c:pt>
                <c:pt idx="86">
                  <c:v>26909.8</c:v>
                </c:pt>
                <c:pt idx="87">
                  <c:v>26907.8</c:v>
                </c:pt>
                <c:pt idx="88">
                  <c:v>26907.8</c:v>
                </c:pt>
                <c:pt idx="89">
                  <c:v>26907.8</c:v>
                </c:pt>
                <c:pt idx="90">
                  <c:v>26907.8</c:v>
                </c:pt>
                <c:pt idx="91">
                  <c:v>26906</c:v>
                </c:pt>
                <c:pt idx="92">
                  <c:v>26904</c:v>
                </c:pt>
                <c:pt idx="93">
                  <c:v>26902</c:v>
                </c:pt>
                <c:pt idx="94">
                  <c:v>26900</c:v>
                </c:pt>
                <c:pt idx="95">
                  <c:v>26898</c:v>
                </c:pt>
                <c:pt idx="96">
                  <c:v>26898</c:v>
                </c:pt>
                <c:pt idx="97">
                  <c:v>26896.9</c:v>
                </c:pt>
                <c:pt idx="98">
                  <c:v>26894.9</c:v>
                </c:pt>
                <c:pt idx="99">
                  <c:v>26892.9</c:v>
                </c:pt>
                <c:pt idx="100">
                  <c:v>26890.9</c:v>
                </c:pt>
                <c:pt idx="101">
                  <c:v>26888.9</c:v>
                </c:pt>
                <c:pt idx="102">
                  <c:v>26888.5</c:v>
                </c:pt>
                <c:pt idx="103">
                  <c:v>26885.5</c:v>
                </c:pt>
                <c:pt idx="104">
                  <c:v>26884</c:v>
                </c:pt>
                <c:pt idx="105">
                  <c:v>26882.5</c:v>
                </c:pt>
                <c:pt idx="106">
                  <c:v>26879.5</c:v>
                </c:pt>
                <c:pt idx="107">
                  <c:v>26876.2</c:v>
                </c:pt>
                <c:pt idx="108">
                  <c:v>26873.7</c:v>
                </c:pt>
                <c:pt idx="109">
                  <c:v>26868.3</c:v>
                </c:pt>
                <c:pt idx="110">
                  <c:v>26866.7</c:v>
                </c:pt>
                <c:pt idx="111">
                  <c:v>26865.200000000001</c:v>
                </c:pt>
                <c:pt idx="112">
                  <c:v>26862.2</c:v>
                </c:pt>
                <c:pt idx="113">
                  <c:v>26859.200000000001</c:v>
                </c:pt>
                <c:pt idx="114">
                  <c:v>26857.7</c:v>
                </c:pt>
                <c:pt idx="115">
                  <c:v>26853.1</c:v>
                </c:pt>
                <c:pt idx="116">
                  <c:v>26847.1</c:v>
                </c:pt>
                <c:pt idx="117">
                  <c:v>26843.1</c:v>
                </c:pt>
                <c:pt idx="118">
                  <c:v>26839.1</c:v>
                </c:pt>
                <c:pt idx="119">
                  <c:v>26835.1</c:v>
                </c:pt>
                <c:pt idx="120">
                  <c:v>26831.1</c:v>
                </c:pt>
                <c:pt idx="121">
                  <c:v>26827.1</c:v>
                </c:pt>
                <c:pt idx="122">
                  <c:v>26821.1</c:v>
                </c:pt>
                <c:pt idx="123">
                  <c:v>26815.1</c:v>
                </c:pt>
                <c:pt idx="124">
                  <c:v>26809.1</c:v>
                </c:pt>
                <c:pt idx="125">
                  <c:v>26805.1</c:v>
                </c:pt>
                <c:pt idx="126">
                  <c:v>26799.1</c:v>
                </c:pt>
                <c:pt idx="127">
                  <c:v>26793.1</c:v>
                </c:pt>
                <c:pt idx="128">
                  <c:v>26787.1</c:v>
                </c:pt>
                <c:pt idx="129">
                  <c:v>26781.1</c:v>
                </c:pt>
                <c:pt idx="130">
                  <c:v>26777.1</c:v>
                </c:pt>
                <c:pt idx="131">
                  <c:v>26771.1</c:v>
                </c:pt>
                <c:pt idx="132">
                  <c:v>26765.1</c:v>
                </c:pt>
                <c:pt idx="133">
                  <c:v>26759.1</c:v>
                </c:pt>
                <c:pt idx="134">
                  <c:v>26749</c:v>
                </c:pt>
                <c:pt idx="135">
                  <c:v>26745</c:v>
                </c:pt>
                <c:pt idx="136">
                  <c:v>26740.5</c:v>
                </c:pt>
                <c:pt idx="137">
                  <c:v>26737.5</c:v>
                </c:pt>
                <c:pt idx="138">
                  <c:v>26734.5</c:v>
                </c:pt>
                <c:pt idx="139">
                  <c:v>26731.5</c:v>
                </c:pt>
                <c:pt idx="140">
                  <c:v>26727</c:v>
                </c:pt>
                <c:pt idx="141">
                  <c:v>26725.5</c:v>
                </c:pt>
                <c:pt idx="142">
                  <c:v>26721</c:v>
                </c:pt>
                <c:pt idx="143">
                  <c:v>26719.200000000001</c:v>
                </c:pt>
                <c:pt idx="144">
                  <c:v>26715</c:v>
                </c:pt>
                <c:pt idx="145">
                  <c:v>26710.5</c:v>
                </c:pt>
                <c:pt idx="146">
                  <c:v>26710.5</c:v>
                </c:pt>
                <c:pt idx="147">
                  <c:v>26709</c:v>
                </c:pt>
                <c:pt idx="148">
                  <c:v>26707.5</c:v>
                </c:pt>
                <c:pt idx="149">
                  <c:v>26706</c:v>
                </c:pt>
                <c:pt idx="150">
                  <c:v>26703</c:v>
                </c:pt>
                <c:pt idx="151">
                  <c:v>26700</c:v>
                </c:pt>
                <c:pt idx="152">
                  <c:v>26697</c:v>
                </c:pt>
                <c:pt idx="153">
                  <c:v>26694</c:v>
                </c:pt>
                <c:pt idx="154">
                  <c:v>26689.5</c:v>
                </c:pt>
                <c:pt idx="155">
                  <c:v>26686.5</c:v>
                </c:pt>
                <c:pt idx="156">
                  <c:v>26685</c:v>
                </c:pt>
                <c:pt idx="157">
                  <c:v>26683.5</c:v>
                </c:pt>
                <c:pt idx="158">
                  <c:v>26680.5</c:v>
                </c:pt>
                <c:pt idx="159">
                  <c:v>26677.5</c:v>
                </c:pt>
                <c:pt idx="160">
                  <c:v>26676</c:v>
                </c:pt>
                <c:pt idx="161">
                  <c:v>26673</c:v>
                </c:pt>
                <c:pt idx="162">
                  <c:v>26670</c:v>
                </c:pt>
                <c:pt idx="163">
                  <c:v>26667</c:v>
                </c:pt>
                <c:pt idx="164">
                  <c:v>26664</c:v>
                </c:pt>
                <c:pt idx="165">
                  <c:v>26661</c:v>
                </c:pt>
                <c:pt idx="166">
                  <c:v>26658</c:v>
                </c:pt>
                <c:pt idx="167">
                  <c:v>26655</c:v>
                </c:pt>
                <c:pt idx="168">
                  <c:v>26652</c:v>
                </c:pt>
                <c:pt idx="169">
                  <c:v>26649</c:v>
                </c:pt>
                <c:pt idx="170">
                  <c:v>26646</c:v>
                </c:pt>
                <c:pt idx="171">
                  <c:v>26643</c:v>
                </c:pt>
                <c:pt idx="172">
                  <c:v>26640</c:v>
                </c:pt>
                <c:pt idx="173">
                  <c:v>26637</c:v>
                </c:pt>
                <c:pt idx="174">
                  <c:v>26634</c:v>
                </c:pt>
                <c:pt idx="175">
                  <c:v>26631</c:v>
                </c:pt>
                <c:pt idx="176">
                  <c:v>26628</c:v>
                </c:pt>
                <c:pt idx="177">
                  <c:v>26625</c:v>
                </c:pt>
                <c:pt idx="178">
                  <c:v>26621</c:v>
                </c:pt>
                <c:pt idx="179">
                  <c:v>26621</c:v>
                </c:pt>
                <c:pt idx="180">
                  <c:v>26621</c:v>
                </c:pt>
                <c:pt idx="181">
                  <c:v>26621</c:v>
                </c:pt>
                <c:pt idx="182">
                  <c:v>26621</c:v>
                </c:pt>
              </c:numCache>
            </c:numRef>
          </c:xVal>
          <c:yVal>
            <c:numRef>
              <c:f>'excavation rate '!$A$6:$A$380</c:f>
              <c:numCache>
                <c:formatCode>d\.m\.yy</c:formatCode>
                <c:ptCount val="375"/>
                <c:pt idx="0">
                  <c:v>39951</c:v>
                </c:pt>
                <c:pt idx="1">
                  <c:v>39952</c:v>
                </c:pt>
                <c:pt idx="2">
                  <c:v>39953</c:v>
                </c:pt>
                <c:pt idx="3">
                  <c:v>39954</c:v>
                </c:pt>
                <c:pt idx="4">
                  <c:v>39955</c:v>
                </c:pt>
                <c:pt idx="5">
                  <c:v>39956</c:v>
                </c:pt>
                <c:pt idx="6">
                  <c:v>39957</c:v>
                </c:pt>
                <c:pt idx="7">
                  <c:v>39958</c:v>
                </c:pt>
                <c:pt idx="8">
                  <c:v>39959</c:v>
                </c:pt>
                <c:pt idx="9">
                  <c:v>39960</c:v>
                </c:pt>
                <c:pt idx="10">
                  <c:v>39961</c:v>
                </c:pt>
                <c:pt idx="11">
                  <c:v>39962</c:v>
                </c:pt>
                <c:pt idx="12">
                  <c:v>39963</c:v>
                </c:pt>
                <c:pt idx="13">
                  <c:v>39964</c:v>
                </c:pt>
                <c:pt idx="14">
                  <c:v>39965</c:v>
                </c:pt>
                <c:pt idx="15">
                  <c:v>39966</c:v>
                </c:pt>
                <c:pt idx="16">
                  <c:v>39967</c:v>
                </c:pt>
                <c:pt idx="17">
                  <c:v>39968</c:v>
                </c:pt>
                <c:pt idx="18">
                  <c:v>39969</c:v>
                </c:pt>
                <c:pt idx="19">
                  <c:v>39970</c:v>
                </c:pt>
                <c:pt idx="20">
                  <c:v>39971</c:v>
                </c:pt>
                <c:pt idx="21">
                  <c:v>39972</c:v>
                </c:pt>
                <c:pt idx="22">
                  <c:v>39973</c:v>
                </c:pt>
                <c:pt idx="23">
                  <c:v>39974</c:v>
                </c:pt>
                <c:pt idx="24">
                  <c:v>39975</c:v>
                </c:pt>
                <c:pt idx="25">
                  <c:v>39976</c:v>
                </c:pt>
                <c:pt idx="26">
                  <c:v>39977</c:v>
                </c:pt>
                <c:pt idx="27">
                  <c:v>39978</c:v>
                </c:pt>
                <c:pt idx="28">
                  <c:v>39979</c:v>
                </c:pt>
                <c:pt idx="29">
                  <c:v>39980</c:v>
                </c:pt>
                <c:pt idx="30">
                  <c:v>39981</c:v>
                </c:pt>
                <c:pt idx="31">
                  <c:v>39982</c:v>
                </c:pt>
                <c:pt idx="32">
                  <c:v>39983</c:v>
                </c:pt>
                <c:pt idx="33">
                  <c:v>39984</c:v>
                </c:pt>
                <c:pt idx="34">
                  <c:v>39985</c:v>
                </c:pt>
                <c:pt idx="35">
                  <c:v>39986</c:v>
                </c:pt>
                <c:pt idx="36">
                  <c:v>39987</c:v>
                </c:pt>
                <c:pt idx="37">
                  <c:v>39988</c:v>
                </c:pt>
                <c:pt idx="38">
                  <c:v>39989</c:v>
                </c:pt>
                <c:pt idx="39">
                  <c:v>39990</c:v>
                </c:pt>
                <c:pt idx="40">
                  <c:v>39991</c:v>
                </c:pt>
                <c:pt idx="41">
                  <c:v>39992</c:v>
                </c:pt>
                <c:pt idx="42">
                  <c:v>39993</c:v>
                </c:pt>
                <c:pt idx="43">
                  <c:v>39994</c:v>
                </c:pt>
                <c:pt idx="44">
                  <c:v>39995</c:v>
                </c:pt>
                <c:pt idx="45">
                  <c:v>39996</c:v>
                </c:pt>
                <c:pt idx="46">
                  <c:v>39997</c:v>
                </c:pt>
                <c:pt idx="47">
                  <c:v>39998</c:v>
                </c:pt>
                <c:pt idx="48">
                  <c:v>39999</c:v>
                </c:pt>
                <c:pt idx="49">
                  <c:v>40000</c:v>
                </c:pt>
                <c:pt idx="50">
                  <c:v>40001</c:v>
                </c:pt>
                <c:pt idx="51">
                  <c:v>40002</c:v>
                </c:pt>
                <c:pt idx="52">
                  <c:v>40003</c:v>
                </c:pt>
                <c:pt idx="53">
                  <c:v>40004</c:v>
                </c:pt>
                <c:pt idx="54">
                  <c:v>40005</c:v>
                </c:pt>
                <c:pt idx="55">
                  <c:v>40006</c:v>
                </c:pt>
                <c:pt idx="56">
                  <c:v>40007</c:v>
                </c:pt>
                <c:pt idx="57">
                  <c:v>40008</c:v>
                </c:pt>
                <c:pt idx="58">
                  <c:v>40009</c:v>
                </c:pt>
                <c:pt idx="59">
                  <c:v>40010</c:v>
                </c:pt>
                <c:pt idx="60">
                  <c:v>40011</c:v>
                </c:pt>
                <c:pt idx="61">
                  <c:v>40012</c:v>
                </c:pt>
                <c:pt idx="62">
                  <c:v>40013</c:v>
                </c:pt>
                <c:pt idx="63">
                  <c:v>40014</c:v>
                </c:pt>
                <c:pt idx="64">
                  <c:v>40015</c:v>
                </c:pt>
                <c:pt idx="65">
                  <c:v>40016</c:v>
                </c:pt>
                <c:pt idx="66">
                  <c:v>40017</c:v>
                </c:pt>
                <c:pt idx="67">
                  <c:v>40018</c:v>
                </c:pt>
                <c:pt idx="68">
                  <c:v>40019</c:v>
                </c:pt>
                <c:pt idx="69">
                  <c:v>40020</c:v>
                </c:pt>
                <c:pt idx="70">
                  <c:v>40021</c:v>
                </c:pt>
                <c:pt idx="71">
                  <c:v>40022</c:v>
                </c:pt>
                <c:pt idx="72">
                  <c:v>40023</c:v>
                </c:pt>
                <c:pt idx="73">
                  <c:v>40024</c:v>
                </c:pt>
                <c:pt idx="74">
                  <c:v>40025</c:v>
                </c:pt>
                <c:pt idx="75">
                  <c:v>40026</c:v>
                </c:pt>
                <c:pt idx="76">
                  <c:v>40027</c:v>
                </c:pt>
                <c:pt idx="77">
                  <c:v>40028</c:v>
                </c:pt>
                <c:pt idx="78">
                  <c:v>40029</c:v>
                </c:pt>
                <c:pt idx="79">
                  <c:v>40030</c:v>
                </c:pt>
                <c:pt idx="80">
                  <c:v>40031</c:v>
                </c:pt>
                <c:pt idx="81">
                  <c:v>40032</c:v>
                </c:pt>
                <c:pt idx="82">
                  <c:v>40033</c:v>
                </c:pt>
                <c:pt idx="83">
                  <c:v>40034</c:v>
                </c:pt>
                <c:pt idx="84">
                  <c:v>40035</c:v>
                </c:pt>
                <c:pt idx="85">
                  <c:v>40036</c:v>
                </c:pt>
                <c:pt idx="86">
                  <c:v>40037</c:v>
                </c:pt>
                <c:pt idx="87">
                  <c:v>40038</c:v>
                </c:pt>
                <c:pt idx="88">
                  <c:v>40039</c:v>
                </c:pt>
                <c:pt idx="89">
                  <c:v>40040</c:v>
                </c:pt>
                <c:pt idx="90">
                  <c:v>40041</c:v>
                </c:pt>
                <c:pt idx="91">
                  <c:v>40042</c:v>
                </c:pt>
                <c:pt idx="92">
                  <c:v>40043</c:v>
                </c:pt>
                <c:pt idx="93">
                  <c:v>40044</c:v>
                </c:pt>
                <c:pt idx="94">
                  <c:v>40045</c:v>
                </c:pt>
                <c:pt idx="95">
                  <c:v>40046</c:v>
                </c:pt>
                <c:pt idx="96">
                  <c:v>40047</c:v>
                </c:pt>
                <c:pt idx="97">
                  <c:v>40048</c:v>
                </c:pt>
                <c:pt idx="98">
                  <c:v>40049</c:v>
                </c:pt>
                <c:pt idx="99">
                  <c:v>40050</c:v>
                </c:pt>
                <c:pt idx="100">
                  <c:v>40051</c:v>
                </c:pt>
                <c:pt idx="101">
                  <c:v>40052</c:v>
                </c:pt>
                <c:pt idx="102">
                  <c:v>40053</c:v>
                </c:pt>
                <c:pt idx="103">
                  <c:v>40054</c:v>
                </c:pt>
                <c:pt idx="104">
                  <c:v>40055</c:v>
                </c:pt>
                <c:pt idx="105">
                  <c:v>40056</c:v>
                </c:pt>
                <c:pt idx="106">
                  <c:v>40057</c:v>
                </c:pt>
                <c:pt idx="107">
                  <c:v>40058</c:v>
                </c:pt>
                <c:pt idx="108">
                  <c:v>40059</c:v>
                </c:pt>
                <c:pt idx="109">
                  <c:v>40060</c:v>
                </c:pt>
                <c:pt idx="110">
                  <c:v>40061</c:v>
                </c:pt>
                <c:pt idx="111">
                  <c:v>40062</c:v>
                </c:pt>
                <c:pt idx="112">
                  <c:v>40063</c:v>
                </c:pt>
                <c:pt idx="113">
                  <c:v>40064</c:v>
                </c:pt>
                <c:pt idx="114">
                  <c:v>40065</c:v>
                </c:pt>
                <c:pt idx="115">
                  <c:v>40066</c:v>
                </c:pt>
                <c:pt idx="116">
                  <c:v>40067</c:v>
                </c:pt>
                <c:pt idx="117">
                  <c:v>40068</c:v>
                </c:pt>
                <c:pt idx="118">
                  <c:v>40069</c:v>
                </c:pt>
                <c:pt idx="119">
                  <c:v>40070</c:v>
                </c:pt>
                <c:pt idx="120">
                  <c:v>40071</c:v>
                </c:pt>
                <c:pt idx="121">
                  <c:v>40072</c:v>
                </c:pt>
                <c:pt idx="122">
                  <c:v>40073</c:v>
                </c:pt>
                <c:pt idx="123">
                  <c:v>40074</c:v>
                </c:pt>
                <c:pt idx="124">
                  <c:v>40075</c:v>
                </c:pt>
                <c:pt idx="125">
                  <c:v>40076</c:v>
                </c:pt>
                <c:pt idx="126">
                  <c:v>40077</c:v>
                </c:pt>
                <c:pt idx="127">
                  <c:v>40078</c:v>
                </c:pt>
                <c:pt idx="128">
                  <c:v>40079</c:v>
                </c:pt>
                <c:pt idx="129">
                  <c:v>40080</c:v>
                </c:pt>
                <c:pt idx="130">
                  <c:v>40081</c:v>
                </c:pt>
                <c:pt idx="131">
                  <c:v>40082</c:v>
                </c:pt>
                <c:pt idx="132">
                  <c:v>40083</c:v>
                </c:pt>
                <c:pt idx="133">
                  <c:v>40084</c:v>
                </c:pt>
                <c:pt idx="134">
                  <c:v>40085</c:v>
                </c:pt>
                <c:pt idx="135">
                  <c:v>40086</c:v>
                </c:pt>
                <c:pt idx="136">
                  <c:v>40087</c:v>
                </c:pt>
                <c:pt idx="137">
                  <c:v>40088</c:v>
                </c:pt>
                <c:pt idx="138">
                  <c:v>40089</c:v>
                </c:pt>
                <c:pt idx="139">
                  <c:v>40090</c:v>
                </c:pt>
                <c:pt idx="140">
                  <c:v>40091</c:v>
                </c:pt>
                <c:pt idx="141">
                  <c:v>40092</c:v>
                </c:pt>
                <c:pt idx="142">
                  <c:v>40093</c:v>
                </c:pt>
                <c:pt idx="143">
                  <c:v>40094</c:v>
                </c:pt>
                <c:pt idx="144">
                  <c:v>40095</c:v>
                </c:pt>
                <c:pt idx="145">
                  <c:v>40096</c:v>
                </c:pt>
                <c:pt idx="146">
                  <c:v>40097</c:v>
                </c:pt>
                <c:pt idx="147">
                  <c:v>40098</c:v>
                </c:pt>
                <c:pt idx="148">
                  <c:v>40099</c:v>
                </c:pt>
                <c:pt idx="149">
                  <c:v>40100</c:v>
                </c:pt>
                <c:pt idx="150">
                  <c:v>40101</c:v>
                </c:pt>
                <c:pt idx="151">
                  <c:v>40102</c:v>
                </c:pt>
                <c:pt idx="152">
                  <c:v>40103</c:v>
                </c:pt>
                <c:pt idx="153">
                  <c:v>40104</c:v>
                </c:pt>
                <c:pt idx="154">
                  <c:v>40105</c:v>
                </c:pt>
                <c:pt idx="155">
                  <c:v>40106</c:v>
                </c:pt>
                <c:pt idx="156">
                  <c:v>40107</c:v>
                </c:pt>
                <c:pt idx="157">
                  <c:v>40108</c:v>
                </c:pt>
                <c:pt idx="158">
                  <c:v>40109</c:v>
                </c:pt>
                <c:pt idx="159">
                  <c:v>40110</c:v>
                </c:pt>
                <c:pt idx="160">
                  <c:v>40111</c:v>
                </c:pt>
                <c:pt idx="161">
                  <c:v>40112</c:v>
                </c:pt>
                <c:pt idx="162">
                  <c:v>40113</c:v>
                </c:pt>
                <c:pt idx="163">
                  <c:v>40114</c:v>
                </c:pt>
                <c:pt idx="164">
                  <c:v>40115</c:v>
                </c:pt>
                <c:pt idx="165">
                  <c:v>40116</c:v>
                </c:pt>
                <c:pt idx="166">
                  <c:v>40117</c:v>
                </c:pt>
                <c:pt idx="167">
                  <c:v>40118</c:v>
                </c:pt>
                <c:pt idx="168">
                  <c:v>40119</c:v>
                </c:pt>
                <c:pt idx="169">
                  <c:v>40120</c:v>
                </c:pt>
                <c:pt idx="170">
                  <c:v>40121</c:v>
                </c:pt>
                <c:pt idx="171">
                  <c:v>40122</c:v>
                </c:pt>
                <c:pt idx="172">
                  <c:v>40123</c:v>
                </c:pt>
                <c:pt idx="173">
                  <c:v>40124</c:v>
                </c:pt>
                <c:pt idx="174">
                  <c:v>40125</c:v>
                </c:pt>
                <c:pt idx="175">
                  <c:v>40126</c:v>
                </c:pt>
                <c:pt idx="176">
                  <c:v>40127</c:v>
                </c:pt>
                <c:pt idx="177">
                  <c:v>40128</c:v>
                </c:pt>
                <c:pt idx="178">
                  <c:v>40129</c:v>
                </c:pt>
                <c:pt idx="179">
                  <c:v>40130</c:v>
                </c:pt>
                <c:pt idx="180">
                  <c:v>40131</c:v>
                </c:pt>
                <c:pt idx="181">
                  <c:v>40132</c:v>
                </c:pt>
                <c:pt idx="182">
                  <c:v>40133</c:v>
                </c:pt>
                <c:pt idx="183">
                  <c:v>40134</c:v>
                </c:pt>
                <c:pt idx="184">
                  <c:v>40135</c:v>
                </c:pt>
                <c:pt idx="185">
                  <c:v>40136</c:v>
                </c:pt>
                <c:pt idx="186">
                  <c:v>40137</c:v>
                </c:pt>
                <c:pt idx="187">
                  <c:v>40138</c:v>
                </c:pt>
                <c:pt idx="188">
                  <c:v>40139</c:v>
                </c:pt>
                <c:pt idx="189">
                  <c:v>40140</c:v>
                </c:pt>
                <c:pt idx="190">
                  <c:v>40141</c:v>
                </c:pt>
                <c:pt idx="191">
                  <c:v>40142</c:v>
                </c:pt>
                <c:pt idx="192">
                  <c:v>40143</c:v>
                </c:pt>
                <c:pt idx="193">
                  <c:v>40144</c:v>
                </c:pt>
                <c:pt idx="194">
                  <c:v>40145</c:v>
                </c:pt>
                <c:pt idx="195">
                  <c:v>40146</c:v>
                </c:pt>
                <c:pt idx="196">
                  <c:v>40147</c:v>
                </c:pt>
                <c:pt idx="197">
                  <c:v>40148</c:v>
                </c:pt>
                <c:pt idx="198">
                  <c:v>40149</c:v>
                </c:pt>
                <c:pt idx="199">
                  <c:v>40150</c:v>
                </c:pt>
                <c:pt idx="200">
                  <c:v>40151</c:v>
                </c:pt>
                <c:pt idx="201">
                  <c:v>40152</c:v>
                </c:pt>
                <c:pt idx="202">
                  <c:v>40153</c:v>
                </c:pt>
                <c:pt idx="203">
                  <c:v>40154</c:v>
                </c:pt>
                <c:pt idx="204">
                  <c:v>40155</c:v>
                </c:pt>
                <c:pt idx="205">
                  <c:v>40156</c:v>
                </c:pt>
                <c:pt idx="206">
                  <c:v>40157</c:v>
                </c:pt>
                <c:pt idx="207">
                  <c:v>40158</c:v>
                </c:pt>
                <c:pt idx="208">
                  <c:v>40159</c:v>
                </c:pt>
                <c:pt idx="209">
                  <c:v>40160</c:v>
                </c:pt>
                <c:pt idx="210">
                  <c:v>40161</c:v>
                </c:pt>
                <c:pt idx="211">
                  <c:v>40162</c:v>
                </c:pt>
                <c:pt idx="212">
                  <c:v>40163</c:v>
                </c:pt>
                <c:pt idx="213">
                  <c:v>40164</c:v>
                </c:pt>
                <c:pt idx="214">
                  <c:v>40165</c:v>
                </c:pt>
                <c:pt idx="215">
                  <c:v>40166</c:v>
                </c:pt>
                <c:pt idx="216">
                  <c:v>40167</c:v>
                </c:pt>
                <c:pt idx="217">
                  <c:v>40168</c:v>
                </c:pt>
                <c:pt idx="218">
                  <c:v>40169</c:v>
                </c:pt>
                <c:pt idx="219">
                  <c:v>40170</c:v>
                </c:pt>
                <c:pt idx="220">
                  <c:v>40171</c:v>
                </c:pt>
                <c:pt idx="221">
                  <c:v>40172</c:v>
                </c:pt>
                <c:pt idx="222">
                  <c:v>40173</c:v>
                </c:pt>
                <c:pt idx="223">
                  <c:v>40174</c:v>
                </c:pt>
                <c:pt idx="224">
                  <c:v>40175</c:v>
                </c:pt>
                <c:pt idx="225">
                  <c:v>40176</c:v>
                </c:pt>
                <c:pt idx="226">
                  <c:v>40177</c:v>
                </c:pt>
                <c:pt idx="227">
                  <c:v>40178</c:v>
                </c:pt>
                <c:pt idx="228">
                  <c:v>40179</c:v>
                </c:pt>
                <c:pt idx="229">
                  <c:v>40180</c:v>
                </c:pt>
                <c:pt idx="230">
                  <c:v>40181</c:v>
                </c:pt>
                <c:pt idx="231">
                  <c:v>40182</c:v>
                </c:pt>
                <c:pt idx="232">
                  <c:v>40183</c:v>
                </c:pt>
                <c:pt idx="233">
                  <c:v>40184</c:v>
                </c:pt>
                <c:pt idx="234">
                  <c:v>40185</c:v>
                </c:pt>
                <c:pt idx="235">
                  <c:v>40186</c:v>
                </c:pt>
                <c:pt idx="236">
                  <c:v>40187</c:v>
                </c:pt>
                <c:pt idx="237">
                  <c:v>40188</c:v>
                </c:pt>
                <c:pt idx="238">
                  <c:v>40189</c:v>
                </c:pt>
                <c:pt idx="239">
                  <c:v>40190</c:v>
                </c:pt>
                <c:pt idx="240">
                  <c:v>40191</c:v>
                </c:pt>
                <c:pt idx="241">
                  <c:v>40192</c:v>
                </c:pt>
                <c:pt idx="242">
                  <c:v>40193</c:v>
                </c:pt>
                <c:pt idx="243">
                  <c:v>40194</c:v>
                </c:pt>
                <c:pt idx="244">
                  <c:v>40195</c:v>
                </c:pt>
                <c:pt idx="245">
                  <c:v>40196</c:v>
                </c:pt>
                <c:pt idx="246">
                  <c:v>40197</c:v>
                </c:pt>
                <c:pt idx="247">
                  <c:v>40198</c:v>
                </c:pt>
                <c:pt idx="248">
                  <c:v>40199</c:v>
                </c:pt>
                <c:pt idx="249">
                  <c:v>40200</c:v>
                </c:pt>
                <c:pt idx="250">
                  <c:v>40201</c:v>
                </c:pt>
                <c:pt idx="251">
                  <c:v>40202</c:v>
                </c:pt>
                <c:pt idx="252">
                  <c:v>40203</c:v>
                </c:pt>
                <c:pt idx="253">
                  <c:v>40204</c:v>
                </c:pt>
                <c:pt idx="254">
                  <c:v>40205</c:v>
                </c:pt>
                <c:pt idx="255">
                  <c:v>40206</c:v>
                </c:pt>
                <c:pt idx="256">
                  <c:v>40207</c:v>
                </c:pt>
                <c:pt idx="257">
                  <c:v>40208</c:v>
                </c:pt>
                <c:pt idx="258">
                  <c:v>40209</c:v>
                </c:pt>
                <c:pt idx="259">
                  <c:v>40210</c:v>
                </c:pt>
                <c:pt idx="260">
                  <c:v>40211</c:v>
                </c:pt>
                <c:pt idx="261">
                  <c:v>40212</c:v>
                </c:pt>
                <c:pt idx="262">
                  <c:v>40213</c:v>
                </c:pt>
                <c:pt idx="263">
                  <c:v>40214</c:v>
                </c:pt>
                <c:pt idx="264">
                  <c:v>40215</c:v>
                </c:pt>
                <c:pt idx="265">
                  <c:v>40216</c:v>
                </c:pt>
                <c:pt idx="266">
                  <c:v>40217</c:v>
                </c:pt>
                <c:pt idx="267">
                  <c:v>40218</c:v>
                </c:pt>
                <c:pt idx="268">
                  <c:v>40219</c:v>
                </c:pt>
                <c:pt idx="269">
                  <c:v>40220</c:v>
                </c:pt>
                <c:pt idx="270">
                  <c:v>40221</c:v>
                </c:pt>
                <c:pt idx="271">
                  <c:v>40222</c:v>
                </c:pt>
                <c:pt idx="272">
                  <c:v>40223</c:v>
                </c:pt>
                <c:pt idx="273">
                  <c:v>40224</c:v>
                </c:pt>
                <c:pt idx="274">
                  <c:v>40225</c:v>
                </c:pt>
                <c:pt idx="275">
                  <c:v>40226</c:v>
                </c:pt>
                <c:pt idx="276">
                  <c:v>40227</c:v>
                </c:pt>
                <c:pt idx="277">
                  <c:v>40228</c:v>
                </c:pt>
                <c:pt idx="278">
                  <c:v>40229</c:v>
                </c:pt>
                <c:pt idx="279">
                  <c:v>40230</c:v>
                </c:pt>
                <c:pt idx="280">
                  <c:v>40231</c:v>
                </c:pt>
                <c:pt idx="281">
                  <c:v>40232</c:v>
                </c:pt>
                <c:pt idx="282">
                  <c:v>40233</c:v>
                </c:pt>
                <c:pt idx="283">
                  <c:v>40234</c:v>
                </c:pt>
                <c:pt idx="284">
                  <c:v>40235</c:v>
                </c:pt>
                <c:pt idx="285">
                  <c:v>40236</c:v>
                </c:pt>
                <c:pt idx="286">
                  <c:v>40237</c:v>
                </c:pt>
                <c:pt idx="287">
                  <c:v>40238</c:v>
                </c:pt>
                <c:pt idx="288">
                  <c:v>40239</c:v>
                </c:pt>
                <c:pt idx="289">
                  <c:v>40240</c:v>
                </c:pt>
                <c:pt idx="290">
                  <c:v>40241</c:v>
                </c:pt>
                <c:pt idx="291">
                  <c:v>40242</c:v>
                </c:pt>
                <c:pt idx="292">
                  <c:v>40243</c:v>
                </c:pt>
                <c:pt idx="293">
                  <c:v>40244</c:v>
                </c:pt>
                <c:pt idx="294">
                  <c:v>40245</c:v>
                </c:pt>
                <c:pt idx="295">
                  <c:v>40246</c:v>
                </c:pt>
                <c:pt idx="296">
                  <c:v>40247</c:v>
                </c:pt>
                <c:pt idx="297">
                  <c:v>40248</c:v>
                </c:pt>
                <c:pt idx="298">
                  <c:v>40249</c:v>
                </c:pt>
                <c:pt idx="299">
                  <c:v>40250</c:v>
                </c:pt>
                <c:pt idx="300">
                  <c:v>40251</c:v>
                </c:pt>
                <c:pt idx="301">
                  <c:v>40252</c:v>
                </c:pt>
                <c:pt idx="302">
                  <c:v>40253</c:v>
                </c:pt>
                <c:pt idx="303">
                  <c:v>40254</c:v>
                </c:pt>
                <c:pt idx="304">
                  <c:v>40255</c:v>
                </c:pt>
                <c:pt idx="305">
                  <c:v>40256</c:v>
                </c:pt>
                <c:pt idx="306">
                  <c:v>40257</c:v>
                </c:pt>
                <c:pt idx="307">
                  <c:v>40258</c:v>
                </c:pt>
                <c:pt idx="308">
                  <c:v>40259</c:v>
                </c:pt>
                <c:pt idx="309">
                  <c:v>40260</c:v>
                </c:pt>
                <c:pt idx="310">
                  <c:v>40261</c:v>
                </c:pt>
                <c:pt idx="311">
                  <c:v>40262</c:v>
                </c:pt>
                <c:pt idx="312">
                  <c:v>40263</c:v>
                </c:pt>
                <c:pt idx="313">
                  <c:v>40264</c:v>
                </c:pt>
                <c:pt idx="314">
                  <c:v>40265</c:v>
                </c:pt>
                <c:pt idx="315">
                  <c:v>40266</c:v>
                </c:pt>
                <c:pt idx="316">
                  <c:v>40267</c:v>
                </c:pt>
                <c:pt idx="317">
                  <c:v>40268</c:v>
                </c:pt>
                <c:pt idx="318">
                  <c:v>40269</c:v>
                </c:pt>
                <c:pt idx="319">
                  <c:v>40270</c:v>
                </c:pt>
                <c:pt idx="320">
                  <c:v>40271</c:v>
                </c:pt>
                <c:pt idx="321">
                  <c:v>40272</c:v>
                </c:pt>
                <c:pt idx="322">
                  <c:v>40273</c:v>
                </c:pt>
                <c:pt idx="323">
                  <c:v>40274</c:v>
                </c:pt>
                <c:pt idx="324">
                  <c:v>40275</c:v>
                </c:pt>
                <c:pt idx="325">
                  <c:v>40276</c:v>
                </c:pt>
                <c:pt idx="326">
                  <c:v>40277</c:v>
                </c:pt>
                <c:pt idx="327">
                  <c:v>40278</c:v>
                </c:pt>
                <c:pt idx="328">
                  <c:v>40279</c:v>
                </c:pt>
                <c:pt idx="329">
                  <c:v>40280</c:v>
                </c:pt>
                <c:pt idx="330">
                  <c:v>40281</c:v>
                </c:pt>
                <c:pt idx="331">
                  <c:v>40282</c:v>
                </c:pt>
                <c:pt idx="332">
                  <c:v>40283</c:v>
                </c:pt>
                <c:pt idx="333">
                  <c:v>40284</c:v>
                </c:pt>
                <c:pt idx="334">
                  <c:v>40285</c:v>
                </c:pt>
                <c:pt idx="335">
                  <c:v>40286</c:v>
                </c:pt>
                <c:pt idx="336">
                  <c:v>40287</c:v>
                </c:pt>
                <c:pt idx="337">
                  <c:v>40288</c:v>
                </c:pt>
                <c:pt idx="338">
                  <c:v>40289</c:v>
                </c:pt>
                <c:pt idx="339">
                  <c:v>40290</c:v>
                </c:pt>
                <c:pt idx="340">
                  <c:v>40291</c:v>
                </c:pt>
                <c:pt idx="341">
                  <c:v>40292</c:v>
                </c:pt>
                <c:pt idx="342">
                  <c:v>40293</c:v>
                </c:pt>
                <c:pt idx="343">
                  <c:v>40294</c:v>
                </c:pt>
                <c:pt idx="344">
                  <c:v>40295</c:v>
                </c:pt>
                <c:pt idx="345">
                  <c:v>40296</c:v>
                </c:pt>
                <c:pt idx="346">
                  <c:v>40297</c:v>
                </c:pt>
                <c:pt idx="347">
                  <c:v>40298</c:v>
                </c:pt>
                <c:pt idx="348">
                  <c:v>40299</c:v>
                </c:pt>
                <c:pt idx="349">
                  <c:v>40300</c:v>
                </c:pt>
                <c:pt idx="350">
                  <c:v>40301</c:v>
                </c:pt>
                <c:pt idx="351">
                  <c:v>40302</c:v>
                </c:pt>
                <c:pt idx="352">
                  <c:v>40303</c:v>
                </c:pt>
                <c:pt idx="353">
                  <c:v>40304</c:v>
                </c:pt>
                <c:pt idx="354">
                  <c:v>40305</c:v>
                </c:pt>
                <c:pt idx="355">
                  <c:v>40306</c:v>
                </c:pt>
                <c:pt idx="356">
                  <c:v>40307</c:v>
                </c:pt>
                <c:pt idx="357">
                  <c:v>40308</c:v>
                </c:pt>
                <c:pt idx="358">
                  <c:v>40309</c:v>
                </c:pt>
                <c:pt idx="359">
                  <c:v>40310</c:v>
                </c:pt>
                <c:pt idx="360">
                  <c:v>40311</c:v>
                </c:pt>
                <c:pt idx="361">
                  <c:v>40312</c:v>
                </c:pt>
                <c:pt idx="362">
                  <c:v>40313</c:v>
                </c:pt>
                <c:pt idx="363">
                  <c:v>40314</c:v>
                </c:pt>
                <c:pt idx="364">
                  <c:v>40315</c:v>
                </c:pt>
                <c:pt idx="365">
                  <c:v>40316</c:v>
                </c:pt>
                <c:pt idx="366">
                  <c:v>40317</c:v>
                </c:pt>
                <c:pt idx="367">
                  <c:v>40318</c:v>
                </c:pt>
                <c:pt idx="368">
                  <c:v>40319</c:v>
                </c:pt>
                <c:pt idx="369">
                  <c:v>40320</c:v>
                </c:pt>
                <c:pt idx="370">
                  <c:v>40321</c:v>
                </c:pt>
                <c:pt idx="371">
                  <c:v>40322</c:v>
                </c:pt>
                <c:pt idx="372">
                  <c:v>40323</c:v>
                </c:pt>
                <c:pt idx="373">
                  <c:v>40324</c:v>
                </c:pt>
                <c:pt idx="374">
                  <c:v>40325</c:v>
                </c:pt>
              </c:numCache>
            </c:numRef>
          </c:yVal>
        </c:ser>
        <c:ser>
          <c:idx val="3"/>
          <c:order val="4"/>
          <c:tx>
            <c:v>TU-PL actual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'excavation rate '!$U$41:$U$285</c:f>
              <c:numCache>
                <c:formatCode>#\+##0.0</c:formatCode>
                <c:ptCount val="245"/>
                <c:pt idx="21">
                  <c:v>26593.8</c:v>
                </c:pt>
                <c:pt idx="22">
                  <c:v>26593.8</c:v>
                </c:pt>
                <c:pt idx="23">
                  <c:v>26593.200000000001</c:v>
                </c:pt>
                <c:pt idx="24">
                  <c:v>26593.200000000001</c:v>
                </c:pt>
                <c:pt idx="25">
                  <c:v>26593.200000000001</c:v>
                </c:pt>
                <c:pt idx="26">
                  <c:v>26593.200000000001</c:v>
                </c:pt>
                <c:pt idx="27">
                  <c:v>26593.200000000001</c:v>
                </c:pt>
                <c:pt idx="28">
                  <c:v>26593.200000000001</c:v>
                </c:pt>
                <c:pt idx="29">
                  <c:v>26593.200000000001</c:v>
                </c:pt>
                <c:pt idx="30">
                  <c:v>26593.200000000001</c:v>
                </c:pt>
                <c:pt idx="31">
                  <c:v>26593.200000000001</c:v>
                </c:pt>
                <c:pt idx="32">
                  <c:v>26593.200000000001</c:v>
                </c:pt>
                <c:pt idx="33">
                  <c:v>26593.200000000001</c:v>
                </c:pt>
                <c:pt idx="34">
                  <c:v>26593.200000000001</c:v>
                </c:pt>
                <c:pt idx="35">
                  <c:v>26593.200000000001</c:v>
                </c:pt>
                <c:pt idx="36">
                  <c:v>26591.7</c:v>
                </c:pt>
                <c:pt idx="37">
                  <c:v>26591.7</c:v>
                </c:pt>
                <c:pt idx="38">
                  <c:v>26591.7</c:v>
                </c:pt>
                <c:pt idx="39">
                  <c:v>26591.7</c:v>
                </c:pt>
                <c:pt idx="40">
                  <c:v>26590.2</c:v>
                </c:pt>
                <c:pt idx="41">
                  <c:v>26590.2</c:v>
                </c:pt>
                <c:pt idx="42">
                  <c:v>26588.7</c:v>
                </c:pt>
                <c:pt idx="43">
                  <c:v>26588.7</c:v>
                </c:pt>
                <c:pt idx="44">
                  <c:v>26587.200000000001</c:v>
                </c:pt>
                <c:pt idx="45">
                  <c:v>26587.200000000001</c:v>
                </c:pt>
                <c:pt idx="46">
                  <c:v>26585.7</c:v>
                </c:pt>
                <c:pt idx="47">
                  <c:v>26585.7</c:v>
                </c:pt>
                <c:pt idx="48">
                  <c:v>26585.7</c:v>
                </c:pt>
                <c:pt idx="49">
                  <c:v>26585.7</c:v>
                </c:pt>
                <c:pt idx="50">
                  <c:v>26584.2</c:v>
                </c:pt>
                <c:pt idx="51">
                  <c:v>26582.7</c:v>
                </c:pt>
                <c:pt idx="52">
                  <c:v>26581.200000000001</c:v>
                </c:pt>
                <c:pt idx="53">
                  <c:v>26579.7</c:v>
                </c:pt>
                <c:pt idx="54">
                  <c:v>26579.7</c:v>
                </c:pt>
                <c:pt idx="55">
                  <c:v>26579.7</c:v>
                </c:pt>
                <c:pt idx="56">
                  <c:v>26579.7</c:v>
                </c:pt>
                <c:pt idx="57">
                  <c:v>26576.7</c:v>
                </c:pt>
                <c:pt idx="58">
                  <c:v>26575.200000000001</c:v>
                </c:pt>
                <c:pt idx="59">
                  <c:v>26573.7</c:v>
                </c:pt>
                <c:pt idx="60">
                  <c:v>26570.7</c:v>
                </c:pt>
                <c:pt idx="61">
                  <c:v>26569.200000000001</c:v>
                </c:pt>
                <c:pt idx="62">
                  <c:v>26569.200000000001</c:v>
                </c:pt>
                <c:pt idx="63">
                  <c:v>26566.2</c:v>
                </c:pt>
                <c:pt idx="64">
                  <c:v>26563.200000000001</c:v>
                </c:pt>
                <c:pt idx="65">
                  <c:v>26561.7</c:v>
                </c:pt>
                <c:pt idx="66">
                  <c:v>26560.2</c:v>
                </c:pt>
                <c:pt idx="67">
                  <c:v>26558.7</c:v>
                </c:pt>
                <c:pt idx="68">
                  <c:v>26557.200000000001</c:v>
                </c:pt>
                <c:pt idx="69">
                  <c:v>26557.200000000001</c:v>
                </c:pt>
                <c:pt idx="70">
                  <c:v>26555.7</c:v>
                </c:pt>
                <c:pt idx="71">
                  <c:v>26554.2</c:v>
                </c:pt>
                <c:pt idx="72">
                  <c:v>26551.200000000001</c:v>
                </c:pt>
                <c:pt idx="73">
                  <c:v>26549.7</c:v>
                </c:pt>
                <c:pt idx="74">
                  <c:v>26545.200000000001</c:v>
                </c:pt>
                <c:pt idx="75">
                  <c:v>26543.7</c:v>
                </c:pt>
                <c:pt idx="76">
                  <c:v>26540.7</c:v>
                </c:pt>
                <c:pt idx="77">
                  <c:v>26539.200000000001</c:v>
                </c:pt>
                <c:pt idx="78">
                  <c:v>26536.2</c:v>
                </c:pt>
                <c:pt idx="79">
                  <c:v>26533.200000000001</c:v>
                </c:pt>
                <c:pt idx="80">
                  <c:v>26531.7</c:v>
                </c:pt>
                <c:pt idx="81">
                  <c:v>26528.7</c:v>
                </c:pt>
                <c:pt idx="82">
                  <c:v>26527.200000000001</c:v>
                </c:pt>
                <c:pt idx="83">
                  <c:v>26524.2</c:v>
                </c:pt>
                <c:pt idx="84">
                  <c:v>26522.7</c:v>
                </c:pt>
                <c:pt idx="85">
                  <c:v>26519.7</c:v>
                </c:pt>
                <c:pt idx="86">
                  <c:v>26518.2</c:v>
                </c:pt>
                <c:pt idx="87">
                  <c:v>26515.200000000001</c:v>
                </c:pt>
                <c:pt idx="88">
                  <c:v>26513.4</c:v>
                </c:pt>
                <c:pt idx="89">
                  <c:v>26509.8</c:v>
                </c:pt>
                <c:pt idx="90">
                  <c:v>26506.2</c:v>
                </c:pt>
                <c:pt idx="91">
                  <c:v>26502.9</c:v>
                </c:pt>
                <c:pt idx="92">
                  <c:v>26501.4</c:v>
                </c:pt>
                <c:pt idx="93">
                  <c:v>26499.9</c:v>
                </c:pt>
                <c:pt idx="94">
                  <c:v>26498.400000000001</c:v>
                </c:pt>
                <c:pt idx="95">
                  <c:v>26496.9</c:v>
                </c:pt>
                <c:pt idx="96">
                  <c:v>26495.4</c:v>
                </c:pt>
                <c:pt idx="97">
                  <c:v>26492.400000000001</c:v>
                </c:pt>
                <c:pt idx="98">
                  <c:v>26490.9</c:v>
                </c:pt>
                <c:pt idx="99">
                  <c:v>26490.9</c:v>
                </c:pt>
                <c:pt idx="100">
                  <c:v>26490.9</c:v>
                </c:pt>
                <c:pt idx="101">
                  <c:v>26490.9</c:v>
                </c:pt>
                <c:pt idx="102">
                  <c:v>26490.9</c:v>
                </c:pt>
                <c:pt idx="103">
                  <c:v>26487.9</c:v>
                </c:pt>
                <c:pt idx="104">
                  <c:v>26485.9</c:v>
                </c:pt>
                <c:pt idx="105">
                  <c:v>26483.9</c:v>
                </c:pt>
                <c:pt idx="106">
                  <c:v>26481.9</c:v>
                </c:pt>
                <c:pt idx="107">
                  <c:v>26480.9</c:v>
                </c:pt>
                <c:pt idx="108">
                  <c:v>26480.9</c:v>
                </c:pt>
                <c:pt idx="109">
                  <c:v>26480.9</c:v>
                </c:pt>
                <c:pt idx="110">
                  <c:v>26479.9</c:v>
                </c:pt>
                <c:pt idx="111">
                  <c:v>26478.9</c:v>
                </c:pt>
                <c:pt idx="112">
                  <c:v>26476.9</c:v>
                </c:pt>
                <c:pt idx="113">
                  <c:v>26476.400000000001</c:v>
                </c:pt>
                <c:pt idx="114">
                  <c:v>26474.400000000001</c:v>
                </c:pt>
                <c:pt idx="115">
                  <c:v>26472.400000000001</c:v>
                </c:pt>
                <c:pt idx="116">
                  <c:v>26471.4</c:v>
                </c:pt>
                <c:pt idx="117">
                  <c:v>26471.4</c:v>
                </c:pt>
                <c:pt idx="118">
                  <c:v>26471.4</c:v>
                </c:pt>
                <c:pt idx="119">
                  <c:v>26470.5</c:v>
                </c:pt>
                <c:pt idx="120">
                  <c:v>26468.5</c:v>
                </c:pt>
                <c:pt idx="121">
                  <c:v>26467.5</c:v>
                </c:pt>
                <c:pt idx="122">
                  <c:v>26465.5</c:v>
                </c:pt>
                <c:pt idx="123">
                  <c:v>26463.5</c:v>
                </c:pt>
                <c:pt idx="124">
                  <c:v>26461.5</c:v>
                </c:pt>
                <c:pt idx="125">
                  <c:v>26460.5</c:v>
                </c:pt>
                <c:pt idx="126">
                  <c:v>26458.5</c:v>
                </c:pt>
                <c:pt idx="127">
                  <c:v>26458.5</c:v>
                </c:pt>
                <c:pt idx="128">
                  <c:v>26458.5</c:v>
                </c:pt>
                <c:pt idx="129">
                  <c:v>26458.5</c:v>
                </c:pt>
                <c:pt idx="130">
                  <c:v>26456.9</c:v>
                </c:pt>
                <c:pt idx="131">
                  <c:v>26455.9</c:v>
                </c:pt>
                <c:pt idx="132">
                  <c:v>26453.9</c:v>
                </c:pt>
                <c:pt idx="133">
                  <c:v>26452.9</c:v>
                </c:pt>
                <c:pt idx="134">
                  <c:v>26450.9</c:v>
                </c:pt>
                <c:pt idx="135">
                  <c:v>26448.9</c:v>
                </c:pt>
                <c:pt idx="136">
                  <c:v>26447.9</c:v>
                </c:pt>
                <c:pt idx="137">
                  <c:v>26445.9</c:v>
                </c:pt>
                <c:pt idx="138">
                  <c:v>26445.9</c:v>
                </c:pt>
                <c:pt idx="139">
                  <c:v>26445.9</c:v>
                </c:pt>
                <c:pt idx="140">
                  <c:v>26444.400000000001</c:v>
                </c:pt>
                <c:pt idx="141">
                  <c:v>26441.4</c:v>
                </c:pt>
                <c:pt idx="142">
                  <c:v>26439.4</c:v>
                </c:pt>
                <c:pt idx="143">
                  <c:v>26437.4</c:v>
                </c:pt>
                <c:pt idx="144">
                  <c:v>26435.4</c:v>
                </c:pt>
                <c:pt idx="145">
                  <c:v>26433.4</c:v>
                </c:pt>
                <c:pt idx="146">
                  <c:v>26433.4</c:v>
                </c:pt>
                <c:pt idx="147">
                  <c:v>26433.4</c:v>
                </c:pt>
              </c:numCache>
            </c:numRef>
          </c:xVal>
          <c:yVal>
            <c:numRef>
              <c:f>'excavation rate '!$A$41:$A$285</c:f>
              <c:numCache>
                <c:formatCode>d\.m\.yy</c:formatCode>
                <c:ptCount val="245"/>
                <c:pt idx="0">
                  <c:v>39986</c:v>
                </c:pt>
                <c:pt idx="1">
                  <c:v>39987</c:v>
                </c:pt>
                <c:pt idx="2">
                  <c:v>39988</c:v>
                </c:pt>
                <c:pt idx="3">
                  <c:v>39989</c:v>
                </c:pt>
                <c:pt idx="4">
                  <c:v>39990</c:v>
                </c:pt>
                <c:pt idx="5">
                  <c:v>39991</c:v>
                </c:pt>
                <c:pt idx="6">
                  <c:v>39992</c:v>
                </c:pt>
                <c:pt idx="7">
                  <c:v>39993</c:v>
                </c:pt>
                <c:pt idx="8">
                  <c:v>39994</c:v>
                </c:pt>
                <c:pt idx="9">
                  <c:v>39995</c:v>
                </c:pt>
                <c:pt idx="10">
                  <c:v>39996</c:v>
                </c:pt>
                <c:pt idx="11">
                  <c:v>39997</c:v>
                </c:pt>
                <c:pt idx="12">
                  <c:v>39998</c:v>
                </c:pt>
                <c:pt idx="13">
                  <c:v>39999</c:v>
                </c:pt>
                <c:pt idx="14">
                  <c:v>40000</c:v>
                </c:pt>
                <c:pt idx="15">
                  <c:v>40001</c:v>
                </c:pt>
                <c:pt idx="16">
                  <c:v>40002</c:v>
                </c:pt>
                <c:pt idx="17">
                  <c:v>40003</c:v>
                </c:pt>
                <c:pt idx="18">
                  <c:v>40004</c:v>
                </c:pt>
                <c:pt idx="19">
                  <c:v>40005</c:v>
                </c:pt>
                <c:pt idx="20">
                  <c:v>40006</c:v>
                </c:pt>
                <c:pt idx="21">
                  <c:v>40007</c:v>
                </c:pt>
                <c:pt idx="22">
                  <c:v>40008</c:v>
                </c:pt>
                <c:pt idx="23">
                  <c:v>40009</c:v>
                </c:pt>
                <c:pt idx="24">
                  <c:v>40010</c:v>
                </c:pt>
                <c:pt idx="25">
                  <c:v>40011</c:v>
                </c:pt>
                <c:pt idx="26">
                  <c:v>40012</c:v>
                </c:pt>
                <c:pt idx="27">
                  <c:v>40013</c:v>
                </c:pt>
                <c:pt idx="28">
                  <c:v>40014</c:v>
                </c:pt>
                <c:pt idx="29">
                  <c:v>40015</c:v>
                </c:pt>
                <c:pt idx="30">
                  <c:v>40016</c:v>
                </c:pt>
                <c:pt idx="31">
                  <c:v>40017</c:v>
                </c:pt>
                <c:pt idx="32">
                  <c:v>40018</c:v>
                </c:pt>
                <c:pt idx="33">
                  <c:v>40019</c:v>
                </c:pt>
                <c:pt idx="34">
                  <c:v>40020</c:v>
                </c:pt>
                <c:pt idx="35">
                  <c:v>40021</c:v>
                </c:pt>
                <c:pt idx="36">
                  <c:v>40022</c:v>
                </c:pt>
                <c:pt idx="37">
                  <c:v>40023</c:v>
                </c:pt>
                <c:pt idx="38">
                  <c:v>40024</c:v>
                </c:pt>
                <c:pt idx="39">
                  <c:v>40025</c:v>
                </c:pt>
                <c:pt idx="40">
                  <c:v>40026</c:v>
                </c:pt>
                <c:pt idx="41">
                  <c:v>40027</c:v>
                </c:pt>
                <c:pt idx="42">
                  <c:v>40028</c:v>
                </c:pt>
                <c:pt idx="43">
                  <c:v>40029</c:v>
                </c:pt>
                <c:pt idx="44">
                  <c:v>40030</c:v>
                </c:pt>
                <c:pt idx="45">
                  <c:v>40031</c:v>
                </c:pt>
                <c:pt idx="46">
                  <c:v>40032</c:v>
                </c:pt>
                <c:pt idx="47">
                  <c:v>40033</c:v>
                </c:pt>
                <c:pt idx="48">
                  <c:v>40034</c:v>
                </c:pt>
                <c:pt idx="49">
                  <c:v>40035</c:v>
                </c:pt>
                <c:pt idx="50">
                  <c:v>40036</c:v>
                </c:pt>
                <c:pt idx="51">
                  <c:v>40037</c:v>
                </c:pt>
                <c:pt idx="52">
                  <c:v>40038</c:v>
                </c:pt>
                <c:pt idx="53">
                  <c:v>40039</c:v>
                </c:pt>
                <c:pt idx="54">
                  <c:v>40040</c:v>
                </c:pt>
                <c:pt idx="55">
                  <c:v>40041</c:v>
                </c:pt>
                <c:pt idx="56">
                  <c:v>40042</c:v>
                </c:pt>
                <c:pt idx="57">
                  <c:v>40043</c:v>
                </c:pt>
                <c:pt idx="58">
                  <c:v>40044</c:v>
                </c:pt>
                <c:pt idx="59">
                  <c:v>40045</c:v>
                </c:pt>
                <c:pt idx="60">
                  <c:v>40046</c:v>
                </c:pt>
                <c:pt idx="61">
                  <c:v>40047</c:v>
                </c:pt>
                <c:pt idx="62">
                  <c:v>40048</c:v>
                </c:pt>
                <c:pt idx="63">
                  <c:v>40049</c:v>
                </c:pt>
                <c:pt idx="64">
                  <c:v>40050</c:v>
                </c:pt>
                <c:pt idx="65">
                  <c:v>40051</c:v>
                </c:pt>
                <c:pt idx="66">
                  <c:v>40052</c:v>
                </c:pt>
                <c:pt idx="67">
                  <c:v>40053</c:v>
                </c:pt>
                <c:pt idx="68">
                  <c:v>40054</c:v>
                </c:pt>
                <c:pt idx="69">
                  <c:v>40055</c:v>
                </c:pt>
                <c:pt idx="70">
                  <c:v>40056</c:v>
                </c:pt>
                <c:pt idx="71">
                  <c:v>40057</c:v>
                </c:pt>
                <c:pt idx="72">
                  <c:v>40058</c:v>
                </c:pt>
                <c:pt idx="73">
                  <c:v>40059</c:v>
                </c:pt>
                <c:pt idx="74">
                  <c:v>40060</c:v>
                </c:pt>
                <c:pt idx="75">
                  <c:v>40061</c:v>
                </c:pt>
                <c:pt idx="76">
                  <c:v>40062</c:v>
                </c:pt>
                <c:pt idx="77">
                  <c:v>40063</c:v>
                </c:pt>
                <c:pt idx="78">
                  <c:v>40064</c:v>
                </c:pt>
                <c:pt idx="79">
                  <c:v>40065</c:v>
                </c:pt>
                <c:pt idx="80">
                  <c:v>40066</c:v>
                </c:pt>
                <c:pt idx="81">
                  <c:v>40067</c:v>
                </c:pt>
                <c:pt idx="82">
                  <c:v>40068</c:v>
                </c:pt>
                <c:pt idx="83">
                  <c:v>40069</c:v>
                </c:pt>
                <c:pt idx="84">
                  <c:v>40070</c:v>
                </c:pt>
                <c:pt idx="85">
                  <c:v>40071</c:v>
                </c:pt>
                <c:pt idx="86">
                  <c:v>40072</c:v>
                </c:pt>
                <c:pt idx="87">
                  <c:v>40073</c:v>
                </c:pt>
                <c:pt idx="88">
                  <c:v>40074</c:v>
                </c:pt>
                <c:pt idx="89">
                  <c:v>40075</c:v>
                </c:pt>
                <c:pt idx="90">
                  <c:v>40076</c:v>
                </c:pt>
                <c:pt idx="91">
                  <c:v>40077</c:v>
                </c:pt>
                <c:pt idx="92">
                  <c:v>40078</c:v>
                </c:pt>
                <c:pt idx="93">
                  <c:v>40079</c:v>
                </c:pt>
                <c:pt idx="94">
                  <c:v>40080</c:v>
                </c:pt>
                <c:pt idx="95">
                  <c:v>40081</c:v>
                </c:pt>
                <c:pt idx="96">
                  <c:v>40082</c:v>
                </c:pt>
                <c:pt idx="97">
                  <c:v>40083</c:v>
                </c:pt>
                <c:pt idx="98">
                  <c:v>40084</c:v>
                </c:pt>
                <c:pt idx="99">
                  <c:v>40085</c:v>
                </c:pt>
                <c:pt idx="100">
                  <c:v>40086</c:v>
                </c:pt>
                <c:pt idx="101">
                  <c:v>40087</c:v>
                </c:pt>
                <c:pt idx="102">
                  <c:v>40088</c:v>
                </c:pt>
                <c:pt idx="103">
                  <c:v>40089</c:v>
                </c:pt>
                <c:pt idx="104">
                  <c:v>40090</c:v>
                </c:pt>
                <c:pt idx="105">
                  <c:v>40091</c:v>
                </c:pt>
                <c:pt idx="106">
                  <c:v>40092</c:v>
                </c:pt>
                <c:pt idx="107">
                  <c:v>40093</c:v>
                </c:pt>
                <c:pt idx="108">
                  <c:v>40094</c:v>
                </c:pt>
                <c:pt idx="109">
                  <c:v>40095</c:v>
                </c:pt>
                <c:pt idx="110">
                  <c:v>40096</c:v>
                </c:pt>
                <c:pt idx="111">
                  <c:v>40097</c:v>
                </c:pt>
                <c:pt idx="112">
                  <c:v>40098</c:v>
                </c:pt>
                <c:pt idx="113">
                  <c:v>40099</c:v>
                </c:pt>
                <c:pt idx="114">
                  <c:v>40100</c:v>
                </c:pt>
                <c:pt idx="115">
                  <c:v>40101</c:v>
                </c:pt>
                <c:pt idx="116">
                  <c:v>40102</c:v>
                </c:pt>
                <c:pt idx="117">
                  <c:v>40103</c:v>
                </c:pt>
                <c:pt idx="118">
                  <c:v>40104</c:v>
                </c:pt>
                <c:pt idx="119">
                  <c:v>40105</c:v>
                </c:pt>
                <c:pt idx="120">
                  <c:v>40106</c:v>
                </c:pt>
                <c:pt idx="121">
                  <c:v>40107</c:v>
                </c:pt>
                <c:pt idx="122">
                  <c:v>40108</c:v>
                </c:pt>
                <c:pt idx="123">
                  <c:v>40109</c:v>
                </c:pt>
                <c:pt idx="124">
                  <c:v>40110</c:v>
                </c:pt>
                <c:pt idx="125">
                  <c:v>40111</c:v>
                </c:pt>
                <c:pt idx="126">
                  <c:v>40112</c:v>
                </c:pt>
                <c:pt idx="127">
                  <c:v>40113</c:v>
                </c:pt>
                <c:pt idx="128">
                  <c:v>40114</c:v>
                </c:pt>
                <c:pt idx="129">
                  <c:v>40115</c:v>
                </c:pt>
                <c:pt idx="130">
                  <c:v>40116</c:v>
                </c:pt>
                <c:pt idx="131">
                  <c:v>40117</c:v>
                </c:pt>
                <c:pt idx="132">
                  <c:v>40118</c:v>
                </c:pt>
                <c:pt idx="133">
                  <c:v>40119</c:v>
                </c:pt>
                <c:pt idx="134">
                  <c:v>40120</c:v>
                </c:pt>
                <c:pt idx="135">
                  <c:v>40121</c:v>
                </c:pt>
                <c:pt idx="136">
                  <c:v>40122</c:v>
                </c:pt>
                <c:pt idx="137">
                  <c:v>40123</c:v>
                </c:pt>
                <c:pt idx="138">
                  <c:v>40124</c:v>
                </c:pt>
                <c:pt idx="139">
                  <c:v>40125</c:v>
                </c:pt>
                <c:pt idx="140">
                  <c:v>40126</c:v>
                </c:pt>
                <c:pt idx="141">
                  <c:v>40127</c:v>
                </c:pt>
                <c:pt idx="142">
                  <c:v>40128</c:v>
                </c:pt>
                <c:pt idx="143">
                  <c:v>40129</c:v>
                </c:pt>
                <c:pt idx="144">
                  <c:v>40130</c:v>
                </c:pt>
                <c:pt idx="145">
                  <c:v>40131</c:v>
                </c:pt>
                <c:pt idx="146">
                  <c:v>40132</c:v>
                </c:pt>
                <c:pt idx="147">
                  <c:v>40133</c:v>
                </c:pt>
                <c:pt idx="148">
                  <c:v>40134</c:v>
                </c:pt>
                <c:pt idx="149">
                  <c:v>40135</c:v>
                </c:pt>
                <c:pt idx="150">
                  <c:v>40136</c:v>
                </c:pt>
                <c:pt idx="151">
                  <c:v>40137</c:v>
                </c:pt>
                <c:pt idx="152">
                  <c:v>40138</c:v>
                </c:pt>
                <c:pt idx="153">
                  <c:v>40139</c:v>
                </c:pt>
                <c:pt idx="154">
                  <c:v>40140</c:v>
                </c:pt>
                <c:pt idx="155">
                  <c:v>40141</c:v>
                </c:pt>
                <c:pt idx="156">
                  <c:v>40142</c:v>
                </c:pt>
                <c:pt idx="157">
                  <c:v>40143</c:v>
                </c:pt>
                <c:pt idx="158">
                  <c:v>40144</c:v>
                </c:pt>
                <c:pt idx="159">
                  <c:v>40145</c:v>
                </c:pt>
                <c:pt idx="160">
                  <c:v>40146</c:v>
                </c:pt>
                <c:pt idx="161">
                  <c:v>40147</c:v>
                </c:pt>
                <c:pt idx="162">
                  <c:v>40148</c:v>
                </c:pt>
                <c:pt idx="163">
                  <c:v>40149</c:v>
                </c:pt>
                <c:pt idx="164">
                  <c:v>40150</c:v>
                </c:pt>
                <c:pt idx="165">
                  <c:v>40151</c:v>
                </c:pt>
                <c:pt idx="166">
                  <c:v>40152</c:v>
                </c:pt>
                <c:pt idx="167">
                  <c:v>40153</c:v>
                </c:pt>
                <c:pt idx="168">
                  <c:v>40154</c:v>
                </c:pt>
                <c:pt idx="169">
                  <c:v>40155</c:v>
                </c:pt>
                <c:pt idx="170">
                  <c:v>40156</c:v>
                </c:pt>
                <c:pt idx="171">
                  <c:v>40157</c:v>
                </c:pt>
                <c:pt idx="172">
                  <c:v>40158</c:v>
                </c:pt>
                <c:pt idx="173">
                  <c:v>40159</c:v>
                </c:pt>
                <c:pt idx="174">
                  <c:v>40160</c:v>
                </c:pt>
                <c:pt idx="175">
                  <c:v>40161</c:v>
                </c:pt>
                <c:pt idx="176">
                  <c:v>40162</c:v>
                </c:pt>
                <c:pt idx="177">
                  <c:v>40163</c:v>
                </c:pt>
                <c:pt idx="178">
                  <c:v>40164</c:v>
                </c:pt>
                <c:pt idx="179">
                  <c:v>40165</c:v>
                </c:pt>
                <c:pt idx="180">
                  <c:v>40166</c:v>
                </c:pt>
                <c:pt idx="181">
                  <c:v>40167</c:v>
                </c:pt>
                <c:pt idx="182">
                  <c:v>40168</c:v>
                </c:pt>
                <c:pt idx="183">
                  <c:v>40169</c:v>
                </c:pt>
                <c:pt idx="184">
                  <c:v>40170</c:v>
                </c:pt>
                <c:pt idx="185">
                  <c:v>40171</c:v>
                </c:pt>
                <c:pt idx="186">
                  <c:v>40172</c:v>
                </c:pt>
                <c:pt idx="187">
                  <c:v>40173</c:v>
                </c:pt>
                <c:pt idx="188">
                  <c:v>40174</c:v>
                </c:pt>
                <c:pt idx="189">
                  <c:v>40175</c:v>
                </c:pt>
                <c:pt idx="190">
                  <c:v>40176</c:v>
                </c:pt>
                <c:pt idx="191">
                  <c:v>40177</c:v>
                </c:pt>
                <c:pt idx="192">
                  <c:v>40178</c:v>
                </c:pt>
                <c:pt idx="193">
                  <c:v>40179</c:v>
                </c:pt>
                <c:pt idx="194">
                  <c:v>40180</c:v>
                </c:pt>
                <c:pt idx="195">
                  <c:v>40181</c:v>
                </c:pt>
                <c:pt idx="196">
                  <c:v>40182</c:v>
                </c:pt>
                <c:pt idx="197">
                  <c:v>40183</c:v>
                </c:pt>
                <c:pt idx="198">
                  <c:v>40184</c:v>
                </c:pt>
                <c:pt idx="199">
                  <c:v>40185</c:v>
                </c:pt>
                <c:pt idx="200">
                  <c:v>40186</c:v>
                </c:pt>
                <c:pt idx="201">
                  <c:v>40187</c:v>
                </c:pt>
                <c:pt idx="202">
                  <c:v>40188</c:v>
                </c:pt>
                <c:pt idx="203">
                  <c:v>40189</c:v>
                </c:pt>
                <c:pt idx="204">
                  <c:v>40190</c:v>
                </c:pt>
                <c:pt idx="205">
                  <c:v>40191</c:v>
                </c:pt>
                <c:pt idx="206">
                  <c:v>40192</c:v>
                </c:pt>
                <c:pt idx="207">
                  <c:v>40193</c:v>
                </c:pt>
                <c:pt idx="208">
                  <c:v>40194</c:v>
                </c:pt>
                <c:pt idx="209">
                  <c:v>40195</c:v>
                </c:pt>
                <c:pt idx="210">
                  <c:v>40196</c:v>
                </c:pt>
                <c:pt idx="211">
                  <c:v>40197</c:v>
                </c:pt>
                <c:pt idx="212">
                  <c:v>40198</c:v>
                </c:pt>
                <c:pt idx="213">
                  <c:v>40199</c:v>
                </c:pt>
                <c:pt idx="214">
                  <c:v>40200</c:v>
                </c:pt>
                <c:pt idx="215">
                  <c:v>40201</c:v>
                </c:pt>
                <c:pt idx="216">
                  <c:v>40202</c:v>
                </c:pt>
                <c:pt idx="217">
                  <c:v>40203</c:v>
                </c:pt>
                <c:pt idx="218">
                  <c:v>40204</c:v>
                </c:pt>
                <c:pt idx="219">
                  <c:v>40205</c:v>
                </c:pt>
                <c:pt idx="220">
                  <c:v>40206</c:v>
                </c:pt>
                <c:pt idx="221">
                  <c:v>40207</c:v>
                </c:pt>
                <c:pt idx="222">
                  <c:v>40208</c:v>
                </c:pt>
                <c:pt idx="223">
                  <c:v>40209</c:v>
                </c:pt>
                <c:pt idx="224">
                  <c:v>40210</c:v>
                </c:pt>
                <c:pt idx="225">
                  <c:v>40211</c:v>
                </c:pt>
                <c:pt idx="226">
                  <c:v>40212</c:v>
                </c:pt>
                <c:pt idx="227">
                  <c:v>40213</c:v>
                </c:pt>
                <c:pt idx="228">
                  <c:v>40214</c:v>
                </c:pt>
                <c:pt idx="229">
                  <c:v>40215</c:v>
                </c:pt>
                <c:pt idx="230">
                  <c:v>40216</c:v>
                </c:pt>
                <c:pt idx="231">
                  <c:v>40217</c:v>
                </c:pt>
                <c:pt idx="232">
                  <c:v>40218</c:v>
                </c:pt>
                <c:pt idx="233">
                  <c:v>40219</c:v>
                </c:pt>
                <c:pt idx="234">
                  <c:v>40220</c:v>
                </c:pt>
                <c:pt idx="235">
                  <c:v>40221</c:v>
                </c:pt>
                <c:pt idx="236">
                  <c:v>40222</c:v>
                </c:pt>
                <c:pt idx="237">
                  <c:v>40223</c:v>
                </c:pt>
                <c:pt idx="238">
                  <c:v>40224</c:v>
                </c:pt>
                <c:pt idx="239">
                  <c:v>40225</c:v>
                </c:pt>
                <c:pt idx="240">
                  <c:v>40226</c:v>
                </c:pt>
                <c:pt idx="241">
                  <c:v>40227</c:v>
                </c:pt>
                <c:pt idx="242">
                  <c:v>40228</c:v>
                </c:pt>
                <c:pt idx="243">
                  <c:v>40229</c:v>
                </c:pt>
                <c:pt idx="244">
                  <c:v>40230</c:v>
                </c:pt>
              </c:numCache>
            </c:numRef>
          </c:yVal>
        </c:ser>
        <c:ser>
          <c:idx val="5"/>
          <c:order val="5"/>
          <c:tx>
            <c:v>TU-FL actual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'excavation rate '!$Z$6:$Z$235</c:f>
              <c:numCache>
                <c:formatCode>General</c:formatCode>
                <c:ptCount val="230"/>
                <c:pt idx="131" formatCode="#\+##0.0">
                  <c:v>26118.3</c:v>
                </c:pt>
                <c:pt idx="132" formatCode="#\+##0.0">
                  <c:v>26119.3</c:v>
                </c:pt>
                <c:pt idx="133" formatCode="#\+##0.0">
                  <c:v>26120.3</c:v>
                </c:pt>
                <c:pt idx="134" formatCode="#\+##0.0">
                  <c:v>26121.3</c:v>
                </c:pt>
                <c:pt idx="135" formatCode="#\+##0.0">
                  <c:v>26122.3</c:v>
                </c:pt>
                <c:pt idx="136" formatCode="#\+##0.0">
                  <c:v>26123.3</c:v>
                </c:pt>
                <c:pt idx="137" formatCode="#\+##0.0">
                  <c:v>26124.3</c:v>
                </c:pt>
                <c:pt idx="138" formatCode="#\+##0.0">
                  <c:v>26126.3</c:v>
                </c:pt>
                <c:pt idx="139" formatCode="#\+##0.0">
                  <c:v>26126.3</c:v>
                </c:pt>
                <c:pt idx="140" formatCode="#\+##0.0">
                  <c:v>26127.3</c:v>
                </c:pt>
                <c:pt idx="141" formatCode="#\+##0.0">
                  <c:v>26128.3</c:v>
                </c:pt>
                <c:pt idx="142" formatCode="#\+##0.0">
                  <c:v>26129.3</c:v>
                </c:pt>
                <c:pt idx="143" formatCode="#\+##0.0">
                  <c:v>26129.3</c:v>
                </c:pt>
                <c:pt idx="144" formatCode="#\+##0.0">
                  <c:v>26129.3</c:v>
                </c:pt>
                <c:pt idx="145" formatCode="#\+##0.0">
                  <c:v>26130.9</c:v>
                </c:pt>
                <c:pt idx="146" formatCode="#\+##0.0">
                  <c:v>26132.9</c:v>
                </c:pt>
                <c:pt idx="147" formatCode="#\+##0.0">
                  <c:v>26133.9</c:v>
                </c:pt>
                <c:pt idx="148" formatCode="#\+##0.0">
                  <c:v>26136.9</c:v>
                </c:pt>
                <c:pt idx="149" formatCode="#\+##0.0">
                  <c:v>26138.9</c:v>
                </c:pt>
                <c:pt idx="150" formatCode="#\+##0.0">
                  <c:v>26140.9</c:v>
                </c:pt>
                <c:pt idx="151" formatCode="#\+##0.0">
                  <c:v>26142.9</c:v>
                </c:pt>
                <c:pt idx="152" formatCode="#\+##0.0">
                  <c:v>26142.9</c:v>
                </c:pt>
                <c:pt idx="153" formatCode="#\+##0.0">
                  <c:v>26142.9</c:v>
                </c:pt>
                <c:pt idx="154" formatCode="#\+##0.0">
                  <c:v>26143.200000000001</c:v>
                </c:pt>
                <c:pt idx="155" formatCode="#\+##0.0">
                  <c:v>26145.200000000001</c:v>
                </c:pt>
                <c:pt idx="156" formatCode="#\+##0.0">
                  <c:v>26147.200000000001</c:v>
                </c:pt>
                <c:pt idx="157" formatCode="#\+##0.0">
                  <c:v>26149.200000000001</c:v>
                </c:pt>
                <c:pt idx="158" formatCode="#\+##0.0">
                  <c:v>26151.200000000001</c:v>
                </c:pt>
                <c:pt idx="159" formatCode="#\+##0.0">
                  <c:v>26153.200000000001</c:v>
                </c:pt>
                <c:pt idx="160" formatCode="#\+##0.0">
                  <c:v>26155.200000000001</c:v>
                </c:pt>
                <c:pt idx="161" formatCode="#\+##0.0">
                  <c:v>26155.200000000001</c:v>
                </c:pt>
                <c:pt idx="162" formatCode="#\+##0.0">
                  <c:v>26155.200000000001</c:v>
                </c:pt>
                <c:pt idx="163" formatCode="#\+##0.0">
                  <c:v>26156.5</c:v>
                </c:pt>
                <c:pt idx="164" formatCode="#\+##0.0">
                  <c:v>26158.5</c:v>
                </c:pt>
                <c:pt idx="165" formatCode="#\+##0.0">
                  <c:v>26160.5</c:v>
                </c:pt>
                <c:pt idx="166" formatCode="#\+##0.0">
                  <c:v>26162.5</c:v>
                </c:pt>
                <c:pt idx="167" formatCode="#\+##0.0">
                  <c:v>26164.5</c:v>
                </c:pt>
                <c:pt idx="168" formatCode="#\+##0.0">
                  <c:v>26165.5</c:v>
                </c:pt>
                <c:pt idx="169" formatCode="#\+##0.0">
                  <c:v>26167.5</c:v>
                </c:pt>
                <c:pt idx="170" formatCode="#\+##0.0">
                  <c:v>26167.5</c:v>
                </c:pt>
                <c:pt idx="171" formatCode="#\+##0.0">
                  <c:v>26167.5</c:v>
                </c:pt>
                <c:pt idx="172" formatCode="#\+##0.0">
                  <c:v>26168.2</c:v>
                </c:pt>
                <c:pt idx="173" formatCode="#\+##0.0">
                  <c:v>26171.200000000001</c:v>
                </c:pt>
                <c:pt idx="174" formatCode="#\+##0.0">
                  <c:v>26172.2</c:v>
                </c:pt>
                <c:pt idx="175" formatCode="#\+##0.0">
                  <c:v>26174.2</c:v>
                </c:pt>
                <c:pt idx="176" formatCode="#\+##0.0">
                  <c:v>26177.200000000001</c:v>
                </c:pt>
                <c:pt idx="177" formatCode="#\+##0.0">
                  <c:v>26179.200000000001</c:v>
                </c:pt>
                <c:pt idx="178" formatCode="#\+##0.0">
                  <c:v>26179.200000000001</c:v>
                </c:pt>
                <c:pt idx="179" formatCode="#\+##0.0">
                  <c:v>26179.200000000001</c:v>
                </c:pt>
                <c:pt idx="180" formatCode="#\+##0.0">
                  <c:v>26179.200000000001</c:v>
                </c:pt>
                <c:pt idx="181" formatCode="#\+##0.0">
                  <c:v>26179.200000000001</c:v>
                </c:pt>
                <c:pt idx="182" formatCode="#\+##0.0">
                  <c:v>26179.200000000001</c:v>
                </c:pt>
              </c:numCache>
            </c:numRef>
          </c:xVal>
          <c:yVal>
            <c:numRef>
              <c:f>'excavation rate '!$A$6:$A$235</c:f>
              <c:numCache>
                <c:formatCode>d\.m\.yy</c:formatCode>
                <c:ptCount val="230"/>
                <c:pt idx="0">
                  <c:v>39951</c:v>
                </c:pt>
                <c:pt idx="1">
                  <c:v>39952</c:v>
                </c:pt>
                <c:pt idx="2">
                  <c:v>39953</c:v>
                </c:pt>
                <c:pt idx="3">
                  <c:v>39954</c:v>
                </c:pt>
                <c:pt idx="4">
                  <c:v>39955</c:v>
                </c:pt>
                <c:pt idx="5">
                  <c:v>39956</c:v>
                </c:pt>
                <c:pt idx="6">
                  <c:v>39957</c:v>
                </c:pt>
                <c:pt idx="7">
                  <c:v>39958</c:v>
                </c:pt>
                <c:pt idx="8">
                  <c:v>39959</c:v>
                </c:pt>
                <c:pt idx="9">
                  <c:v>39960</c:v>
                </c:pt>
                <c:pt idx="10">
                  <c:v>39961</c:v>
                </c:pt>
                <c:pt idx="11">
                  <c:v>39962</c:v>
                </c:pt>
                <c:pt idx="12">
                  <c:v>39963</c:v>
                </c:pt>
                <c:pt idx="13">
                  <c:v>39964</c:v>
                </c:pt>
                <c:pt idx="14">
                  <c:v>39965</c:v>
                </c:pt>
                <c:pt idx="15">
                  <c:v>39966</c:v>
                </c:pt>
                <c:pt idx="16">
                  <c:v>39967</c:v>
                </c:pt>
                <c:pt idx="17">
                  <c:v>39968</c:v>
                </c:pt>
                <c:pt idx="18">
                  <c:v>39969</c:v>
                </c:pt>
                <c:pt idx="19">
                  <c:v>39970</c:v>
                </c:pt>
                <c:pt idx="20">
                  <c:v>39971</c:v>
                </c:pt>
                <c:pt idx="21">
                  <c:v>39972</c:v>
                </c:pt>
                <c:pt idx="22">
                  <c:v>39973</c:v>
                </c:pt>
                <c:pt idx="23">
                  <c:v>39974</c:v>
                </c:pt>
                <c:pt idx="24">
                  <c:v>39975</c:v>
                </c:pt>
                <c:pt idx="25">
                  <c:v>39976</c:v>
                </c:pt>
                <c:pt idx="26">
                  <c:v>39977</c:v>
                </c:pt>
                <c:pt idx="27">
                  <c:v>39978</c:v>
                </c:pt>
                <c:pt idx="28">
                  <c:v>39979</c:v>
                </c:pt>
                <c:pt idx="29">
                  <c:v>39980</c:v>
                </c:pt>
                <c:pt idx="30">
                  <c:v>39981</c:v>
                </c:pt>
                <c:pt idx="31">
                  <c:v>39982</c:v>
                </c:pt>
                <c:pt idx="32">
                  <c:v>39983</c:v>
                </c:pt>
                <c:pt idx="33">
                  <c:v>39984</c:v>
                </c:pt>
                <c:pt idx="34">
                  <c:v>39985</c:v>
                </c:pt>
                <c:pt idx="35">
                  <c:v>39986</c:v>
                </c:pt>
                <c:pt idx="36">
                  <c:v>39987</c:v>
                </c:pt>
                <c:pt idx="37">
                  <c:v>39988</c:v>
                </c:pt>
                <c:pt idx="38">
                  <c:v>39989</c:v>
                </c:pt>
                <c:pt idx="39">
                  <c:v>39990</c:v>
                </c:pt>
                <c:pt idx="40">
                  <c:v>39991</c:v>
                </c:pt>
                <c:pt idx="41">
                  <c:v>39992</c:v>
                </c:pt>
                <c:pt idx="42">
                  <c:v>39993</c:v>
                </c:pt>
                <c:pt idx="43">
                  <c:v>39994</c:v>
                </c:pt>
                <c:pt idx="44">
                  <c:v>39995</c:v>
                </c:pt>
                <c:pt idx="45">
                  <c:v>39996</c:v>
                </c:pt>
                <c:pt idx="46">
                  <c:v>39997</c:v>
                </c:pt>
                <c:pt idx="47">
                  <c:v>39998</c:v>
                </c:pt>
                <c:pt idx="48">
                  <c:v>39999</c:v>
                </c:pt>
                <c:pt idx="49">
                  <c:v>40000</c:v>
                </c:pt>
                <c:pt idx="50">
                  <c:v>40001</c:v>
                </c:pt>
                <c:pt idx="51">
                  <c:v>40002</c:v>
                </c:pt>
                <c:pt idx="52">
                  <c:v>40003</c:v>
                </c:pt>
                <c:pt idx="53">
                  <c:v>40004</c:v>
                </c:pt>
                <c:pt idx="54">
                  <c:v>40005</c:v>
                </c:pt>
                <c:pt idx="55">
                  <c:v>40006</c:v>
                </c:pt>
                <c:pt idx="56">
                  <c:v>40007</c:v>
                </c:pt>
                <c:pt idx="57">
                  <c:v>40008</c:v>
                </c:pt>
                <c:pt idx="58">
                  <c:v>40009</c:v>
                </c:pt>
                <c:pt idx="59">
                  <c:v>40010</c:v>
                </c:pt>
                <c:pt idx="60">
                  <c:v>40011</c:v>
                </c:pt>
                <c:pt idx="61">
                  <c:v>40012</c:v>
                </c:pt>
                <c:pt idx="62">
                  <c:v>40013</c:v>
                </c:pt>
                <c:pt idx="63">
                  <c:v>40014</c:v>
                </c:pt>
                <c:pt idx="64">
                  <c:v>40015</c:v>
                </c:pt>
                <c:pt idx="65">
                  <c:v>40016</c:v>
                </c:pt>
                <c:pt idx="66">
                  <c:v>40017</c:v>
                </c:pt>
                <c:pt idx="67">
                  <c:v>40018</c:v>
                </c:pt>
                <c:pt idx="68">
                  <c:v>40019</c:v>
                </c:pt>
                <c:pt idx="69">
                  <c:v>40020</c:v>
                </c:pt>
                <c:pt idx="70">
                  <c:v>40021</c:v>
                </c:pt>
                <c:pt idx="71">
                  <c:v>40022</c:v>
                </c:pt>
                <c:pt idx="72">
                  <c:v>40023</c:v>
                </c:pt>
                <c:pt idx="73">
                  <c:v>40024</c:v>
                </c:pt>
                <c:pt idx="74">
                  <c:v>40025</c:v>
                </c:pt>
                <c:pt idx="75">
                  <c:v>40026</c:v>
                </c:pt>
                <c:pt idx="76">
                  <c:v>40027</c:v>
                </c:pt>
                <c:pt idx="77">
                  <c:v>40028</c:v>
                </c:pt>
                <c:pt idx="78">
                  <c:v>40029</c:v>
                </c:pt>
                <c:pt idx="79">
                  <c:v>40030</c:v>
                </c:pt>
                <c:pt idx="80">
                  <c:v>40031</c:v>
                </c:pt>
                <c:pt idx="81">
                  <c:v>40032</c:v>
                </c:pt>
                <c:pt idx="82">
                  <c:v>40033</c:v>
                </c:pt>
                <c:pt idx="83">
                  <c:v>40034</c:v>
                </c:pt>
                <c:pt idx="84">
                  <c:v>40035</c:v>
                </c:pt>
                <c:pt idx="85">
                  <c:v>40036</c:v>
                </c:pt>
                <c:pt idx="86">
                  <c:v>40037</c:v>
                </c:pt>
                <c:pt idx="87">
                  <c:v>40038</c:v>
                </c:pt>
                <c:pt idx="88">
                  <c:v>40039</c:v>
                </c:pt>
                <c:pt idx="89">
                  <c:v>40040</c:v>
                </c:pt>
                <c:pt idx="90">
                  <c:v>40041</c:v>
                </c:pt>
                <c:pt idx="91">
                  <c:v>40042</c:v>
                </c:pt>
                <c:pt idx="92">
                  <c:v>40043</c:v>
                </c:pt>
                <c:pt idx="93">
                  <c:v>40044</c:v>
                </c:pt>
                <c:pt idx="94">
                  <c:v>40045</c:v>
                </c:pt>
                <c:pt idx="95">
                  <c:v>40046</c:v>
                </c:pt>
                <c:pt idx="96">
                  <c:v>40047</c:v>
                </c:pt>
                <c:pt idx="97">
                  <c:v>40048</c:v>
                </c:pt>
                <c:pt idx="98">
                  <c:v>40049</c:v>
                </c:pt>
                <c:pt idx="99">
                  <c:v>40050</c:v>
                </c:pt>
                <c:pt idx="100">
                  <c:v>40051</c:v>
                </c:pt>
                <c:pt idx="101">
                  <c:v>40052</c:v>
                </c:pt>
                <c:pt idx="102">
                  <c:v>40053</c:v>
                </c:pt>
                <c:pt idx="103">
                  <c:v>40054</c:v>
                </c:pt>
                <c:pt idx="104">
                  <c:v>40055</c:v>
                </c:pt>
                <c:pt idx="105">
                  <c:v>40056</c:v>
                </c:pt>
                <c:pt idx="106">
                  <c:v>40057</c:v>
                </c:pt>
                <c:pt idx="107">
                  <c:v>40058</c:v>
                </c:pt>
                <c:pt idx="108">
                  <c:v>40059</c:v>
                </c:pt>
                <c:pt idx="109">
                  <c:v>40060</c:v>
                </c:pt>
                <c:pt idx="110">
                  <c:v>40061</c:v>
                </c:pt>
                <c:pt idx="111">
                  <c:v>40062</c:v>
                </c:pt>
                <c:pt idx="112">
                  <c:v>40063</c:v>
                </c:pt>
                <c:pt idx="113">
                  <c:v>40064</c:v>
                </c:pt>
                <c:pt idx="114">
                  <c:v>40065</c:v>
                </c:pt>
                <c:pt idx="115">
                  <c:v>40066</c:v>
                </c:pt>
                <c:pt idx="116">
                  <c:v>40067</c:v>
                </c:pt>
                <c:pt idx="117">
                  <c:v>40068</c:v>
                </c:pt>
                <c:pt idx="118">
                  <c:v>40069</c:v>
                </c:pt>
                <c:pt idx="119">
                  <c:v>40070</c:v>
                </c:pt>
                <c:pt idx="120">
                  <c:v>40071</c:v>
                </c:pt>
                <c:pt idx="121">
                  <c:v>40072</c:v>
                </c:pt>
                <c:pt idx="122">
                  <c:v>40073</c:v>
                </c:pt>
                <c:pt idx="123">
                  <c:v>40074</c:v>
                </c:pt>
                <c:pt idx="124">
                  <c:v>40075</c:v>
                </c:pt>
                <c:pt idx="125">
                  <c:v>40076</c:v>
                </c:pt>
                <c:pt idx="126">
                  <c:v>40077</c:v>
                </c:pt>
                <c:pt idx="127">
                  <c:v>40078</c:v>
                </c:pt>
                <c:pt idx="128">
                  <c:v>40079</c:v>
                </c:pt>
                <c:pt idx="129">
                  <c:v>40080</c:v>
                </c:pt>
                <c:pt idx="130">
                  <c:v>40081</c:v>
                </c:pt>
                <c:pt idx="131">
                  <c:v>40082</c:v>
                </c:pt>
                <c:pt idx="132">
                  <c:v>40083</c:v>
                </c:pt>
                <c:pt idx="133">
                  <c:v>40084</c:v>
                </c:pt>
                <c:pt idx="134">
                  <c:v>40085</c:v>
                </c:pt>
                <c:pt idx="135">
                  <c:v>40086</c:v>
                </c:pt>
                <c:pt idx="136">
                  <c:v>40087</c:v>
                </c:pt>
                <c:pt idx="137">
                  <c:v>40088</c:v>
                </c:pt>
                <c:pt idx="138">
                  <c:v>40089</c:v>
                </c:pt>
                <c:pt idx="139">
                  <c:v>40090</c:v>
                </c:pt>
                <c:pt idx="140">
                  <c:v>40091</c:v>
                </c:pt>
                <c:pt idx="141">
                  <c:v>40092</c:v>
                </c:pt>
                <c:pt idx="142">
                  <c:v>40093</c:v>
                </c:pt>
                <c:pt idx="143">
                  <c:v>40094</c:v>
                </c:pt>
                <c:pt idx="144">
                  <c:v>40095</c:v>
                </c:pt>
                <c:pt idx="145">
                  <c:v>40096</c:v>
                </c:pt>
                <c:pt idx="146">
                  <c:v>40097</c:v>
                </c:pt>
                <c:pt idx="147">
                  <c:v>40098</c:v>
                </c:pt>
                <c:pt idx="148">
                  <c:v>40099</c:v>
                </c:pt>
                <c:pt idx="149">
                  <c:v>40100</c:v>
                </c:pt>
                <c:pt idx="150">
                  <c:v>40101</c:v>
                </c:pt>
                <c:pt idx="151">
                  <c:v>40102</c:v>
                </c:pt>
                <c:pt idx="152">
                  <c:v>40103</c:v>
                </c:pt>
                <c:pt idx="153">
                  <c:v>40104</c:v>
                </c:pt>
                <c:pt idx="154">
                  <c:v>40105</c:v>
                </c:pt>
                <c:pt idx="155">
                  <c:v>40106</c:v>
                </c:pt>
                <c:pt idx="156">
                  <c:v>40107</c:v>
                </c:pt>
                <c:pt idx="157">
                  <c:v>40108</c:v>
                </c:pt>
                <c:pt idx="158">
                  <c:v>40109</c:v>
                </c:pt>
                <c:pt idx="159">
                  <c:v>40110</c:v>
                </c:pt>
                <c:pt idx="160">
                  <c:v>40111</c:v>
                </c:pt>
                <c:pt idx="161">
                  <c:v>40112</c:v>
                </c:pt>
                <c:pt idx="162">
                  <c:v>40113</c:v>
                </c:pt>
                <c:pt idx="163">
                  <c:v>40114</c:v>
                </c:pt>
                <c:pt idx="164">
                  <c:v>40115</c:v>
                </c:pt>
                <c:pt idx="165">
                  <c:v>40116</c:v>
                </c:pt>
                <c:pt idx="166">
                  <c:v>40117</c:v>
                </c:pt>
                <c:pt idx="167">
                  <c:v>40118</c:v>
                </c:pt>
                <c:pt idx="168">
                  <c:v>40119</c:v>
                </c:pt>
                <c:pt idx="169">
                  <c:v>40120</c:v>
                </c:pt>
                <c:pt idx="170">
                  <c:v>40121</c:v>
                </c:pt>
                <c:pt idx="171">
                  <c:v>40122</c:v>
                </c:pt>
                <c:pt idx="172">
                  <c:v>40123</c:v>
                </c:pt>
                <c:pt idx="173">
                  <c:v>40124</c:v>
                </c:pt>
                <c:pt idx="174">
                  <c:v>40125</c:v>
                </c:pt>
                <c:pt idx="175">
                  <c:v>40126</c:v>
                </c:pt>
                <c:pt idx="176">
                  <c:v>40127</c:v>
                </c:pt>
                <c:pt idx="177">
                  <c:v>40128</c:v>
                </c:pt>
                <c:pt idx="178">
                  <c:v>40129</c:v>
                </c:pt>
                <c:pt idx="179">
                  <c:v>40130</c:v>
                </c:pt>
                <c:pt idx="180">
                  <c:v>40131</c:v>
                </c:pt>
                <c:pt idx="181">
                  <c:v>40132</c:v>
                </c:pt>
                <c:pt idx="182">
                  <c:v>40133</c:v>
                </c:pt>
                <c:pt idx="183">
                  <c:v>40134</c:v>
                </c:pt>
                <c:pt idx="184">
                  <c:v>40135</c:v>
                </c:pt>
                <c:pt idx="185">
                  <c:v>40136</c:v>
                </c:pt>
                <c:pt idx="186">
                  <c:v>40137</c:v>
                </c:pt>
                <c:pt idx="187">
                  <c:v>40138</c:v>
                </c:pt>
                <c:pt idx="188">
                  <c:v>40139</c:v>
                </c:pt>
                <c:pt idx="189">
                  <c:v>40140</c:v>
                </c:pt>
                <c:pt idx="190">
                  <c:v>40141</c:v>
                </c:pt>
                <c:pt idx="191">
                  <c:v>40142</c:v>
                </c:pt>
                <c:pt idx="192">
                  <c:v>40143</c:v>
                </c:pt>
                <c:pt idx="193">
                  <c:v>40144</c:v>
                </c:pt>
                <c:pt idx="194">
                  <c:v>40145</c:v>
                </c:pt>
                <c:pt idx="195">
                  <c:v>40146</c:v>
                </c:pt>
                <c:pt idx="196">
                  <c:v>40147</c:v>
                </c:pt>
                <c:pt idx="197">
                  <c:v>40148</c:v>
                </c:pt>
                <c:pt idx="198">
                  <c:v>40149</c:v>
                </c:pt>
                <c:pt idx="199">
                  <c:v>40150</c:v>
                </c:pt>
                <c:pt idx="200">
                  <c:v>40151</c:v>
                </c:pt>
                <c:pt idx="201">
                  <c:v>40152</c:v>
                </c:pt>
                <c:pt idx="202">
                  <c:v>40153</c:v>
                </c:pt>
                <c:pt idx="203">
                  <c:v>40154</c:v>
                </c:pt>
                <c:pt idx="204">
                  <c:v>40155</c:v>
                </c:pt>
                <c:pt idx="205">
                  <c:v>40156</c:v>
                </c:pt>
                <c:pt idx="206">
                  <c:v>40157</c:v>
                </c:pt>
                <c:pt idx="207">
                  <c:v>40158</c:v>
                </c:pt>
                <c:pt idx="208">
                  <c:v>40159</c:v>
                </c:pt>
                <c:pt idx="209">
                  <c:v>40160</c:v>
                </c:pt>
                <c:pt idx="210">
                  <c:v>40161</c:v>
                </c:pt>
                <c:pt idx="211">
                  <c:v>40162</c:v>
                </c:pt>
                <c:pt idx="212">
                  <c:v>40163</c:v>
                </c:pt>
                <c:pt idx="213">
                  <c:v>40164</c:v>
                </c:pt>
                <c:pt idx="214">
                  <c:v>40165</c:v>
                </c:pt>
                <c:pt idx="215">
                  <c:v>40166</c:v>
                </c:pt>
                <c:pt idx="216">
                  <c:v>40167</c:v>
                </c:pt>
                <c:pt idx="217">
                  <c:v>40168</c:v>
                </c:pt>
                <c:pt idx="218">
                  <c:v>40169</c:v>
                </c:pt>
                <c:pt idx="219">
                  <c:v>40170</c:v>
                </c:pt>
                <c:pt idx="220">
                  <c:v>40171</c:v>
                </c:pt>
                <c:pt idx="221">
                  <c:v>40172</c:v>
                </c:pt>
                <c:pt idx="222">
                  <c:v>40173</c:v>
                </c:pt>
                <c:pt idx="223">
                  <c:v>40174</c:v>
                </c:pt>
                <c:pt idx="224">
                  <c:v>40175</c:v>
                </c:pt>
                <c:pt idx="225">
                  <c:v>40176</c:v>
                </c:pt>
                <c:pt idx="226">
                  <c:v>40177</c:v>
                </c:pt>
                <c:pt idx="227">
                  <c:v>40178</c:v>
                </c:pt>
                <c:pt idx="228">
                  <c:v>40179</c:v>
                </c:pt>
                <c:pt idx="229">
                  <c:v>40180</c:v>
                </c:pt>
              </c:numCache>
            </c:numRef>
          </c:yVal>
        </c:ser>
        <c:ser>
          <c:idx val="29"/>
          <c:order val="6"/>
          <c:tx>
            <c:v>TU-PO actual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'excavation rate '!$P$6:$P$380</c:f>
              <c:numCache>
                <c:formatCode>#\+##0.0</c:formatCode>
                <c:ptCount val="375"/>
                <c:pt idx="58">
                  <c:v>26609.9</c:v>
                </c:pt>
                <c:pt idx="59">
                  <c:v>26609.9</c:v>
                </c:pt>
                <c:pt idx="60">
                  <c:v>26610.5</c:v>
                </c:pt>
                <c:pt idx="61">
                  <c:v>26610.5</c:v>
                </c:pt>
                <c:pt idx="62">
                  <c:v>26610.5</c:v>
                </c:pt>
                <c:pt idx="63">
                  <c:v>26610.5</c:v>
                </c:pt>
                <c:pt idx="64">
                  <c:v>26610.5</c:v>
                </c:pt>
                <c:pt idx="65">
                  <c:v>26610.5</c:v>
                </c:pt>
                <c:pt idx="66">
                  <c:v>26610.5</c:v>
                </c:pt>
                <c:pt idx="67">
                  <c:v>26610.5</c:v>
                </c:pt>
                <c:pt idx="68">
                  <c:v>26610.5</c:v>
                </c:pt>
                <c:pt idx="69">
                  <c:v>26610.5</c:v>
                </c:pt>
                <c:pt idx="70">
                  <c:v>26610.5</c:v>
                </c:pt>
                <c:pt idx="71">
                  <c:v>26610.5</c:v>
                </c:pt>
                <c:pt idx="72">
                  <c:v>26612</c:v>
                </c:pt>
                <c:pt idx="73">
                  <c:v>26613.5</c:v>
                </c:pt>
                <c:pt idx="74">
                  <c:v>26613.5</c:v>
                </c:pt>
                <c:pt idx="75">
                  <c:v>26613.5</c:v>
                </c:pt>
                <c:pt idx="76">
                  <c:v>26613.5</c:v>
                </c:pt>
                <c:pt idx="77">
                  <c:v>26615</c:v>
                </c:pt>
                <c:pt idx="78">
                  <c:v>26615</c:v>
                </c:pt>
                <c:pt idx="79">
                  <c:v>26615</c:v>
                </c:pt>
                <c:pt idx="80">
                  <c:v>26616.5</c:v>
                </c:pt>
                <c:pt idx="81">
                  <c:v>26616.5</c:v>
                </c:pt>
                <c:pt idx="82">
                  <c:v>26618</c:v>
                </c:pt>
                <c:pt idx="83">
                  <c:v>26618</c:v>
                </c:pt>
                <c:pt idx="84">
                  <c:v>26618</c:v>
                </c:pt>
                <c:pt idx="85">
                  <c:v>26619.5</c:v>
                </c:pt>
                <c:pt idx="86">
                  <c:v>26619.5</c:v>
                </c:pt>
                <c:pt idx="87">
                  <c:v>26621</c:v>
                </c:pt>
                <c:pt idx="88">
                  <c:v>26621</c:v>
                </c:pt>
                <c:pt idx="89">
                  <c:v>26621</c:v>
                </c:pt>
                <c:pt idx="90">
                  <c:v>26621</c:v>
                </c:pt>
                <c:pt idx="91">
                  <c:v>26621</c:v>
                </c:pt>
                <c:pt idx="92">
                  <c:v>26621</c:v>
                </c:pt>
                <c:pt idx="93">
                  <c:v>26621</c:v>
                </c:pt>
                <c:pt idx="94">
                  <c:v>26621</c:v>
                </c:pt>
                <c:pt idx="95">
                  <c:v>26621</c:v>
                </c:pt>
                <c:pt idx="96">
                  <c:v>26621</c:v>
                </c:pt>
                <c:pt idx="97">
                  <c:v>26621</c:v>
                </c:pt>
                <c:pt idx="98">
                  <c:v>26621</c:v>
                </c:pt>
                <c:pt idx="99">
                  <c:v>26621</c:v>
                </c:pt>
                <c:pt idx="100">
                  <c:v>26621</c:v>
                </c:pt>
                <c:pt idx="101">
                  <c:v>26621</c:v>
                </c:pt>
                <c:pt idx="102">
                  <c:v>26621</c:v>
                </c:pt>
                <c:pt idx="103">
                  <c:v>26621</c:v>
                </c:pt>
                <c:pt idx="104">
                  <c:v>26621</c:v>
                </c:pt>
                <c:pt idx="105">
                  <c:v>26621</c:v>
                </c:pt>
                <c:pt idx="106">
                  <c:v>26621</c:v>
                </c:pt>
                <c:pt idx="107">
                  <c:v>26621</c:v>
                </c:pt>
                <c:pt idx="108">
                  <c:v>26621</c:v>
                </c:pt>
                <c:pt idx="109">
                  <c:v>26621</c:v>
                </c:pt>
                <c:pt idx="110">
                  <c:v>26621</c:v>
                </c:pt>
                <c:pt idx="111">
                  <c:v>26621</c:v>
                </c:pt>
                <c:pt idx="112">
                  <c:v>26621</c:v>
                </c:pt>
                <c:pt idx="113">
                  <c:v>26621</c:v>
                </c:pt>
                <c:pt idx="114">
                  <c:v>26621</c:v>
                </c:pt>
                <c:pt idx="115">
                  <c:v>26621</c:v>
                </c:pt>
                <c:pt idx="116">
                  <c:v>26621</c:v>
                </c:pt>
                <c:pt idx="117">
                  <c:v>26621</c:v>
                </c:pt>
                <c:pt idx="118">
                  <c:v>26621</c:v>
                </c:pt>
                <c:pt idx="119">
                  <c:v>26621</c:v>
                </c:pt>
                <c:pt idx="120">
                  <c:v>26621</c:v>
                </c:pt>
                <c:pt idx="121">
                  <c:v>26621</c:v>
                </c:pt>
                <c:pt idx="122">
                  <c:v>26621</c:v>
                </c:pt>
                <c:pt idx="123">
                  <c:v>26621</c:v>
                </c:pt>
                <c:pt idx="124">
                  <c:v>26621</c:v>
                </c:pt>
                <c:pt idx="125">
                  <c:v>26621</c:v>
                </c:pt>
                <c:pt idx="126">
                  <c:v>26621</c:v>
                </c:pt>
                <c:pt idx="127">
                  <c:v>26621</c:v>
                </c:pt>
                <c:pt idx="128">
                  <c:v>26621</c:v>
                </c:pt>
                <c:pt idx="129">
                  <c:v>26621</c:v>
                </c:pt>
                <c:pt idx="130">
                  <c:v>26621</c:v>
                </c:pt>
                <c:pt idx="131">
                  <c:v>26621</c:v>
                </c:pt>
                <c:pt idx="132">
                  <c:v>26621</c:v>
                </c:pt>
                <c:pt idx="133">
                  <c:v>26621</c:v>
                </c:pt>
                <c:pt idx="134">
                  <c:v>26621</c:v>
                </c:pt>
                <c:pt idx="135">
                  <c:v>26621</c:v>
                </c:pt>
                <c:pt idx="136">
                  <c:v>26621</c:v>
                </c:pt>
                <c:pt idx="137">
                  <c:v>26621</c:v>
                </c:pt>
                <c:pt idx="138">
                  <c:v>26621</c:v>
                </c:pt>
                <c:pt idx="139">
                  <c:v>26621</c:v>
                </c:pt>
                <c:pt idx="140">
                  <c:v>26621</c:v>
                </c:pt>
                <c:pt idx="141">
                  <c:v>26621</c:v>
                </c:pt>
                <c:pt idx="142">
                  <c:v>26621</c:v>
                </c:pt>
                <c:pt idx="143">
                  <c:v>26621</c:v>
                </c:pt>
                <c:pt idx="144">
                  <c:v>26621</c:v>
                </c:pt>
                <c:pt idx="145">
                  <c:v>26621</c:v>
                </c:pt>
                <c:pt idx="146">
                  <c:v>26621</c:v>
                </c:pt>
                <c:pt idx="147">
                  <c:v>26621</c:v>
                </c:pt>
                <c:pt idx="148">
                  <c:v>26621</c:v>
                </c:pt>
                <c:pt idx="149">
                  <c:v>26621</c:v>
                </c:pt>
                <c:pt idx="150">
                  <c:v>26621</c:v>
                </c:pt>
                <c:pt idx="151">
                  <c:v>26621</c:v>
                </c:pt>
                <c:pt idx="152">
                  <c:v>26621</c:v>
                </c:pt>
                <c:pt idx="153">
                  <c:v>26621</c:v>
                </c:pt>
                <c:pt idx="154">
                  <c:v>26621</c:v>
                </c:pt>
                <c:pt idx="155">
                  <c:v>26621</c:v>
                </c:pt>
                <c:pt idx="156">
                  <c:v>26621</c:v>
                </c:pt>
                <c:pt idx="157">
                  <c:v>26621</c:v>
                </c:pt>
                <c:pt idx="158">
                  <c:v>26621</c:v>
                </c:pt>
                <c:pt idx="159">
                  <c:v>26621</c:v>
                </c:pt>
                <c:pt idx="160">
                  <c:v>26621</c:v>
                </c:pt>
                <c:pt idx="161">
                  <c:v>26621</c:v>
                </c:pt>
                <c:pt idx="162">
                  <c:v>26621</c:v>
                </c:pt>
                <c:pt idx="163">
                  <c:v>26621</c:v>
                </c:pt>
                <c:pt idx="164">
                  <c:v>26621</c:v>
                </c:pt>
                <c:pt idx="165">
                  <c:v>26621</c:v>
                </c:pt>
                <c:pt idx="166">
                  <c:v>26621</c:v>
                </c:pt>
                <c:pt idx="167">
                  <c:v>26621</c:v>
                </c:pt>
                <c:pt idx="168">
                  <c:v>26621</c:v>
                </c:pt>
                <c:pt idx="169">
                  <c:v>26621</c:v>
                </c:pt>
                <c:pt idx="170">
                  <c:v>26621</c:v>
                </c:pt>
                <c:pt idx="171">
                  <c:v>26621</c:v>
                </c:pt>
                <c:pt idx="172">
                  <c:v>26621</c:v>
                </c:pt>
                <c:pt idx="173">
                  <c:v>26621</c:v>
                </c:pt>
                <c:pt idx="174">
                  <c:v>26621</c:v>
                </c:pt>
                <c:pt idx="175">
                  <c:v>26621</c:v>
                </c:pt>
                <c:pt idx="176">
                  <c:v>26621</c:v>
                </c:pt>
                <c:pt idx="177">
                  <c:v>26621</c:v>
                </c:pt>
                <c:pt idx="178">
                  <c:v>26621</c:v>
                </c:pt>
                <c:pt idx="179">
                  <c:v>26621</c:v>
                </c:pt>
                <c:pt idx="180">
                  <c:v>26621</c:v>
                </c:pt>
                <c:pt idx="181">
                  <c:v>26621</c:v>
                </c:pt>
                <c:pt idx="182">
                  <c:v>26621</c:v>
                </c:pt>
              </c:numCache>
            </c:numRef>
          </c:xVal>
          <c:yVal>
            <c:numRef>
              <c:f>'excavation rate '!$A$6:$A$380</c:f>
              <c:numCache>
                <c:formatCode>d\.m\.yy</c:formatCode>
                <c:ptCount val="375"/>
                <c:pt idx="0">
                  <c:v>39951</c:v>
                </c:pt>
                <c:pt idx="1">
                  <c:v>39952</c:v>
                </c:pt>
                <c:pt idx="2">
                  <c:v>39953</c:v>
                </c:pt>
                <c:pt idx="3">
                  <c:v>39954</c:v>
                </c:pt>
                <c:pt idx="4">
                  <c:v>39955</c:v>
                </c:pt>
                <c:pt idx="5">
                  <c:v>39956</c:v>
                </c:pt>
                <c:pt idx="6">
                  <c:v>39957</c:v>
                </c:pt>
                <c:pt idx="7">
                  <c:v>39958</c:v>
                </c:pt>
                <c:pt idx="8">
                  <c:v>39959</c:v>
                </c:pt>
                <c:pt idx="9">
                  <c:v>39960</c:v>
                </c:pt>
                <c:pt idx="10">
                  <c:v>39961</c:v>
                </c:pt>
                <c:pt idx="11">
                  <c:v>39962</c:v>
                </c:pt>
                <c:pt idx="12">
                  <c:v>39963</c:v>
                </c:pt>
                <c:pt idx="13">
                  <c:v>39964</c:v>
                </c:pt>
                <c:pt idx="14">
                  <c:v>39965</c:v>
                </c:pt>
                <c:pt idx="15">
                  <c:v>39966</c:v>
                </c:pt>
                <c:pt idx="16">
                  <c:v>39967</c:v>
                </c:pt>
                <c:pt idx="17">
                  <c:v>39968</c:v>
                </c:pt>
                <c:pt idx="18">
                  <c:v>39969</c:v>
                </c:pt>
                <c:pt idx="19">
                  <c:v>39970</c:v>
                </c:pt>
                <c:pt idx="20">
                  <c:v>39971</c:v>
                </c:pt>
                <c:pt idx="21">
                  <c:v>39972</c:v>
                </c:pt>
                <c:pt idx="22">
                  <c:v>39973</c:v>
                </c:pt>
                <c:pt idx="23">
                  <c:v>39974</c:v>
                </c:pt>
                <c:pt idx="24">
                  <c:v>39975</c:v>
                </c:pt>
                <c:pt idx="25">
                  <c:v>39976</c:v>
                </c:pt>
                <c:pt idx="26">
                  <c:v>39977</c:v>
                </c:pt>
                <c:pt idx="27">
                  <c:v>39978</c:v>
                </c:pt>
                <c:pt idx="28">
                  <c:v>39979</c:v>
                </c:pt>
                <c:pt idx="29">
                  <c:v>39980</c:v>
                </c:pt>
                <c:pt idx="30">
                  <c:v>39981</c:v>
                </c:pt>
                <c:pt idx="31">
                  <c:v>39982</c:v>
                </c:pt>
                <c:pt idx="32">
                  <c:v>39983</c:v>
                </c:pt>
                <c:pt idx="33">
                  <c:v>39984</c:v>
                </c:pt>
                <c:pt idx="34">
                  <c:v>39985</c:v>
                </c:pt>
                <c:pt idx="35">
                  <c:v>39986</c:v>
                </c:pt>
                <c:pt idx="36">
                  <c:v>39987</c:v>
                </c:pt>
                <c:pt idx="37">
                  <c:v>39988</c:v>
                </c:pt>
                <c:pt idx="38">
                  <c:v>39989</c:v>
                </c:pt>
                <c:pt idx="39">
                  <c:v>39990</c:v>
                </c:pt>
                <c:pt idx="40">
                  <c:v>39991</c:v>
                </c:pt>
                <c:pt idx="41">
                  <c:v>39992</c:v>
                </c:pt>
                <c:pt idx="42">
                  <c:v>39993</c:v>
                </c:pt>
                <c:pt idx="43">
                  <c:v>39994</c:v>
                </c:pt>
                <c:pt idx="44">
                  <c:v>39995</c:v>
                </c:pt>
                <c:pt idx="45">
                  <c:v>39996</c:v>
                </c:pt>
                <c:pt idx="46">
                  <c:v>39997</c:v>
                </c:pt>
                <c:pt idx="47">
                  <c:v>39998</c:v>
                </c:pt>
                <c:pt idx="48">
                  <c:v>39999</c:v>
                </c:pt>
                <c:pt idx="49">
                  <c:v>40000</c:v>
                </c:pt>
                <c:pt idx="50">
                  <c:v>40001</c:v>
                </c:pt>
                <c:pt idx="51">
                  <c:v>40002</c:v>
                </c:pt>
                <c:pt idx="52">
                  <c:v>40003</c:v>
                </c:pt>
                <c:pt idx="53">
                  <c:v>40004</c:v>
                </c:pt>
                <c:pt idx="54">
                  <c:v>40005</c:v>
                </c:pt>
                <c:pt idx="55">
                  <c:v>40006</c:v>
                </c:pt>
                <c:pt idx="56">
                  <c:v>40007</c:v>
                </c:pt>
                <c:pt idx="57">
                  <c:v>40008</c:v>
                </c:pt>
                <c:pt idx="58">
                  <c:v>40009</c:v>
                </c:pt>
                <c:pt idx="59">
                  <c:v>40010</c:v>
                </c:pt>
                <c:pt idx="60">
                  <c:v>40011</c:v>
                </c:pt>
                <c:pt idx="61">
                  <c:v>40012</c:v>
                </c:pt>
                <c:pt idx="62">
                  <c:v>40013</c:v>
                </c:pt>
                <c:pt idx="63">
                  <c:v>40014</c:v>
                </c:pt>
                <c:pt idx="64">
                  <c:v>40015</c:v>
                </c:pt>
                <c:pt idx="65">
                  <c:v>40016</c:v>
                </c:pt>
                <c:pt idx="66">
                  <c:v>40017</c:v>
                </c:pt>
                <c:pt idx="67">
                  <c:v>40018</c:v>
                </c:pt>
                <c:pt idx="68">
                  <c:v>40019</c:v>
                </c:pt>
                <c:pt idx="69">
                  <c:v>40020</c:v>
                </c:pt>
                <c:pt idx="70">
                  <c:v>40021</c:v>
                </c:pt>
                <c:pt idx="71">
                  <c:v>40022</c:v>
                </c:pt>
                <c:pt idx="72">
                  <c:v>40023</c:v>
                </c:pt>
                <c:pt idx="73">
                  <c:v>40024</c:v>
                </c:pt>
                <c:pt idx="74">
                  <c:v>40025</c:v>
                </c:pt>
                <c:pt idx="75">
                  <c:v>40026</c:v>
                </c:pt>
                <c:pt idx="76">
                  <c:v>40027</c:v>
                </c:pt>
                <c:pt idx="77">
                  <c:v>40028</c:v>
                </c:pt>
                <c:pt idx="78">
                  <c:v>40029</c:v>
                </c:pt>
                <c:pt idx="79">
                  <c:v>40030</c:v>
                </c:pt>
                <c:pt idx="80">
                  <c:v>40031</c:v>
                </c:pt>
                <c:pt idx="81">
                  <c:v>40032</c:v>
                </c:pt>
                <c:pt idx="82">
                  <c:v>40033</c:v>
                </c:pt>
                <c:pt idx="83">
                  <c:v>40034</c:v>
                </c:pt>
                <c:pt idx="84">
                  <c:v>40035</c:v>
                </c:pt>
                <c:pt idx="85">
                  <c:v>40036</c:v>
                </c:pt>
                <c:pt idx="86">
                  <c:v>40037</c:v>
                </c:pt>
                <c:pt idx="87">
                  <c:v>40038</c:v>
                </c:pt>
                <c:pt idx="88">
                  <c:v>40039</c:v>
                </c:pt>
                <c:pt idx="89">
                  <c:v>40040</c:v>
                </c:pt>
                <c:pt idx="90">
                  <c:v>40041</c:v>
                </c:pt>
                <c:pt idx="91">
                  <c:v>40042</c:v>
                </c:pt>
                <c:pt idx="92">
                  <c:v>40043</c:v>
                </c:pt>
                <c:pt idx="93">
                  <c:v>40044</c:v>
                </c:pt>
                <c:pt idx="94">
                  <c:v>40045</c:v>
                </c:pt>
                <c:pt idx="95">
                  <c:v>40046</c:v>
                </c:pt>
                <c:pt idx="96">
                  <c:v>40047</c:v>
                </c:pt>
                <c:pt idx="97">
                  <c:v>40048</c:v>
                </c:pt>
                <c:pt idx="98">
                  <c:v>40049</c:v>
                </c:pt>
                <c:pt idx="99">
                  <c:v>40050</c:v>
                </c:pt>
                <c:pt idx="100">
                  <c:v>40051</c:v>
                </c:pt>
                <c:pt idx="101">
                  <c:v>40052</c:v>
                </c:pt>
                <c:pt idx="102">
                  <c:v>40053</c:v>
                </c:pt>
                <c:pt idx="103">
                  <c:v>40054</c:v>
                </c:pt>
                <c:pt idx="104">
                  <c:v>40055</c:v>
                </c:pt>
                <c:pt idx="105">
                  <c:v>40056</c:v>
                </c:pt>
                <c:pt idx="106">
                  <c:v>40057</c:v>
                </c:pt>
                <c:pt idx="107">
                  <c:v>40058</c:v>
                </c:pt>
                <c:pt idx="108">
                  <c:v>40059</c:v>
                </c:pt>
                <c:pt idx="109">
                  <c:v>40060</c:v>
                </c:pt>
                <c:pt idx="110">
                  <c:v>40061</c:v>
                </c:pt>
                <c:pt idx="111">
                  <c:v>40062</c:v>
                </c:pt>
                <c:pt idx="112">
                  <c:v>40063</c:v>
                </c:pt>
                <c:pt idx="113">
                  <c:v>40064</c:v>
                </c:pt>
                <c:pt idx="114">
                  <c:v>40065</c:v>
                </c:pt>
                <c:pt idx="115">
                  <c:v>40066</c:v>
                </c:pt>
                <c:pt idx="116">
                  <c:v>40067</c:v>
                </c:pt>
                <c:pt idx="117">
                  <c:v>40068</c:v>
                </c:pt>
                <c:pt idx="118">
                  <c:v>40069</c:v>
                </c:pt>
                <c:pt idx="119">
                  <c:v>40070</c:v>
                </c:pt>
                <c:pt idx="120">
                  <c:v>40071</c:v>
                </c:pt>
                <c:pt idx="121">
                  <c:v>40072</c:v>
                </c:pt>
                <c:pt idx="122">
                  <c:v>40073</c:v>
                </c:pt>
                <c:pt idx="123">
                  <c:v>40074</c:v>
                </c:pt>
                <c:pt idx="124">
                  <c:v>40075</c:v>
                </c:pt>
                <c:pt idx="125">
                  <c:v>40076</c:v>
                </c:pt>
                <c:pt idx="126">
                  <c:v>40077</c:v>
                </c:pt>
                <c:pt idx="127">
                  <c:v>40078</c:v>
                </c:pt>
                <c:pt idx="128">
                  <c:v>40079</c:v>
                </c:pt>
                <c:pt idx="129">
                  <c:v>40080</c:v>
                </c:pt>
                <c:pt idx="130">
                  <c:v>40081</c:v>
                </c:pt>
                <c:pt idx="131">
                  <c:v>40082</c:v>
                </c:pt>
                <c:pt idx="132">
                  <c:v>40083</c:v>
                </c:pt>
                <c:pt idx="133">
                  <c:v>40084</c:v>
                </c:pt>
                <c:pt idx="134">
                  <c:v>40085</c:v>
                </c:pt>
                <c:pt idx="135">
                  <c:v>40086</c:v>
                </c:pt>
                <c:pt idx="136">
                  <c:v>40087</c:v>
                </c:pt>
                <c:pt idx="137">
                  <c:v>40088</c:v>
                </c:pt>
                <c:pt idx="138">
                  <c:v>40089</c:v>
                </c:pt>
                <c:pt idx="139">
                  <c:v>40090</c:v>
                </c:pt>
                <c:pt idx="140">
                  <c:v>40091</c:v>
                </c:pt>
                <c:pt idx="141">
                  <c:v>40092</c:v>
                </c:pt>
                <c:pt idx="142">
                  <c:v>40093</c:v>
                </c:pt>
                <c:pt idx="143">
                  <c:v>40094</c:v>
                </c:pt>
                <c:pt idx="144">
                  <c:v>40095</c:v>
                </c:pt>
                <c:pt idx="145">
                  <c:v>40096</c:v>
                </c:pt>
                <c:pt idx="146">
                  <c:v>40097</c:v>
                </c:pt>
                <c:pt idx="147">
                  <c:v>40098</c:v>
                </c:pt>
                <c:pt idx="148">
                  <c:v>40099</c:v>
                </c:pt>
                <c:pt idx="149">
                  <c:v>40100</c:v>
                </c:pt>
                <c:pt idx="150">
                  <c:v>40101</c:v>
                </c:pt>
                <c:pt idx="151">
                  <c:v>40102</c:v>
                </c:pt>
                <c:pt idx="152">
                  <c:v>40103</c:v>
                </c:pt>
                <c:pt idx="153">
                  <c:v>40104</c:v>
                </c:pt>
                <c:pt idx="154">
                  <c:v>40105</c:v>
                </c:pt>
                <c:pt idx="155">
                  <c:v>40106</c:v>
                </c:pt>
                <c:pt idx="156">
                  <c:v>40107</c:v>
                </c:pt>
                <c:pt idx="157">
                  <c:v>40108</c:v>
                </c:pt>
                <c:pt idx="158">
                  <c:v>40109</c:v>
                </c:pt>
                <c:pt idx="159">
                  <c:v>40110</c:v>
                </c:pt>
                <c:pt idx="160">
                  <c:v>40111</c:v>
                </c:pt>
                <c:pt idx="161">
                  <c:v>40112</c:v>
                </c:pt>
                <c:pt idx="162">
                  <c:v>40113</c:v>
                </c:pt>
                <c:pt idx="163">
                  <c:v>40114</c:v>
                </c:pt>
                <c:pt idx="164">
                  <c:v>40115</c:v>
                </c:pt>
                <c:pt idx="165">
                  <c:v>40116</c:v>
                </c:pt>
                <c:pt idx="166">
                  <c:v>40117</c:v>
                </c:pt>
                <c:pt idx="167">
                  <c:v>40118</c:v>
                </c:pt>
                <c:pt idx="168">
                  <c:v>40119</c:v>
                </c:pt>
                <c:pt idx="169">
                  <c:v>40120</c:v>
                </c:pt>
                <c:pt idx="170">
                  <c:v>40121</c:v>
                </c:pt>
                <c:pt idx="171">
                  <c:v>40122</c:v>
                </c:pt>
                <c:pt idx="172">
                  <c:v>40123</c:v>
                </c:pt>
                <c:pt idx="173">
                  <c:v>40124</c:v>
                </c:pt>
                <c:pt idx="174">
                  <c:v>40125</c:v>
                </c:pt>
                <c:pt idx="175">
                  <c:v>40126</c:v>
                </c:pt>
                <c:pt idx="176">
                  <c:v>40127</c:v>
                </c:pt>
                <c:pt idx="177">
                  <c:v>40128</c:v>
                </c:pt>
                <c:pt idx="178">
                  <c:v>40129</c:v>
                </c:pt>
                <c:pt idx="179">
                  <c:v>40130</c:v>
                </c:pt>
                <c:pt idx="180">
                  <c:v>40131</c:v>
                </c:pt>
                <c:pt idx="181">
                  <c:v>40132</c:v>
                </c:pt>
                <c:pt idx="182">
                  <c:v>40133</c:v>
                </c:pt>
                <c:pt idx="183">
                  <c:v>40134</c:v>
                </c:pt>
                <c:pt idx="184">
                  <c:v>40135</c:v>
                </c:pt>
                <c:pt idx="185">
                  <c:v>40136</c:v>
                </c:pt>
                <c:pt idx="186">
                  <c:v>40137</c:v>
                </c:pt>
                <c:pt idx="187">
                  <c:v>40138</c:v>
                </c:pt>
                <c:pt idx="188">
                  <c:v>40139</c:v>
                </c:pt>
                <c:pt idx="189">
                  <c:v>40140</c:v>
                </c:pt>
                <c:pt idx="190">
                  <c:v>40141</c:v>
                </c:pt>
                <c:pt idx="191">
                  <c:v>40142</c:v>
                </c:pt>
                <c:pt idx="192">
                  <c:v>40143</c:v>
                </c:pt>
                <c:pt idx="193">
                  <c:v>40144</c:v>
                </c:pt>
                <c:pt idx="194">
                  <c:v>40145</c:v>
                </c:pt>
                <c:pt idx="195">
                  <c:v>40146</c:v>
                </c:pt>
                <c:pt idx="196">
                  <c:v>40147</c:v>
                </c:pt>
                <c:pt idx="197">
                  <c:v>40148</c:v>
                </c:pt>
                <c:pt idx="198">
                  <c:v>40149</c:v>
                </c:pt>
                <c:pt idx="199">
                  <c:v>40150</c:v>
                </c:pt>
                <c:pt idx="200">
                  <c:v>40151</c:v>
                </c:pt>
                <c:pt idx="201">
                  <c:v>40152</c:v>
                </c:pt>
                <c:pt idx="202">
                  <c:v>40153</c:v>
                </c:pt>
                <c:pt idx="203">
                  <c:v>40154</c:v>
                </c:pt>
                <c:pt idx="204">
                  <c:v>40155</c:v>
                </c:pt>
                <c:pt idx="205">
                  <c:v>40156</c:v>
                </c:pt>
                <c:pt idx="206">
                  <c:v>40157</c:v>
                </c:pt>
                <c:pt idx="207">
                  <c:v>40158</c:v>
                </c:pt>
                <c:pt idx="208">
                  <c:v>40159</c:v>
                </c:pt>
                <c:pt idx="209">
                  <c:v>40160</c:v>
                </c:pt>
                <c:pt idx="210">
                  <c:v>40161</c:v>
                </c:pt>
                <c:pt idx="211">
                  <c:v>40162</c:v>
                </c:pt>
                <c:pt idx="212">
                  <c:v>40163</c:v>
                </c:pt>
                <c:pt idx="213">
                  <c:v>40164</c:v>
                </c:pt>
                <c:pt idx="214">
                  <c:v>40165</c:v>
                </c:pt>
                <c:pt idx="215">
                  <c:v>40166</c:v>
                </c:pt>
                <c:pt idx="216">
                  <c:v>40167</c:v>
                </c:pt>
                <c:pt idx="217">
                  <c:v>40168</c:v>
                </c:pt>
                <c:pt idx="218">
                  <c:v>40169</c:v>
                </c:pt>
                <c:pt idx="219">
                  <c:v>40170</c:v>
                </c:pt>
                <c:pt idx="220">
                  <c:v>40171</c:v>
                </c:pt>
                <c:pt idx="221">
                  <c:v>40172</c:v>
                </c:pt>
                <c:pt idx="222">
                  <c:v>40173</c:v>
                </c:pt>
                <c:pt idx="223">
                  <c:v>40174</c:v>
                </c:pt>
                <c:pt idx="224">
                  <c:v>40175</c:v>
                </c:pt>
                <c:pt idx="225">
                  <c:v>40176</c:v>
                </c:pt>
                <c:pt idx="226">
                  <c:v>40177</c:v>
                </c:pt>
                <c:pt idx="227">
                  <c:v>40178</c:v>
                </c:pt>
                <c:pt idx="228">
                  <c:v>40179</c:v>
                </c:pt>
                <c:pt idx="229">
                  <c:v>40180</c:v>
                </c:pt>
                <c:pt idx="230">
                  <c:v>40181</c:v>
                </c:pt>
                <c:pt idx="231">
                  <c:v>40182</c:v>
                </c:pt>
                <c:pt idx="232">
                  <c:v>40183</c:v>
                </c:pt>
                <c:pt idx="233">
                  <c:v>40184</c:v>
                </c:pt>
                <c:pt idx="234">
                  <c:v>40185</c:v>
                </c:pt>
                <c:pt idx="235">
                  <c:v>40186</c:v>
                </c:pt>
                <c:pt idx="236">
                  <c:v>40187</c:v>
                </c:pt>
                <c:pt idx="237">
                  <c:v>40188</c:v>
                </c:pt>
                <c:pt idx="238">
                  <c:v>40189</c:v>
                </c:pt>
                <c:pt idx="239">
                  <c:v>40190</c:v>
                </c:pt>
                <c:pt idx="240">
                  <c:v>40191</c:v>
                </c:pt>
                <c:pt idx="241">
                  <c:v>40192</c:v>
                </c:pt>
                <c:pt idx="242">
                  <c:v>40193</c:v>
                </c:pt>
                <c:pt idx="243">
                  <c:v>40194</c:v>
                </c:pt>
                <c:pt idx="244">
                  <c:v>40195</c:v>
                </c:pt>
                <c:pt idx="245">
                  <c:v>40196</c:v>
                </c:pt>
                <c:pt idx="246">
                  <c:v>40197</c:v>
                </c:pt>
                <c:pt idx="247">
                  <c:v>40198</c:v>
                </c:pt>
                <c:pt idx="248">
                  <c:v>40199</c:v>
                </c:pt>
                <c:pt idx="249">
                  <c:v>40200</c:v>
                </c:pt>
                <c:pt idx="250">
                  <c:v>40201</c:v>
                </c:pt>
                <c:pt idx="251">
                  <c:v>40202</c:v>
                </c:pt>
                <c:pt idx="252">
                  <c:v>40203</c:v>
                </c:pt>
                <c:pt idx="253">
                  <c:v>40204</c:v>
                </c:pt>
                <c:pt idx="254">
                  <c:v>40205</c:v>
                </c:pt>
                <c:pt idx="255">
                  <c:v>40206</c:v>
                </c:pt>
                <c:pt idx="256">
                  <c:v>40207</c:v>
                </c:pt>
                <c:pt idx="257">
                  <c:v>40208</c:v>
                </c:pt>
                <c:pt idx="258">
                  <c:v>40209</c:v>
                </c:pt>
                <c:pt idx="259">
                  <c:v>40210</c:v>
                </c:pt>
                <c:pt idx="260">
                  <c:v>40211</c:v>
                </c:pt>
                <c:pt idx="261">
                  <c:v>40212</c:v>
                </c:pt>
                <c:pt idx="262">
                  <c:v>40213</c:v>
                </c:pt>
                <c:pt idx="263">
                  <c:v>40214</c:v>
                </c:pt>
                <c:pt idx="264">
                  <c:v>40215</c:v>
                </c:pt>
                <c:pt idx="265">
                  <c:v>40216</c:v>
                </c:pt>
                <c:pt idx="266">
                  <c:v>40217</c:v>
                </c:pt>
                <c:pt idx="267">
                  <c:v>40218</c:v>
                </c:pt>
                <c:pt idx="268">
                  <c:v>40219</c:v>
                </c:pt>
                <c:pt idx="269">
                  <c:v>40220</c:v>
                </c:pt>
                <c:pt idx="270">
                  <c:v>40221</c:v>
                </c:pt>
                <c:pt idx="271">
                  <c:v>40222</c:v>
                </c:pt>
                <c:pt idx="272">
                  <c:v>40223</c:v>
                </c:pt>
                <c:pt idx="273">
                  <c:v>40224</c:v>
                </c:pt>
                <c:pt idx="274">
                  <c:v>40225</c:v>
                </c:pt>
                <c:pt idx="275">
                  <c:v>40226</c:v>
                </c:pt>
                <c:pt idx="276">
                  <c:v>40227</c:v>
                </c:pt>
                <c:pt idx="277">
                  <c:v>40228</c:v>
                </c:pt>
                <c:pt idx="278">
                  <c:v>40229</c:v>
                </c:pt>
                <c:pt idx="279">
                  <c:v>40230</c:v>
                </c:pt>
                <c:pt idx="280">
                  <c:v>40231</c:v>
                </c:pt>
                <c:pt idx="281">
                  <c:v>40232</c:v>
                </c:pt>
                <c:pt idx="282">
                  <c:v>40233</c:v>
                </c:pt>
                <c:pt idx="283">
                  <c:v>40234</c:v>
                </c:pt>
                <c:pt idx="284">
                  <c:v>40235</c:v>
                </c:pt>
                <c:pt idx="285">
                  <c:v>40236</c:v>
                </c:pt>
                <c:pt idx="286">
                  <c:v>40237</c:v>
                </c:pt>
                <c:pt idx="287">
                  <c:v>40238</c:v>
                </c:pt>
                <c:pt idx="288">
                  <c:v>40239</c:v>
                </c:pt>
                <c:pt idx="289">
                  <c:v>40240</c:v>
                </c:pt>
                <c:pt idx="290">
                  <c:v>40241</c:v>
                </c:pt>
                <c:pt idx="291">
                  <c:v>40242</c:v>
                </c:pt>
                <c:pt idx="292">
                  <c:v>40243</c:v>
                </c:pt>
                <c:pt idx="293">
                  <c:v>40244</c:v>
                </c:pt>
                <c:pt idx="294">
                  <c:v>40245</c:v>
                </c:pt>
                <c:pt idx="295">
                  <c:v>40246</c:v>
                </c:pt>
                <c:pt idx="296">
                  <c:v>40247</c:v>
                </c:pt>
                <c:pt idx="297">
                  <c:v>40248</c:v>
                </c:pt>
                <c:pt idx="298">
                  <c:v>40249</c:v>
                </c:pt>
                <c:pt idx="299">
                  <c:v>40250</c:v>
                </c:pt>
                <c:pt idx="300">
                  <c:v>40251</c:v>
                </c:pt>
                <c:pt idx="301">
                  <c:v>40252</c:v>
                </c:pt>
                <c:pt idx="302">
                  <c:v>40253</c:v>
                </c:pt>
                <c:pt idx="303">
                  <c:v>40254</c:v>
                </c:pt>
                <c:pt idx="304">
                  <c:v>40255</c:v>
                </c:pt>
                <c:pt idx="305">
                  <c:v>40256</c:v>
                </c:pt>
                <c:pt idx="306">
                  <c:v>40257</c:v>
                </c:pt>
                <c:pt idx="307">
                  <c:v>40258</c:v>
                </c:pt>
                <c:pt idx="308">
                  <c:v>40259</c:v>
                </c:pt>
                <c:pt idx="309">
                  <c:v>40260</c:v>
                </c:pt>
                <c:pt idx="310">
                  <c:v>40261</c:v>
                </c:pt>
                <c:pt idx="311">
                  <c:v>40262</c:v>
                </c:pt>
                <c:pt idx="312">
                  <c:v>40263</c:v>
                </c:pt>
                <c:pt idx="313">
                  <c:v>40264</c:v>
                </c:pt>
                <c:pt idx="314">
                  <c:v>40265</c:v>
                </c:pt>
                <c:pt idx="315">
                  <c:v>40266</c:v>
                </c:pt>
                <c:pt idx="316">
                  <c:v>40267</c:v>
                </c:pt>
                <c:pt idx="317">
                  <c:v>40268</c:v>
                </c:pt>
                <c:pt idx="318">
                  <c:v>40269</c:v>
                </c:pt>
                <c:pt idx="319">
                  <c:v>40270</c:v>
                </c:pt>
                <c:pt idx="320">
                  <c:v>40271</c:v>
                </c:pt>
                <c:pt idx="321">
                  <c:v>40272</c:v>
                </c:pt>
                <c:pt idx="322">
                  <c:v>40273</c:v>
                </c:pt>
                <c:pt idx="323">
                  <c:v>40274</c:v>
                </c:pt>
                <c:pt idx="324">
                  <c:v>40275</c:v>
                </c:pt>
                <c:pt idx="325">
                  <c:v>40276</c:v>
                </c:pt>
                <c:pt idx="326">
                  <c:v>40277</c:v>
                </c:pt>
                <c:pt idx="327">
                  <c:v>40278</c:v>
                </c:pt>
                <c:pt idx="328">
                  <c:v>40279</c:v>
                </c:pt>
                <c:pt idx="329">
                  <c:v>40280</c:v>
                </c:pt>
                <c:pt idx="330">
                  <c:v>40281</c:v>
                </c:pt>
                <c:pt idx="331">
                  <c:v>40282</c:v>
                </c:pt>
                <c:pt idx="332">
                  <c:v>40283</c:v>
                </c:pt>
                <c:pt idx="333">
                  <c:v>40284</c:v>
                </c:pt>
                <c:pt idx="334">
                  <c:v>40285</c:v>
                </c:pt>
                <c:pt idx="335">
                  <c:v>40286</c:v>
                </c:pt>
                <c:pt idx="336">
                  <c:v>40287</c:v>
                </c:pt>
                <c:pt idx="337">
                  <c:v>40288</c:v>
                </c:pt>
                <c:pt idx="338">
                  <c:v>40289</c:v>
                </c:pt>
                <c:pt idx="339">
                  <c:v>40290</c:v>
                </c:pt>
                <c:pt idx="340">
                  <c:v>40291</c:v>
                </c:pt>
                <c:pt idx="341">
                  <c:v>40292</c:v>
                </c:pt>
                <c:pt idx="342">
                  <c:v>40293</c:v>
                </c:pt>
                <c:pt idx="343">
                  <c:v>40294</c:v>
                </c:pt>
                <c:pt idx="344">
                  <c:v>40295</c:v>
                </c:pt>
                <c:pt idx="345">
                  <c:v>40296</c:v>
                </c:pt>
                <c:pt idx="346">
                  <c:v>40297</c:v>
                </c:pt>
                <c:pt idx="347">
                  <c:v>40298</c:v>
                </c:pt>
                <c:pt idx="348">
                  <c:v>40299</c:v>
                </c:pt>
                <c:pt idx="349">
                  <c:v>40300</c:v>
                </c:pt>
                <c:pt idx="350">
                  <c:v>40301</c:v>
                </c:pt>
                <c:pt idx="351">
                  <c:v>40302</c:v>
                </c:pt>
                <c:pt idx="352">
                  <c:v>40303</c:v>
                </c:pt>
                <c:pt idx="353">
                  <c:v>40304</c:v>
                </c:pt>
                <c:pt idx="354">
                  <c:v>40305</c:v>
                </c:pt>
                <c:pt idx="355">
                  <c:v>40306</c:v>
                </c:pt>
                <c:pt idx="356">
                  <c:v>40307</c:v>
                </c:pt>
                <c:pt idx="357">
                  <c:v>40308</c:v>
                </c:pt>
                <c:pt idx="358">
                  <c:v>40309</c:v>
                </c:pt>
                <c:pt idx="359">
                  <c:v>40310</c:v>
                </c:pt>
                <c:pt idx="360">
                  <c:v>40311</c:v>
                </c:pt>
                <c:pt idx="361">
                  <c:v>40312</c:v>
                </c:pt>
                <c:pt idx="362">
                  <c:v>40313</c:v>
                </c:pt>
                <c:pt idx="363">
                  <c:v>40314</c:v>
                </c:pt>
                <c:pt idx="364">
                  <c:v>40315</c:v>
                </c:pt>
                <c:pt idx="365">
                  <c:v>40316</c:v>
                </c:pt>
                <c:pt idx="366">
                  <c:v>40317</c:v>
                </c:pt>
                <c:pt idx="367">
                  <c:v>40318</c:v>
                </c:pt>
                <c:pt idx="368">
                  <c:v>40319</c:v>
                </c:pt>
                <c:pt idx="369">
                  <c:v>40320</c:v>
                </c:pt>
                <c:pt idx="370">
                  <c:v>40321</c:v>
                </c:pt>
                <c:pt idx="371">
                  <c:v>40322</c:v>
                </c:pt>
                <c:pt idx="372">
                  <c:v>40323</c:v>
                </c:pt>
                <c:pt idx="373">
                  <c:v>40324</c:v>
                </c:pt>
                <c:pt idx="374">
                  <c:v>40325</c:v>
                </c:pt>
              </c:numCache>
            </c:numRef>
          </c:yVal>
        </c:ser>
        <c:ser>
          <c:idx val="8"/>
          <c:order val="7"/>
          <c:tx>
            <c:v>Date</c:v>
          </c:tx>
          <c:spPr>
            <a:ln w="25400">
              <a:solidFill>
                <a:srgbClr val="7030A0"/>
              </a:solidFill>
              <a:prstDash val="lgDash"/>
            </a:ln>
          </c:spPr>
          <c:marker>
            <c:symbol val="none"/>
          </c:marker>
          <c:xVal>
            <c:numRef>
              <c:f>help!$A$11:$A$12</c:f>
              <c:numCache>
                <c:formatCode>General</c:formatCode>
                <c:ptCount val="2"/>
                <c:pt idx="0">
                  <c:v>26960</c:v>
                </c:pt>
                <c:pt idx="1">
                  <c:v>26100</c:v>
                </c:pt>
              </c:numCache>
            </c:numRef>
          </c:xVal>
          <c:yVal>
            <c:numRef>
              <c:f>help!$B$11:$B$12</c:f>
              <c:numCache>
                <c:formatCode>dd/mm/yyyy</c:formatCode>
                <c:ptCount val="2"/>
                <c:pt idx="0">
                  <c:v>40135</c:v>
                </c:pt>
                <c:pt idx="1">
                  <c:v>40135</c:v>
                </c:pt>
              </c:numCache>
            </c:numRef>
          </c:yVal>
        </c:ser>
        <c:ser>
          <c:idx val="9"/>
          <c:order val="8"/>
          <c:tx>
            <c:v>June</c:v>
          </c:tx>
          <c:spPr>
            <a:ln w="254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help!$A$20:$A$21</c:f>
              <c:numCache>
                <c:formatCode>General</c:formatCode>
                <c:ptCount val="2"/>
                <c:pt idx="0">
                  <c:v>26960</c:v>
                </c:pt>
                <c:pt idx="1">
                  <c:v>26100</c:v>
                </c:pt>
              </c:numCache>
            </c:numRef>
          </c:xVal>
          <c:yVal>
            <c:numRef>
              <c:f>help!$B$20:$B$21</c:f>
              <c:numCache>
                <c:formatCode>dd/mm/yyyy</c:formatCode>
                <c:ptCount val="2"/>
                <c:pt idx="0">
                  <c:v>39965</c:v>
                </c:pt>
                <c:pt idx="1">
                  <c:v>39965</c:v>
                </c:pt>
              </c:numCache>
            </c:numRef>
          </c:yVal>
        </c:ser>
        <c:ser>
          <c:idx val="10"/>
          <c:order val="9"/>
          <c:tx>
            <c:v>July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help!$A$23:$A$24</c:f>
              <c:numCache>
                <c:formatCode>General</c:formatCode>
                <c:ptCount val="2"/>
                <c:pt idx="0">
                  <c:v>26960</c:v>
                </c:pt>
                <c:pt idx="1">
                  <c:v>26100</c:v>
                </c:pt>
              </c:numCache>
            </c:numRef>
          </c:xVal>
          <c:yVal>
            <c:numRef>
              <c:f>help!$B$23:$B$24</c:f>
              <c:numCache>
                <c:formatCode>dd/mm/yyyy</c:formatCode>
                <c:ptCount val="2"/>
                <c:pt idx="0">
                  <c:v>39995</c:v>
                </c:pt>
                <c:pt idx="1">
                  <c:v>39995</c:v>
                </c:pt>
              </c:numCache>
            </c:numRef>
          </c:yVal>
        </c:ser>
        <c:ser>
          <c:idx val="11"/>
          <c:order val="10"/>
          <c:tx>
            <c:v>August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help!$A$26:$A$27</c:f>
              <c:numCache>
                <c:formatCode>General</c:formatCode>
                <c:ptCount val="2"/>
                <c:pt idx="0">
                  <c:v>26960</c:v>
                </c:pt>
                <c:pt idx="1">
                  <c:v>26100</c:v>
                </c:pt>
              </c:numCache>
            </c:numRef>
          </c:xVal>
          <c:yVal>
            <c:numRef>
              <c:f>help!$B$26:$B$27</c:f>
              <c:numCache>
                <c:formatCode>dd/mm/yyyy</c:formatCode>
                <c:ptCount val="2"/>
                <c:pt idx="0">
                  <c:v>40026</c:v>
                </c:pt>
                <c:pt idx="1">
                  <c:v>40026</c:v>
                </c:pt>
              </c:numCache>
            </c:numRef>
          </c:yVal>
        </c:ser>
        <c:ser>
          <c:idx val="12"/>
          <c:order val="11"/>
          <c:tx>
            <c:v>September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help!$A$29:$A$30</c:f>
              <c:numCache>
                <c:formatCode>General</c:formatCode>
                <c:ptCount val="2"/>
                <c:pt idx="0">
                  <c:v>26960</c:v>
                </c:pt>
                <c:pt idx="1">
                  <c:v>26100</c:v>
                </c:pt>
              </c:numCache>
            </c:numRef>
          </c:xVal>
          <c:yVal>
            <c:numRef>
              <c:f>help!$B$29:$B$30</c:f>
              <c:numCache>
                <c:formatCode>dd/mm/yyyy</c:formatCode>
                <c:ptCount val="2"/>
                <c:pt idx="0">
                  <c:v>40057</c:v>
                </c:pt>
                <c:pt idx="1">
                  <c:v>40057</c:v>
                </c:pt>
              </c:numCache>
            </c:numRef>
          </c:yVal>
        </c:ser>
        <c:ser>
          <c:idx val="13"/>
          <c:order val="12"/>
          <c:tx>
            <c:v>October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help!$A$32:$A$33</c:f>
              <c:numCache>
                <c:formatCode>General</c:formatCode>
                <c:ptCount val="2"/>
                <c:pt idx="0">
                  <c:v>26960</c:v>
                </c:pt>
                <c:pt idx="1">
                  <c:v>26100</c:v>
                </c:pt>
              </c:numCache>
            </c:numRef>
          </c:xVal>
          <c:yVal>
            <c:numRef>
              <c:f>help!$B$32:$B$33</c:f>
              <c:numCache>
                <c:formatCode>dd/mm/yyyy</c:formatCode>
                <c:ptCount val="2"/>
                <c:pt idx="0">
                  <c:v>40087</c:v>
                </c:pt>
                <c:pt idx="1">
                  <c:v>40087</c:v>
                </c:pt>
              </c:numCache>
            </c:numRef>
          </c:yVal>
        </c:ser>
        <c:ser>
          <c:idx val="14"/>
          <c:order val="13"/>
          <c:tx>
            <c:v>May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help!$B$17:$B$18</c:f>
              <c:numCache>
                <c:formatCode>dd/mm/yyyy</c:formatCode>
                <c:ptCount val="2"/>
                <c:pt idx="0">
                  <c:v>39934</c:v>
                </c:pt>
                <c:pt idx="1">
                  <c:v>39934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</c:ser>
        <c:ser>
          <c:idx val="15"/>
          <c:order val="14"/>
          <c:tx>
            <c:v>November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help!$A$35:$A$36</c:f>
              <c:numCache>
                <c:formatCode>General</c:formatCode>
                <c:ptCount val="2"/>
                <c:pt idx="0">
                  <c:v>26960</c:v>
                </c:pt>
                <c:pt idx="1">
                  <c:v>26100</c:v>
                </c:pt>
              </c:numCache>
            </c:numRef>
          </c:xVal>
          <c:yVal>
            <c:numRef>
              <c:f>help!$B$35:$B$36</c:f>
              <c:numCache>
                <c:formatCode>dd/mm/yyyy</c:formatCode>
                <c:ptCount val="2"/>
                <c:pt idx="0">
                  <c:v>40118</c:v>
                </c:pt>
                <c:pt idx="1">
                  <c:v>40118</c:v>
                </c:pt>
              </c:numCache>
            </c:numRef>
          </c:yVal>
        </c:ser>
        <c:ser>
          <c:idx val="16"/>
          <c:order val="15"/>
          <c:tx>
            <c:v>December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help!$A$38:$A$39</c:f>
              <c:numCache>
                <c:formatCode>General</c:formatCode>
                <c:ptCount val="2"/>
                <c:pt idx="0">
                  <c:v>26960</c:v>
                </c:pt>
                <c:pt idx="1">
                  <c:v>26100</c:v>
                </c:pt>
              </c:numCache>
            </c:numRef>
          </c:xVal>
          <c:yVal>
            <c:numRef>
              <c:f>help!$B$38:$B$39</c:f>
              <c:numCache>
                <c:formatCode>dd/mm/yyyy</c:formatCode>
                <c:ptCount val="2"/>
                <c:pt idx="0">
                  <c:v>40148</c:v>
                </c:pt>
                <c:pt idx="1">
                  <c:v>40148</c:v>
                </c:pt>
              </c:numCache>
            </c:numRef>
          </c:yVal>
        </c:ser>
        <c:ser>
          <c:idx val="17"/>
          <c:order val="16"/>
          <c:tx>
            <c:v>January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help!$A$41:$A$42</c:f>
              <c:numCache>
                <c:formatCode>General</c:formatCode>
                <c:ptCount val="2"/>
                <c:pt idx="0">
                  <c:v>26960</c:v>
                </c:pt>
                <c:pt idx="1">
                  <c:v>26100</c:v>
                </c:pt>
              </c:numCache>
            </c:numRef>
          </c:xVal>
          <c:yVal>
            <c:numRef>
              <c:f>help!$B$41:$B$42</c:f>
              <c:numCache>
                <c:formatCode>dd/mm/yyyy</c:formatCode>
                <c:ptCount val="2"/>
                <c:pt idx="0">
                  <c:v>40179</c:v>
                </c:pt>
                <c:pt idx="1">
                  <c:v>40179</c:v>
                </c:pt>
              </c:numCache>
            </c:numRef>
          </c:yVal>
        </c:ser>
        <c:ser>
          <c:idx val="18"/>
          <c:order val="17"/>
          <c:tx>
            <c:v>February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help!$A$44:$A$45</c:f>
              <c:numCache>
                <c:formatCode>General</c:formatCode>
                <c:ptCount val="2"/>
                <c:pt idx="0">
                  <c:v>26960</c:v>
                </c:pt>
                <c:pt idx="1">
                  <c:v>26100</c:v>
                </c:pt>
              </c:numCache>
            </c:numRef>
          </c:xVal>
          <c:yVal>
            <c:numRef>
              <c:f>help!$B$44:$B$45</c:f>
              <c:numCache>
                <c:formatCode>dd/mm/yyyy</c:formatCode>
                <c:ptCount val="2"/>
                <c:pt idx="0">
                  <c:v>40210</c:v>
                </c:pt>
                <c:pt idx="1">
                  <c:v>40210</c:v>
                </c:pt>
              </c:numCache>
            </c:numRef>
          </c:yVal>
        </c:ser>
        <c:ser>
          <c:idx val="19"/>
          <c:order val="18"/>
          <c:tx>
            <c:v>March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help!$A$47:$A$48</c:f>
              <c:numCache>
                <c:formatCode>General</c:formatCode>
                <c:ptCount val="2"/>
                <c:pt idx="0">
                  <c:v>26960</c:v>
                </c:pt>
                <c:pt idx="1">
                  <c:v>26100</c:v>
                </c:pt>
              </c:numCache>
            </c:numRef>
          </c:xVal>
          <c:yVal>
            <c:numRef>
              <c:f>help!$B$47:$B$48</c:f>
              <c:numCache>
                <c:formatCode>dd/mm/yyyy</c:formatCode>
                <c:ptCount val="2"/>
                <c:pt idx="0">
                  <c:v>40238</c:v>
                </c:pt>
                <c:pt idx="1">
                  <c:v>40238</c:v>
                </c:pt>
              </c:numCache>
            </c:numRef>
          </c:yVal>
        </c:ser>
        <c:ser>
          <c:idx val="22"/>
          <c:order val="19"/>
          <c:tx>
            <c:v>Poço a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help!$E$3:$E$4</c:f>
              <c:numCache>
                <c:formatCode>General</c:formatCode>
                <c:ptCount val="2"/>
                <c:pt idx="0">
                  <c:v>26593</c:v>
                </c:pt>
                <c:pt idx="1">
                  <c:v>26593</c:v>
                </c:pt>
              </c:numCache>
            </c:numRef>
          </c:xVal>
          <c:yVal>
            <c:numRef>
              <c:f>help!$D$3:$D$4</c:f>
              <c:numCache>
                <c:formatCode>dd/mm/yyyy</c:formatCode>
                <c:ptCount val="2"/>
                <c:pt idx="0">
                  <c:v>39951</c:v>
                </c:pt>
                <c:pt idx="1">
                  <c:v>40268</c:v>
                </c:pt>
              </c:numCache>
            </c:numRef>
          </c:yVal>
        </c:ser>
        <c:ser>
          <c:idx val="23"/>
          <c:order val="20"/>
          <c:tx>
            <c:v>Poço b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help!$E$5:$E$6</c:f>
              <c:numCache>
                <c:formatCode>General</c:formatCode>
                <c:ptCount val="2"/>
                <c:pt idx="0">
                  <c:v>26607</c:v>
                </c:pt>
                <c:pt idx="1">
                  <c:v>26607</c:v>
                </c:pt>
              </c:numCache>
            </c:numRef>
          </c:xVal>
          <c:yVal>
            <c:numRef>
              <c:f>help!$D$5:$D$6</c:f>
              <c:numCache>
                <c:formatCode>dd/mm/yyyy</c:formatCode>
                <c:ptCount val="2"/>
                <c:pt idx="0">
                  <c:v>39951</c:v>
                </c:pt>
                <c:pt idx="1">
                  <c:v>40268</c:v>
                </c:pt>
              </c:numCache>
            </c:numRef>
          </c:yVal>
        </c:ser>
        <c:ser>
          <c:idx val="24"/>
          <c:order val="21"/>
          <c:tx>
            <c:v>Parque 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help!$E$11:$E$12</c:f>
              <c:numCache>
                <c:formatCode>General</c:formatCode>
                <c:ptCount val="2"/>
                <c:pt idx="0">
                  <c:v>26350</c:v>
                </c:pt>
                <c:pt idx="1">
                  <c:v>26350</c:v>
                </c:pt>
              </c:numCache>
            </c:numRef>
          </c:xVal>
          <c:yVal>
            <c:numRef>
              <c:f>help!$D$11:$D$12</c:f>
              <c:numCache>
                <c:formatCode>dd/mm/yyyy</c:formatCode>
                <c:ptCount val="2"/>
                <c:pt idx="0">
                  <c:v>39951</c:v>
                </c:pt>
                <c:pt idx="1">
                  <c:v>40268</c:v>
                </c:pt>
              </c:numCache>
            </c:numRef>
          </c:yVal>
        </c:ser>
        <c:ser>
          <c:idx val="25"/>
          <c:order val="22"/>
          <c:tx>
            <c:v>Parque b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help!$E$13:$E$14</c:f>
              <c:numCache>
                <c:formatCode>General</c:formatCode>
                <c:ptCount val="2"/>
                <c:pt idx="0">
                  <c:v>26304</c:v>
                </c:pt>
                <c:pt idx="1">
                  <c:v>26304</c:v>
                </c:pt>
              </c:numCache>
            </c:numRef>
          </c:xVal>
          <c:yVal>
            <c:numRef>
              <c:f>help!$D$13:$D$14</c:f>
              <c:numCache>
                <c:formatCode>dd/mm/yyyy</c:formatCode>
                <c:ptCount val="2"/>
                <c:pt idx="0">
                  <c:v>39951</c:v>
                </c:pt>
                <c:pt idx="1">
                  <c:v>40268</c:v>
                </c:pt>
              </c:numCache>
            </c:numRef>
          </c:yVal>
        </c:ser>
        <c:ser>
          <c:idx val="6"/>
          <c:order val="23"/>
          <c:tx>
            <c:v>Intersection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help!$E$18:$E$19</c:f>
              <c:numCache>
                <c:formatCode>General</c:formatCode>
                <c:ptCount val="2"/>
                <c:pt idx="0">
                  <c:v>26401</c:v>
                </c:pt>
                <c:pt idx="1">
                  <c:v>26401</c:v>
                </c:pt>
              </c:numCache>
            </c:numRef>
          </c:xVal>
          <c:yVal>
            <c:numRef>
              <c:f>help!$D$18:$D$19</c:f>
              <c:numCache>
                <c:formatCode>dd/mm/yyyy</c:formatCode>
                <c:ptCount val="2"/>
                <c:pt idx="0">
                  <c:v>39951</c:v>
                </c:pt>
                <c:pt idx="1">
                  <c:v>40268</c:v>
                </c:pt>
              </c:numCache>
            </c:numRef>
          </c:yVal>
        </c:ser>
        <c:ser>
          <c:idx val="7"/>
          <c:order val="24"/>
          <c:tx>
            <c:v>Linha do Minho a</c:v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help!$E$24:$E$25</c:f>
              <c:numCache>
                <c:formatCode>General</c:formatCode>
                <c:ptCount val="2"/>
                <c:pt idx="0">
                  <c:v>26465</c:v>
                </c:pt>
                <c:pt idx="1">
                  <c:v>26465</c:v>
                </c:pt>
              </c:numCache>
            </c:numRef>
          </c:xVal>
          <c:yVal>
            <c:numRef>
              <c:f>help!$D$24:$D$25</c:f>
              <c:numCache>
                <c:formatCode>dd/mm/yyyy</c:formatCode>
                <c:ptCount val="2"/>
                <c:pt idx="0">
                  <c:v>39951</c:v>
                </c:pt>
                <c:pt idx="1">
                  <c:v>40268</c:v>
                </c:pt>
              </c:numCache>
            </c:numRef>
          </c:yVal>
        </c:ser>
        <c:ser>
          <c:idx val="20"/>
          <c:order val="25"/>
          <c:tx>
            <c:v>Liha do Minho b</c:v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help!$E$26:$E$27</c:f>
              <c:numCache>
                <c:formatCode>General</c:formatCode>
                <c:ptCount val="2"/>
                <c:pt idx="0">
                  <c:v>26480</c:v>
                </c:pt>
                <c:pt idx="1">
                  <c:v>26480</c:v>
                </c:pt>
              </c:numCache>
            </c:numRef>
          </c:xVal>
          <c:yVal>
            <c:numRef>
              <c:f>help!$D$26:$D$27</c:f>
              <c:numCache>
                <c:formatCode>dd/mm/yyyy</c:formatCode>
                <c:ptCount val="2"/>
                <c:pt idx="0">
                  <c:v>39951</c:v>
                </c:pt>
                <c:pt idx="1">
                  <c:v>40268</c:v>
                </c:pt>
              </c:numCache>
            </c:numRef>
          </c:yVal>
        </c:ser>
        <c:ser>
          <c:idx val="21"/>
          <c:order val="26"/>
          <c:tx>
            <c:v>Linha Lexões a</c:v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picture"/>
            <c:spPr>
              <a:ln w="9525">
                <a:noFill/>
              </a:ln>
            </c:spPr>
          </c:marker>
          <c:xVal>
            <c:numRef>
              <c:f>help!$E$31:$E$32</c:f>
              <c:numCache>
                <c:formatCode>General</c:formatCode>
                <c:ptCount val="2"/>
                <c:pt idx="0">
                  <c:v>26720</c:v>
                </c:pt>
                <c:pt idx="1">
                  <c:v>26720</c:v>
                </c:pt>
              </c:numCache>
            </c:numRef>
          </c:xVal>
          <c:yVal>
            <c:numRef>
              <c:f>help!$D$31:$D$32</c:f>
              <c:numCache>
                <c:formatCode>dd/mm/yyyy</c:formatCode>
                <c:ptCount val="2"/>
                <c:pt idx="0">
                  <c:v>39951</c:v>
                </c:pt>
                <c:pt idx="1">
                  <c:v>40268</c:v>
                </c:pt>
              </c:numCache>
            </c:numRef>
          </c:yVal>
        </c:ser>
        <c:ser>
          <c:idx val="26"/>
          <c:order val="27"/>
          <c:tx>
            <c:v>Linha Leixões b</c:v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help!$E$33:$E$34</c:f>
              <c:numCache>
                <c:formatCode>General</c:formatCode>
                <c:ptCount val="2"/>
                <c:pt idx="0">
                  <c:v>26730</c:v>
                </c:pt>
                <c:pt idx="1">
                  <c:v>26730</c:v>
                </c:pt>
              </c:numCache>
            </c:numRef>
          </c:xVal>
          <c:yVal>
            <c:numRef>
              <c:f>help!$D$33:$D$34</c:f>
              <c:numCache>
                <c:formatCode>dd/mm/yyyy</c:formatCode>
                <c:ptCount val="2"/>
                <c:pt idx="0">
                  <c:v>39951</c:v>
                </c:pt>
                <c:pt idx="1">
                  <c:v>40268</c:v>
                </c:pt>
              </c:numCache>
            </c:numRef>
          </c:yVal>
        </c:ser>
        <c:ser>
          <c:idx val="27"/>
          <c:order val="28"/>
          <c:tx>
            <c:v>Circunv a</c:v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help!$E$38:$E$39</c:f>
              <c:numCache>
                <c:formatCode>General</c:formatCode>
                <c:ptCount val="2"/>
                <c:pt idx="0">
                  <c:v>26405</c:v>
                </c:pt>
                <c:pt idx="1">
                  <c:v>26405</c:v>
                </c:pt>
              </c:numCache>
            </c:numRef>
          </c:xVal>
          <c:yVal>
            <c:numRef>
              <c:f>help!$D$38:$D$39</c:f>
              <c:numCache>
                <c:formatCode>dd/mm/yyyy</c:formatCode>
                <c:ptCount val="2"/>
                <c:pt idx="0">
                  <c:v>39951</c:v>
                </c:pt>
                <c:pt idx="1">
                  <c:v>40268</c:v>
                </c:pt>
              </c:numCache>
            </c:numRef>
          </c:yVal>
        </c:ser>
        <c:ser>
          <c:idx val="28"/>
          <c:order val="29"/>
          <c:tx>
            <c:v>Circun b</c:v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help!$E$40:$E$41</c:f>
              <c:numCache>
                <c:formatCode>General</c:formatCode>
                <c:ptCount val="2"/>
                <c:pt idx="0">
                  <c:v>26455</c:v>
                </c:pt>
                <c:pt idx="1">
                  <c:v>26455</c:v>
                </c:pt>
              </c:numCache>
            </c:numRef>
          </c:xVal>
          <c:yVal>
            <c:numRef>
              <c:f>help!$D$40:$D$41</c:f>
              <c:numCache>
                <c:formatCode>dd/mm/yyyy</c:formatCode>
                <c:ptCount val="2"/>
                <c:pt idx="0">
                  <c:v>39951</c:v>
                </c:pt>
                <c:pt idx="1">
                  <c:v>40268</c:v>
                </c:pt>
              </c:numCache>
            </c:numRef>
          </c:yVal>
        </c:ser>
        <c:axId val="77711616"/>
        <c:axId val="77730560"/>
      </c:scatterChart>
      <c:valAx>
        <c:axId val="77711616"/>
        <c:scaling>
          <c:orientation val="maxMin"/>
          <c:max val="26960"/>
          <c:min val="26115"/>
        </c:scaling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Quilometros</a:t>
                </a:r>
              </a:p>
            </c:rich>
          </c:tx>
          <c:layout>
            <c:manualLayout>
              <c:xMode val="edge"/>
              <c:yMode val="edge"/>
              <c:x val="0.48212560386475922"/>
              <c:y val="6.9755854509217771E-2"/>
            </c:manualLayout>
          </c:layout>
          <c:spPr>
            <a:noFill/>
            <a:ln w="25400">
              <a:noFill/>
            </a:ln>
          </c:spPr>
        </c:title>
        <c:numFmt formatCode="0\+000" sourceLinked="0"/>
        <c:majorTickMark val="cross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730560"/>
        <c:crossesAt val="39559"/>
        <c:crossBetween val="midCat"/>
        <c:majorUnit val="50"/>
      </c:valAx>
      <c:valAx>
        <c:axId val="77730560"/>
        <c:scaling>
          <c:orientation val="maxMin"/>
          <c:max val="40270"/>
          <c:min val="39951"/>
        </c:scaling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dd/mmm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711616"/>
        <c:crosses val="autoZero"/>
        <c:crossBetween val="midCat"/>
        <c:majorUnit val="7"/>
      </c:valAx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plotArea>
    <c:legend>
      <c:legendPos val="r"/>
      <c:legendEntry>
        <c:idx val="-1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ayout>
        <c:manualLayout>
          <c:xMode val="edge"/>
          <c:yMode val="edge"/>
          <c:x val="0.81909817794514861"/>
          <c:y val="0.14279925771610824"/>
          <c:w val="0.12432211190992452"/>
          <c:h val="0.19171435409139706"/>
        </c:manualLayout>
      </c:layout>
      <c:overlay val="1"/>
      <c:spPr>
        <a:solidFill>
          <a:srgbClr val="FFFFFF"/>
        </a:solidFill>
        <a:ln w="158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PT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Overburden above crown [m]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1.5014564772692711E-2"/>
          <c:y val="7.7362849895682512E-2"/>
          <c:w val="0.93314316317650581"/>
          <c:h val="0.84443279428433138"/>
        </c:manualLayout>
      </c:layout>
      <c:scatterChart>
        <c:scatterStyle val="lineMarker"/>
        <c:ser>
          <c:idx val="1"/>
          <c:order val="0"/>
          <c:tx>
            <c:v>North</c:v>
          </c:tx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  <a:ln w="31750">
                  <a:solidFill>
                    <a:srgbClr val="C00000"/>
                  </a:solidFill>
                </a:ln>
              </c:spPr>
              <c:txPr>
                <a:bodyPr/>
                <a:lstStyle/>
                <a:p>
                  <a:pPr algn="ctr">
                    <a:defRPr lang="pt-PT" sz="1200" b="0" i="0" u="none" strike="noStrike" kern="1200" baseline="0">
                      <a:solidFill>
                        <a:srgbClr val="C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pt-PT"/>
                </a:p>
              </c:txPr>
            </c:dLbl>
            <c:dLbl>
              <c:idx val="1"/>
              <c:delete val="1"/>
            </c:dLbl>
            <c:spPr>
              <a:solidFill>
                <a:schemeClr val="bg1"/>
              </a:solidFill>
              <a:ln w="31750">
                <a:solidFill>
                  <a:srgbClr val="C00000"/>
                </a:solidFill>
              </a:ln>
            </c:spPr>
            <c:txPr>
              <a:bodyPr/>
              <a:lstStyle/>
              <a:p>
                <a:pPr algn="ctr">
                  <a:defRPr lang="pt-PT" sz="1200" b="0" i="0" u="none" strike="noStrike" kern="1200" baseline="0">
                    <a:solidFill>
                      <a:srgbClr val="00B05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pt-PT"/>
              </a:p>
            </c:txPr>
            <c:dLblPos val="l"/>
            <c:showVal val="1"/>
          </c:dLbls>
          <c:xVal>
            <c:numRef>
              <c:f>overburden!$J$2:$J$3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overburden!$K$2:$K$3</c:f>
              <c:numCache>
                <c:formatCode>General</c:formatCode>
                <c:ptCount val="2"/>
                <c:pt idx="0" formatCode="&quot;TH&quot;\ 0.0">
                  <c:v>-276.94399999999246</c:v>
                </c:pt>
                <c:pt idx="1">
                  <c:v>0</c:v>
                </c:pt>
              </c:numCache>
            </c:numRef>
          </c:yVal>
        </c:ser>
        <c:ser>
          <c:idx val="0"/>
          <c:order val="1"/>
          <c:tx>
            <c:v>"overburden"</c:v>
          </c:tx>
          <c:xVal>
            <c:numRef>
              <c:f>overburden!$A$2:$A$90</c:f>
              <c:numCache>
                <c:formatCode>0.00</c:formatCode>
                <c:ptCount val="89"/>
                <c:pt idx="0">
                  <c:v>26110</c:v>
                </c:pt>
                <c:pt idx="1">
                  <c:v>26120</c:v>
                </c:pt>
                <c:pt idx="2">
                  <c:v>26130</c:v>
                </c:pt>
                <c:pt idx="3">
                  <c:v>26140</c:v>
                </c:pt>
                <c:pt idx="4">
                  <c:v>26150</c:v>
                </c:pt>
                <c:pt idx="5">
                  <c:v>26160</c:v>
                </c:pt>
                <c:pt idx="6">
                  <c:v>26170</c:v>
                </c:pt>
                <c:pt idx="7">
                  <c:v>26180</c:v>
                </c:pt>
                <c:pt idx="8">
                  <c:v>26190</c:v>
                </c:pt>
                <c:pt idx="9">
                  <c:v>26200</c:v>
                </c:pt>
                <c:pt idx="10">
                  <c:v>26210</c:v>
                </c:pt>
                <c:pt idx="11">
                  <c:v>26220</c:v>
                </c:pt>
                <c:pt idx="12">
                  <c:v>26230</c:v>
                </c:pt>
                <c:pt idx="13">
                  <c:v>26240</c:v>
                </c:pt>
                <c:pt idx="14">
                  <c:v>26250</c:v>
                </c:pt>
                <c:pt idx="15">
                  <c:v>26260</c:v>
                </c:pt>
                <c:pt idx="16">
                  <c:v>26270</c:v>
                </c:pt>
                <c:pt idx="17">
                  <c:v>26280</c:v>
                </c:pt>
                <c:pt idx="18">
                  <c:v>26290</c:v>
                </c:pt>
                <c:pt idx="19">
                  <c:v>26300</c:v>
                </c:pt>
                <c:pt idx="20">
                  <c:v>26310</c:v>
                </c:pt>
                <c:pt idx="21">
                  <c:v>26320</c:v>
                </c:pt>
                <c:pt idx="22">
                  <c:v>26330</c:v>
                </c:pt>
                <c:pt idx="23">
                  <c:v>26340</c:v>
                </c:pt>
                <c:pt idx="24">
                  <c:v>26350</c:v>
                </c:pt>
                <c:pt idx="25">
                  <c:v>26360</c:v>
                </c:pt>
                <c:pt idx="26">
                  <c:v>26370</c:v>
                </c:pt>
                <c:pt idx="27">
                  <c:v>26380</c:v>
                </c:pt>
                <c:pt idx="28">
                  <c:v>26390</c:v>
                </c:pt>
                <c:pt idx="29">
                  <c:v>26400</c:v>
                </c:pt>
                <c:pt idx="30">
                  <c:v>26410</c:v>
                </c:pt>
                <c:pt idx="31">
                  <c:v>26420</c:v>
                </c:pt>
                <c:pt idx="32">
                  <c:v>26430</c:v>
                </c:pt>
                <c:pt idx="33">
                  <c:v>26440</c:v>
                </c:pt>
                <c:pt idx="34">
                  <c:v>26450</c:v>
                </c:pt>
                <c:pt idx="35">
                  <c:v>26460</c:v>
                </c:pt>
                <c:pt idx="36">
                  <c:v>26470</c:v>
                </c:pt>
                <c:pt idx="37">
                  <c:v>26480</c:v>
                </c:pt>
                <c:pt idx="38">
                  <c:v>26490</c:v>
                </c:pt>
                <c:pt idx="39">
                  <c:v>26500</c:v>
                </c:pt>
                <c:pt idx="40">
                  <c:v>26510</c:v>
                </c:pt>
                <c:pt idx="41">
                  <c:v>26520</c:v>
                </c:pt>
                <c:pt idx="42">
                  <c:v>26530</c:v>
                </c:pt>
                <c:pt idx="43">
                  <c:v>26540</c:v>
                </c:pt>
                <c:pt idx="44">
                  <c:v>26550</c:v>
                </c:pt>
                <c:pt idx="45">
                  <c:v>26560</c:v>
                </c:pt>
                <c:pt idx="46">
                  <c:v>26570</c:v>
                </c:pt>
                <c:pt idx="47">
                  <c:v>26580</c:v>
                </c:pt>
                <c:pt idx="48">
                  <c:v>26590</c:v>
                </c:pt>
                <c:pt idx="49">
                  <c:v>26600</c:v>
                </c:pt>
                <c:pt idx="50">
                  <c:v>26610</c:v>
                </c:pt>
                <c:pt idx="51">
                  <c:v>26620</c:v>
                </c:pt>
                <c:pt idx="52">
                  <c:v>26630</c:v>
                </c:pt>
                <c:pt idx="53">
                  <c:v>26640</c:v>
                </c:pt>
                <c:pt idx="54">
                  <c:v>26650</c:v>
                </c:pt>
                <c:pt idx="55">
                  <c:v>26660</c:v>
                </c:pt>
                <c:pt idx="56">
                  <c:v>26670</c:v>
                </c:pt>
                <c:pt idx="57">
                  <c:v>26680</c:v>
                </c:pt>
                <c:pt idx="58">
                  <c:v>26690</c:v>
                </c:pt>
                <c:pt idx="59">
                  <c:v>26700</c:v>
                </c:pt>
                <c:pt idx="60">
                  <c:v>26710</c:v>
                </c:pt>
                <c:pt idx="61">
                  <c:v>26720</c:v>
                </c:pt>
                <c:pt idx="62">
                  <c:v>26730</c:v>
                </c:pt>
                <c:pt idx="63">
                  <c:v>26740</c:v>
                </c:pt>
                <c:pt idx="64">
                  <c:v>26750</c:v>
                </c:pt>
                <c:pt idx="65">
                  <c:v>26760</c:v>
                </c:pt>
                <c:pt idx="66">
                  <c:v>26770</c:v>
                </c:pt>
                <c:pt idx="67">
                  <c:v>26780</c:v>
                </c:pt>
                <c:pt idx="68">
                  <c:v>26790</c:v>
                </c:pt>
                <c:pt idx="69">
                  <c:v>26800</c:v>
                </c:pt>
                <c:pt idx="70">
                  <c:v>26810</c:v>
                </c:pt>
                <c:pt idx="71">
                  <c:v>26820</c:v>
                </c:pt>
                <c:pt idx="72">
                  <c:v>26830</c:v>
                </c:pt>
                <c:pt idx="73">
                  <c:v>26840</c:v>
                </c:pt>
                <c:pt idx="74">
                  <c:v>26850</c:v>
                </c:pt>
                <c:pt idx="75">
                  <c:v>26860</c:v>
                </c:pt>
                <c:pt idx="76">
                  <c:v>26870</c:v>
                </c:pt>
                <c:pt idx="77">
                  <c:v>26880</c:v>
                </c:pt>
                <c:pt idx="78">
                  <c:v>26890</c:v>
                </c:pt>
                <c:pt idx="79">
                  <c:v>26900</c:v>
                </c:pt>
                <c:pt idx="80">
                  <c:v>26910</c:v>
                </c:pt>
                <c:pt idx="81">
                  <c:v>26920</c:v>
                </c:pt>
                <c:pt idx="82">
                  <c:v>26930</c:v>
                </c:pt>
                <c:pt idx="83">
                  <c:v>26940</c:v>
                </c:pt>
                <c:pt idx="84">
                  <c:v>26950</c:v>
                </c:pt>
                <c:pt idx="85">
                  <c:v>26960</c:v>
                </c:pt>
              </c:numCache>
            </c:numRef>
          </c:xVal>
          <c:yVal>
            <c:numRef>
              <c:f>overburden!$D$2:$D$90</c:f>
              <c:numCache>
                <c:formatCode>0.0</c:formatCode>
                <c:ptCount val="89"/>
                <c:pt idx="0">
                  <c:v>8.2559999999999967</c:v>
                </c:pt>
                <c:pt idx="1">
                  <c:v>8.1006999999999998</c:v>
                </c:pt>
                <c:pt idx="2">
                  <c:v>9.4923999999999999</c:v>
                </c:pt>
                <c:pt idx="3">
                  <c:v>10.957100000000008</c:v>
                </c:pt>
                <c:pt idx="4">
                  <c:v>12.64980000000001</c:v>
                </c:pt>
                <c:pt idx="5">
                  <c:v>13.801500000000001</c:v>
                </c:pt>
                <c:pt idx="6">
                  <c:v>15.997200000000003</c:v>
                </c:pt>
                <c:pt idx="7">
                  <c:v>18.625900000000012</c:v>
                </c:pt>
                <c:pt idx="8">
                  <c:v>19.612600000000011</c:v>
                </c:pt>
                <c:pt idx="9">
                  <c:v>20.122300000000006</c:v>
                </c:pt>
                <c:pt idx="10">
                  <c:v>20.380000000000006</c:v>
                </c:pt>
                <c:pt idx="11">
                  <c:v>20.262700000000006</c:v>
                </c:pt>
                <c:pt idx="12">
                  <c:v>20.198400000000003</c:v>
                </c:pt>
                <c:pt idx="13">
                  <c:v>20.083100000000012</c:v>
                </c:pt>
                <c:pt idx="14">
                  <c:v>19.40580000000001</c:v>
                </c:pt>
                <c:pt idx="15">
                  <c:v>18.963500000000007</c:v>
                </c:pt>
                <c:pt idx="16">
                  <c:v>16.813200000000005</c:v>
                </c:pt>
                <c:pt idx="17">
                  <c:v>16.18790000000001</c:v>
                </c:pt>
                <c:pt idx="18">
                  <c:v>15.258999999999997</c:v>
                </c:pt>
                <c:pt idx="19">
                  <c:v>14.139999999999997</c:v>
                </c:pt>
                <c:pt idx="20">
                  <c:v>13.793999999999993</c:v>
                </c:pt>
                <c:pt idx="21">
                  <c:v>14.646999999999988</c:v>
                </c:pt>
                <c:pt idx="22">
                  <c:v>15.258299999999988</c:v>
                </c:pt>
                <c:pt idx="23">
                  <c:v>16.884599999999988</c:v>
                </c:pt>
                <c:pt idx="24">
                  <c:v>16.581899999999987</c:v>
                </c:pt>
                <c:pt idx="25">
                  <c:v>13.957199999999983</c:v>
                </c:pt>
                <c:pt idx="26">
                  <c:v>15.804499999999987</c:v>
                </c:pt>
                <c:pt idx="27">
                  <c:v>14.140799999999981</c:v>
                </c:pt>
                <c:pt idx="28">
                  <c:v>13.792099999999987</c:v>
                </c:pt>
                <c:pt idx="29">
                  <c:v>15.139399999999977</c:v>
                </c:pt>
                <c:pt idx="30">
                  <c:v>16.548699999999979</c:v>
                </c:pt>
                <c:pt idx="31">
                  <c:v>16.369999999999973</c:v>
                </c:pt>
                <c:pt idx="32">
                  <c:v>14.909299999999984</c:v>
                </c:pt>
                <c:pt idx="33">
                  <c:v>17.786599999999975</c:v>
                </c:pt>
                <c:pt idx="34">
                  <c:v>16.775899999999975</c:v>
                </c:pt>
                <c:pt idx="35">
                  <c:v>17.145999999999997</c:v>
                </c:pt>
                <c:pt idx="36">
                  <c:v>9.6230000000000011</c:v>
                </c:pt>
                <c:pt idx="37">
                  <c:v>8.1649999999999885</c:v>
                </c:pt>
                <c:pt idx="38">
                  <c:v>17.611000000000001</c:v>
                </c:pt>
                <c:pt idx="39">
                  <c:v>18.821999999999999</c:v>
                </c:pt>
                <c:pt idx="40">
                  <c:v>19.644000000000002</c:v>
                </c:pt>
                <c:pt idx="41">
                  <c:v>20.397999999999993</c:v>
                </c:pt>
                <c:pt idx="42">
                  <c:v>21.119999999999987</c:v>
                </c:pt>
                <c:pt idx="43">
                  <c:v>19.921000000000003</c:v>
                </c:pt>
                <c:pt idx="44">
                  <c:v>21.246499999999994</c:v>
                </c:pt>
                <c:pt idx="45">
                  <c:v>21.525999999999993</c:v>
                </c:pt>
                <c:pt idx="46">
                  <c:v>21.14449999999999</c:v>
                </c:pt>
                <c:pt idx="47">
                  <c:v>20.728999999999981</c:v>
                </c:pt>
                <c:pt idx="48">
                  <c:v>21.13649999999998</c:v>
                </c:pt>
                <c:pt idx="49">
                  <c:v>21.730999999999977</c:v>
                </c:pt>
                <c:pt idx="50">
                  <c:v>22.383499999999966</c:v>
                </c:pt>
                <c:pt idx="51">
                  <c:v>22.530999999999974</c:v>
                </c:pt>
                <c:pt idx="52">
                  <c:v>22.643499999999971</c:v>
                </c:pt>
                <c:pt idx="53">
                  <c:v>22.406999999999965</c:v>
                </c:pt>
                <c:pt idx="54">
                  <c:v>21.98349999999996</c:v>
                </c:pt>
                <c:pt idx="55">
                  <c:v>21.418999999999951</c:v>
                </c:pt>
                <c:pt idx="56">
                  <c:v>20.624499999999951</c:v>
                </c:pt>
                <c:pt idx="57">
                  <c:v>19.51199999999994</c:v>
                </c:pt>
                <c:pt idx="58">
                  <c:v>18.497499999999942</c:v>
                </c:pt>
                <c:pt idx="59">
                  <c:v>17.306999999999942</c:v>
                </c:pt>
                <c:pt idx="60">
                  <c:v>16.466499999999936</c:v>
                </c:pt>
                <c:pt idx="61">
                  <c:v>15.531999999999922</c:v>
                </c:pt>
                <c:pt idx="62">
                  <c:v>12.079499999999921</c:v>
                </c:pt>
                <c:pt idx="63">
                  <c:v>17.065999999999928</c:v>
                </c:pt>
                <c:pt idx="64">
                  <c:v>18.842499999999912</c:v>
                </c:pt>
                <c:pt idx="65">
                  <c:v>18.845999999999915</c:v>
                </c:pt>
                <c:pt idx="66">
                  <c:v>18.694499999999902</c:v>
                </c:pt>
                <c:pt idx="67">
                  <c:v>18.739999999999906</c:v>
                </c:pt>
                <c:pt idx="68">
                  <c:v>19.299499999999906</c:v>
                </c:pt>
                <c:pt idx="69">
                  <c:v>20.501999999999892</c:v>
                </c:pt>
                <c:pt idx="70">
                  <c:v>21.561499999999892</c:v>
                </c:pt>
                <c:pt idx="71">
                  <c:v>21.395999999999884</c:v>
                </c:pt>
                <c:pt idx="72">
                  <c:v>19.000499999999885</c:v>
                </c:pt>
                <c:pt idx="73">
                  <c:v>17.801999999999875</c:v>
                </c:pt>
                <c:pt idx="74">
                  <c:v>17.366499999999871</c:v>
                </c:pt>
                <c:pt idx="75">
                  <c:v>17.131999999999874</c:v>
                </c:pt>
                <c:pt idx="76">
                  <c:v>15.933999999999994</c:v>
                </c:pt>
                <c:pt idx="77">
                  <c:v>15.177999999999994</c:v>
                </c:pt>
                <c:pt idx="78">
                  <c:v>14.585000000000004</c:v>
                </c:pt>
                <c:pt idx="79">
                  <c:v>16.265000000000011</c:v>
                </c:pt>
                <c:pt idx="80">
                  <c:v>19.166999999999998</c:v>
                </c:pt>
                <c:pt idx="81">
                  <c:v>20.237999999999996</c:v>
                </c:pt>
                <c:pt idx="82">
                  <c:v>18.495000000000001</c:v>
                </c:pt>
                <c:pt idx="83">
                  <c:v>14.785000000000007</c:v>
                </c:pt>
                <c:pt idx="84">
                  <c:v>12.905999999999988</c:v>
                </c:pt>
                <c:pt idx="85">
                  <c:v>7.6350000000000025</c:v>
                </c:pt>
              </c:numCache>
            </c:numRef>
          </c:yVal>
        </c:ser>
        <c:ser>
          <c:idx val="2"/>
          <c:order val="2"/>
          <c:tx>
            <c:v>South</c:v>
          </c:tx>
          <c:spPr>
            <a:ln w="41275">
              <a:solidFill>
                <a:srgbClr val="9BBB59">
                  <a:shade val="95000"/>
                  <a:satMod val="105000"/>
                </a:srgbClr>
              </a:solidFill>
            </a:ln>
          </c:spPr>
          <c:marker>
            <c:symbol val="none"/>
          </c:marker>
          <c:dLbls>
            <c:dLbl>
              <c:idx val="0"/>
              <c:spPr>
                <a:solidFill>
                  <a:schemeClr val="bg1"/>
                </a:solidFill>
                <a:ln w="31750">
                  <a:solidFill>
                    <a:srgbClr val="00B050"/>
                  </a:solidFill>
                </a:ln>
              </c:spPr>
              <c:txPr>
                <a:bodyPr/>
                <a:lstStyle/>
                <a:p>
                  <a:pPr>
                    <a:defRPr sz="1200" b="0" i="0" baseline="0">
                      <a:solidFill>
                        <a:srgbClr val="00B05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pt-PT"/>
                </a:p>
              </c:txPr>
            </c:dLbl>
            <c:dLbl>
              <c:idx val="1"/>
              <c:delete val="1"/>
            </c:dLbl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 sz="1200" b="0" i="0" baseline="0">
                    <a:solidFill>
                      <a:srgbClr val="00B05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pt-PT"/>
              </a:p>
            </c:txPr>
            <c:showVal val="1"/>
          </c:dLbls>
          <c:xVal>
            <c:numRef>
              <c:f>overburden!$J$6:$J$7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overburden!$K$6:$K$7</c:f>
              <c:numCache>
                <c:formatCode>General</c:formatCode>
                <c:ptCount val="2"/>
                <c:pt idx="0" formatCode="&quot;TH&quot;\ 0.0">
                  <c:v>-7589.7945999999756</c:v>
                </c:pt>
                <c:pt idx="1">
                  <c:v>0</c:v>
                </c:pt>
              </c:numCache>
            </c:numRef>
          </c:yVal>
        </c:ser>
        <c:ser>
          <c:idx val="4"/>
          <c:order val="3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overburden!$G$46:$G$50</c:f>
              <c:numCache>
                <c:formatCode>0</c:formatCode>
                <c:ptCount val="5"/>
              </c:numCache>
            </c:numRef>
          </c:xVal>
          <c:yVal>
            <c:numRef>
              <c:f>overburden!$F$46:$F$50</c:f>
              <c:numCache>
                <c:formatCode>0.0</c:formatCode>
                <c:ptCount val="5"/>
              </c:numCache>
            </c:numRef>
          </c:yVal>
        </c:ser>
        <c:ser>
          <c:idx val="5"/>
          <c:order val="4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overburden!$J$38:$J$42</c:f>
              <c:numCache>
                <c:formatCode>0</c:formatCode>
                <c:ptCount val="5"/>
              </c:numCache>
            </c:numRef>
          </c:xVal>
          <c:yVal>
            <c:numRef>
              <c:f>overburden!$I$38:$I$42</c:f>
              <c:numCache>
                <c:formatCode>0.0</c:formatCode>
                <c:ptCount val="5"/>
              </c:numCache>
            </c:numRef>
          </c:yVal>
        </c:ser>
        <c:ser>
          <c:idx val="6"/>
          <c:order val="5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overburden!$G$36:$G$40</c:f>
              <c:numCache>
                <c:formatCode>0</c:formatCode>
                <c:ptCount val="5"/>
              </c:numCache>
            </c:numRef>
          </c:xVal>
          <c:yVal>
            <c:numRef>
              <c:f>overburden!$F$36:$F$40</c:f>
              <c:numCache>
                <c:formatCode>0.0</c:formatCode>
                <c:ptCount val="5"/>
              </c:numCache>
            </c:numRef>
          </c:yVal>
        </c:ser>
        <c:ser>
          <c:idx val="7"/>
          <c:order val="6"/>
          <c:tx>
            <c:v>LdMinho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overburden!$G$32:$G$36</c:f>
              <c:numCache>
                <c:formatCode>0</c:formatCode>
                <c:ptCount val="5"/>
              </c:numCache>
            </c:numRef>
          </c:xVal>
          <c:yVal>
            <c:numRef>
              <c:f>overburden!$F$32:$F$36</c:f>
              <c:numCache>
                <c:formatCode>0.0</c:formatCode>
                <c:ptCount val="5"/>
              </c:numCache>
            </c:numRef>
          </c:yVal>
        </c:ser>
        <c:ser>
          <c:idx val="8"/>
          <c:order val="7"/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overburden!$G$18:$G$22</c:f>
              <c:numCache>
                <c:formatCode>0</c:formatCode>
                <c:ptCount val="5"/>
                <c:pt idx="0">
                  <c:v>26302</c:v>
                </c:pt>
                <c:pt idx="1">
                  <c:v>26349</c:v>
                </c:pt>
                <c:pt idx="2">
                  <c:v>26349</c:v>
                </c:pt>
                <c:pt idx="3">
                  <c:v>26302</c:v>
                </c:pt>
                <c:pt idx="4">
                  <c:v>26302</c:v>
                </c:pt>
              </c:numCache>
            </c:numRef>
          </c:xVal>
          <c:yVal>
            <c:numRef>
              <c:f>overburden!$F$18:$F$22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18</c:v>
                </c:pt>
                <c:pt idx="4">
                  <c:v>0</c:v>
                </c:pt>
              </c:numCache>
            </c:numRef>
          </c:yVal>
        </c:ser>
        <c:ser>
          <c:idx val="9"/>
          <c:order val="8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overburden!$N$12:$N$16</c:f>
              <c:numCache>
                <c:formatCode>0</c:formatCode>
                <c:ptCount val="5"/>
              </c:numCache>
            </c:numRef>
          </c:xVal>
          <c:yVal>
            <c:numRef>
              <c:f>overburden!$M$12:$M$16</c:f>
              <c:numCache>
                <c:formatCode>0.0</c:formatCode>
                <c:ptCount val="5"/>
              </c:numCache>
            </c:numRef>
          </c:yVal>
        </c:ser>
        <c:ser>
          <c:idx val="10"/>
          <c:order val="9"/>
          <c:spPr>
            <a:ln w="44450"/>
          </c:spPr>
          <c:marker>
            <c:symbol val="none"/>
          </c:marker>
          <c:dLbls>
            <c:dLbl>
              <c:idx val="0"/>
              <c:spPr>
                <a:solidFill>
                  <a:sysClr val="window" lastClr="FFFFFF"/>
                </a:solidFill>
                <a:ln w="38100">
                  <a:solidFill>
                    <a:srgbClr val="00B0F0"/>
                  </a:solidFill>
                </a:ln>
              </c:spPr>
              <c:txPr>
                <a:bodyPr/>
                <a:lstStyle/>
                <a:p>
                  <a:pPr algn="ctr">
                    <a:defRPr lang="pt-PT" sz="1200" b="0" i="0" u="none" strike="noStrike" kern="1200" baseline="0">
                      <a:solidFill>
                        <a:srgbClr val="00B0F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pt-PT"/>
                </a:p>
              </c:txPr>
            </c:dLbl>
            <c:dLbl>
              <c:idx val="1"/>
              <c:delete val="1"/>
            </c:dLbl>
            <c:spPr>
              <a:solidFill>
                <a:sysClr val="window" lastClr="FFFFFF"/>
              </a:solidFill>
              <a:ln w="38100">
                <a:solidFill>
                  <a:srgbClr val="00B0F0"/>
                </a:solidFill>
              </a:ln>
            </c:spPr>
            <c:txPr>
              <a:bodyPr/>
              <a:lstStyle/>
              <a:p>
                <a:pPr algn="ctr">
                  <a:defRPr lang="pt-PT" sz="1200" b="0" i="0" u="none" strike="noStrike" kern="1200" baseline="0">
                    <a:solidFill>
                      <a:srgbClr val="00B05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pt-PT"/>
              </a:p>
            </c:txPr>
            <c:showVal val="1"/>
          </c:dLbls>
          <c:xVal>
            <c:numRef>
              <c:f>overburden!$J$10:$J$11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overburden!$K$10:$K$11</c:f>
              <c:numCache>
                <c:formatCode>General</c:formatCode>
                <c:ptCount val="2"/>
                <c:pt idx="0" formatCode="&quot;B&quot;\ 0.0">
                  <c:v>-276.94399999999246</c:v>
                </c:pt>
                <c:pt idx="1">
                  <c:v>0</c:v>
                </c:pt>
              </c:numCache>
            </c:numRef>
          </c:yVal>
        </c:ser>
        <c:ser>
          <c:idx val="3"/>
          <c:order val="10"/>
          <c:tx>
            <c:v>poço</c:v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overburden!$G$25:$G$29</c:f>
              <c:numCache>
                <c:formatCode>0</c:formatCode>
                <c:ptCount val="5"/>
                <c:pt idx="0">
                  <c:v>26593</c:v>
                </c:pt>
                <c:pt idx="1">
                  <c:v>26607</c:v>
                </c:pt>
                <c:pt idx="2">
                  <c:v>26607</c:v>
                </c:pt>
                <c:pt idx="3">
                  <c:v>26593</c:v>
                </c:pt>
                <c:pt idx="4">
                  <c:v>26593</c:v>
                </c:pt>
              </c:numCache>
            </c:numRef>
          </c:xVal>
          <c:yVal>
            <c:numRef>
              <c:f>overburden!$F$25:$F$29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</c:v>
                </c:pt>
                <c:pt idx="3">
                  <c:v>22</c:v>
                </c:pt>
                <c:pt idx="4">
                  <c:v>0</c:v>
                </c:pt>
              </c:numCache>
            </c:numRef>
          </c:yVal>
        </c:ser>
        <c:axId val="88955136"/>
        <c:axId val="88961024"/>
      </c:scatterChart>
      <c:valAx>
        <c:axId val="88955136"/>
        <c:scaling>
          <c:orientation val="minMax"/>
          <c:max val="26960"/>
          <c:min val="26110"/>
        </c:scaling>
        <c:axPos val="b"/>
        <c:numFmt formatCode="0\+000" sourceLinked="0"/>
        <c:tickLblPos val="nextTo"/>
        <c:txPr>
          <a:bodyPr rot="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88961024"/>
        <c:crosses val="autoZero"/>
        <c:crossBetween val="midCat"/>
        <c:majorUnit val="20"/>
        <c:minorUnit val="20"/>
      </c:valAx>
      <c:valAx>
        <c:axId val="88961024"/>
        <c:scaling>
          <c:orientation val="minMax"/>
          <c:max val="25"/>
          <c:min val="0"/>
        </c:scaling>
        <c:axPos val="r"/>
        <c:majorGridlines/>
        <c:numFmt formatCode="0" sourceLinked="0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88955136"/>
        <c:crosses val="max"/>
        <c:crossBetween val="midCat"/>
        <c:majorUnit val="2"/>
      </c:valAx>
    </c:plotArea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&amp;L&amp;"Arial,Regular"&amp;7&amp;D&amp;R&amp;"Arial,Regular"&amp;7&amp;F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8375" cy="63722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0.91007</cdr:x>
      <cdr:y>0.07291</cdr:y>
    </cdr:from>
    <cdr:to>
      <cdr:x>0.97928</cdr:x>
      <cdr:y>0.09517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71809" y="464593"/>
          <a:ext cx="682299" cy="1418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Portal  Leste </a:t>
          </a:r>
        </a:p>
      </cdr:txBody>
    </cdr:sp>
  </cdr:relSizeAnchor>
  <cdr:relSizeAnchor xmlns:cdr="http://schemas.openxmlformats.org/drawingml/2006/chartDrawing">
    <cdr:from>
      <cdr:x>0.01114</cdr:x>
      <cdr:y>0.07832</cdr:y>
    </cdr:from>
    <cdr:to>
      <cdr:x>0.07912</cdr:x>
      <cdr:y>0.10048</cdr:y>
    </cdr:to>
    <cdr:sp macro="" textlink="">
      <cdr:nvSpPr>
        <cdr:cNvPr id="10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11" y="499091"/>
          <a:ext cx="670173" cy="141209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Portal Oeste</a:t>
          </a:r>
        </a:p>
      </cdr:txBody>
    </cdr:sp>
  </cdr:relSizeAnchor>
  <cdr:relSizeAnchor xmlns:cdr="http://schemas.openxmlformats.org/drawingml/2006/chartDrawing">
    <cdr:from>
      <cdr:x>0.03575</cdr:x>
      <cdr:y>0.2586</cdr:y>
    </cdr:from>
    <cdr:to>
      <cdr:x>0.04958</cdr:x>
      <cdr:y>0.32437</cdr:y>
    </cdr:to>
    <cdr:sp macro="" textlink="">
      <cdr:nvSpPr>
        <cdr:cNvPr id="10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52428" y="1647857"/>
          <a:ext cx="136341" cy="419102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="vert270" wrap="square" lIns="18288" tIns="22860" rIns="0" bIns="18000" anchor="b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07/2009 </a:t>
          </a:r>
        </a:p>
      </cdr:txBody>
    </cdr:sp>
  </cdr:relSizeAnchor>
  <cdr:relSizeAnchor xmlns:cdr="http://schemas.openxmlformats.org/drawingml/2006/chartDrawing">
    <cdr:from>
      <cdr:x>0.31079</cdr:x>
      <cdr:y>0.44385</cdr:y>
    </cdr:from>
    <cdr:to>
      <cdr:x>0.37428</cdr:x>
      <cdr:y>0.4696</cdr:y>
    </cdr:to>
    <cdr:sp macro="" textlink="'excavation rate '!$C$88">
      <cdr:nvSpPr>
        <cdr:cNvPr id="1040" name="Text Box 1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063913" y="2828303"/>
          <a:ext cx="625908" cy="1640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00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1B4F2AE7-B1DD-4002-AFD9-7FB54279C664}" type="TxLink">
            <a:rPr lang="pt-PT" sz="800" b="1" i="0" strike="noStrike">
              <a:solidFill>
                <a:srgbClr val="0000FF"/>
              </a:solidFill>
              <a:latin typeface="Arial"/>
              <a:cs typeface="Arial"/>
            </a:rPr>
            <a:pPr algn="ctr" rtl="0">
              <a:defRPr sz="1000"/>
            </a:pPr>
            <a:t>2,3 m/dia</a:t>
          </a:fld>
          <a:endParaRPr lang="pt-PT" sz="800" b="1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0.71796</cdr:x>
      <cdr:y>0.61334</cdr:y>
    </cdr:from>
    <cdr:to>
      <cdr:x>0.77874</cdr:x>
      <cdr:y>0.63909</cdr:y>
    </cdr:to>
    <cdr:sp macro="" textlink="'excavation rate '!$I$194">
      <cdr:nvSpPr>
        <cdr:cNvPr id="1041" name="Text Box 1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77933" y="3908366"/>
          <a:ext cx="599192" cy="1640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008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marL="0" indent="0" algn="ctr" rtl="0">
            <a:defRPr sz="1000"/>
          </a:pPr>
          <a:fld id="{339C1B86-6C7B-4D71-B8BF-D2AD7866D974}" type="TxLink">
            <a:rPr lang="pt-PT" sz="800" b="1" i="0" strike="noStrike">
              <a:solidFill>
                <a:srgbClr val="000080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4,0 m/dia</a:t>
          </a:fld>
          <a:endParaRPr lang="pt-PT" sz="800" b="1" i="0" strike="noStrike">
            <a:solidFill>
              <a:srgbClr val="000080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0.80861</cdr:x>
      <cdr:y>0.44244</cdr:y>
    </cdr:from>
    <cdr:to>
      <cdr:x>0.88332</cdr:x>
      <cdr:y>0.46819</cdr:y>
    </cdr:to>
    <cdr:sp macro="" textlink="'excavation rate '!$I$140">
      <cdr:nvSpPr>
        <cdr:cNvPr id="1043" name="Text Box 1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971554" y="2819343"/>
          <a:ext cx="736520" cy="1640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008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5F15A3-400B-4FD4-B982-BACD373FACB5}" type="TxLink">
            <a:rPr lang="pt-PT" sz="800" b="1" i="0" strike="noStrike">
              <a:solidFill>
                <a:srgbClr val="000080"/>
              </a:solidFill>
              <a:latin typeface="Arial"/>
              <a:cs typeface="Arial"/>
            </a:rPr>
            <a:pPr algn="ctr" rtl="0">
              <a:defRPr sz="1000"/>
            </a:pPr>
            <a:t>2,0 m/dia</a:t>
          </a:fld>
          <a:endParaRPr lang="pt-PT" sz="800" b="1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0.47055</cdr:x>
      <cdr:y>0.60013</cdr:y>
    </cdr:from>
    <cdr:to>
      <cdr:x>0.53999</cdr:x>
      <cdr:y>0.62588</cdr:y>
    </cdr:to>
    <cdr:sp macro="" textlink="'excavation rate '!$F$231">
      <cdr:nvSpPr>
        <cdr:cNvPr id="1044" name="Text Box 2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38850" y="3824162"/>
          <a:ext cx="684565" cy="1640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20269BDB-7430-495C-AD09-1E5FFEFD5A2E}" type="TxLink">
            <a:rPr lang="pt-PT" sz="800" b="1" i="0" strike="noStrike">
              <a:solidFill>
                <a:srgbClr val="3366FF"/>
              </a:solidFill>
              <a:latin typeface="Arial"/>
              <a:cs typeface="Arial"/>
            </a:rPr>
            <a:pPr algn="ctr" rtl="0">
              <a:defRPr sz="1000"/>
            </a:pPr>
            <a:t>2,6 m/dia</a:t>
          </a:fld>
          <a:endParaRPr lang="pt-PT" sz="800" b="1" i="0" strike="noStrike">
            <a:solidFill>
              <a:srgbClr val="3366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0.87713</cdr:x>
      <cdr:y>0.60087</cdr:y>
    </cdr:from>
    <cdr:to>
      <cdr:x>0.94766</cdr:x>
      <cdr:y>0.63387</cdr:y>
    </cdr:to>
    <cdr:sp macro="" textlink="'excavation rate '!$A$1">
      <cdr:nvSpPr>
        <cdr:cNvPr id="27" name="CaixaDeTexto 26"/>
        <cdr:cNvSpPr txBox="1"/>
      </cdr:nvSpPr>
      <cdr:spPr>
        <a:xfrm xmlns:a="http://schemas.openxmlformats.org/drawingml/2006/main">
          <a:off x="8647076" y="3828900"/>
          <a:ext cx="695312" cy="2102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25400">
          <a:solidFill>
            <a:srgbClr val="7030A0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/>
        <a:p xmlns:a="http://schemas.openxmlformats.org/drawingml/2006/main">
          <a:fld id="{59418D4F-AE75-4450-B080-4F384C43A9FD}" type="TxLink">
            <a:rPr lang="pt-PT" sz="800" b="1">
              <a:solidFill>
                <a:srgbClr val="7030A0"/>
              </a:solidFill>
              <a:latin typeface="Arial" pitchFamily="34" charset="0"/>
              <a:cs typeface="Arial" pitchFamily="34" charset="0"/>
            </a:rPr>
            <a:pPr/>
            <a:t>18.11.2009</a:t>
          </a:fld>
          <a:endParaRPr lang="pt-PT" sz="800" b="1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0.40677</cdr:x>
      <cdr:y>0.14117</cdr:y>
    </cdr:from>
    <cdr:to>
      <cdr:x>0.44005</cdr:x>
      <cdr:y>0.1633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0050" y="899567"/>
          <a:ext cx="328086" cy="1410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Poço</a:t>
          </a:r>
        </a:p>
      </cdr:txBody>
    </cdr:sp>
  </cdr:relSizeAnchor>
  <cdr:relSizeAnchor xmlns:cdr="http://schemas.openxmlformats.org/drawingml/2006/chartDrawing">
    <cdr:from>
      <cdr:x>0.69554</cdr:x>
      <cdr:y>0.13869</cdr:y>
    </cdr:from>
    <cdr:to>
      <cdr:x>0.74707</cdr:x>
      <cdr:y>0.16082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6894" y="883764"/>
          <a:ext cx="508002" cy="1410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Parque </a:t>
          </a:r>
        </a:p>
      </cdr:txBody>
    </cdr:sp>
  </cdr:relSizeAnchor>
  <cdr:relSizeAnchor xmlns:cdr="http://schemas.openxmlformats.org/drawingml/2006/chartDrawing">
    <cdr:from>
      <cdr:x>0.64927</cdr:x>
      <cdr:y>0.70851</cdr:y>
    </cdr:from>
    <cdr:to>
      <cdr:x>0.71304</cdr:x>
      <cdr:y>0.73426</cdr:y>
    </cdr:to>
    <cdr:sp macro="" textlink="'excavation rate '!$I$217">
      <cdr:nvSpPr>
        <cdr:cNvPr id="35" name="Text Box 1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400761" y="4514810"/>
          <a:ext cx="628669" cy="1640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008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F23D08B8-C001-4F56-A070-5499B063E0C3}" type="TxLink">
            <a:rPr lang="pt-PT" sz="800" b="1" i="0" strike="noStrike">
              <a:solidFill>
                <a:srgbClr val="000080"/>
              </a:solidFill>
              <a:latin typeface="Arial"/>
              <a:cs typeface="Arial"/>
            </a:rPr>
            <a:pPr algn="ctr" rtl="0">
              <a:defRPr sz="1000"/>
            </a:pPr>
            <a:t>1,9 m/dia</a:t>
          </a:fld>
          <a:endParaRPr lang="pt-PT" sz="800" b="1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0.03576</cdr:x>
      <cdr:y>0.42302</cdr:y>
    </cdr:from>
    <cdr:to>
      <cdr:x>0.04959</cdr:x>
      <cdr:y>0.48879</cdr:y>
    </cdr:to>
    <cdr:sp macro="" textlink="">
      <cdr:nvSpPr>
        <cdr:cNvPr id="18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52526" y="2695579"/>
          <a:ext cx="136342" cy="419101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="vert270" wrap="square" lIns="18288" tIns="22860" rIns="0" bIns="18000" anchor="b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09/2009 </a:t>
          </a:r>
        </a:p>
      </cdr:txBody>
    </cdr:sp>
  </cdr:relSizeAnchor>
  <cdr:relSizeAnchor xmlns:cdr="http://schemas.openxmlformats.org/drawingml/2006/chartDrawing">
    <cdr:from>
      <cdr:x>0.03673</cdr:x>
      <cdr:y>0.34379</cdr:y>
    </cdr:from>
    <cdr:to>
      <cdr:x>0.05056</cdr:x>
      <cdr:y>0.40956</cdr:y>
    </cdr:to>
    <cdr:sp macro="" textlink="">
      <cdr:nvSpPr>
        <cdr:cNvPr id="1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62051" y="2190707"/>
          <a:ext cx="136342" cy="419101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="vert270" wrap="square" lIns="18288" tIns="22860" rIns="0" bIns="18000" anchor="b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08/2009 </a:t>
          </a:r>
        </a:p>
      </cdr:txBody>
    </cdr:sp>
  </cdr:relSizeAnchor>
  <cdr:relSizeAnchor xmlns:cdr="http://schemas.openxmlformats.org/drawingml/2006/chartDrawing">
    <cdr:from>
      <cdr:x>0.03575</cdr:x>
      <cdr:y>0.66368</cdr:y>
    </cdr:from>
    <cdr:to>
      <cdr:x>0.04959</cdr:x>
      <cdr:y>0.72945</cdr:y>
    </cdr:to>
    <cdr:sp macro="" textlink="">
      <cdr:nvSpPr>
        <cdr:cNvPr id="20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52451" y="4229118"/>
          <a:ext cx="136440" cy="419102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="vert270" wrap="square" lIns="18288" tIns="22860" rIns="0" bIns="18000" anchor="b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12/2009 </a:t>
          </a:r>
        </a:p>
      </cdr:txBody>
    </cdr:sp>
  </cdr:relSizeAnchor>
  <cdr:relSizeAnchor xmlns:cdr="http://schemas.openxmlformats.org/drawingml/2006/chartDrawing">
    <cdr:from>
      <cdr:x>0.03479</cdr:x>
      <cdr:y>0.58446</cdr:y>
    </cdr:from>
    <cdr:to>
      <cdr:x>0.04863</cdr:x>
      <cdr:y>0.65023</cdr:y>
    </cdr:to>
    <cdr:sp macro="" textlink="">
      <cdr:nvSpPr>
        <cdr:cNvPr id="2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42926" y="3724308"/>
          <a:ext cx="136440" cy="419101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="vert270" wrap="square" lIns="18288" tIns="22860" rIns="0" bIns="18000" anchor="b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11/2009 </a:t>
          </a:r>
        </a:p>
      </cdr:txBody>
    </cdr:sp>
  </cdr:relSizeAnchor>
  <cdr:relSizeAnchor xmlns:cdr="http://schemas.openxmlformats.org/drawingml/2006/chartDrawing">
    <cdr:from>
      <cdr:x>0.03672</cdr:x>
      <cdr:y>0.50523</cdr:y>
    </cdr:from>
    <cdr:to>
      <cdr:x>0.05056</cdr:x>
      <cdr:y>0.571</cdr:y>
    </cdr:to>
    <cdr:sp macro="" textlink="">
      <cdr:nvSpPr>
        <cdr:cNvPr id="22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62014" y="3219464"/>
          <a:ext cx="136440" cy="419101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="vert270" wrap="square" lIns="18288" tIns="22860" rIns="0" bIns="18000" anchor="b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10/2009 </a:t>
          </a:r>
        </a:p>
      </cdr:txBody>
    </cdr:sp>
  </cdr:relSizeAnchor>
  <cdr:relSizeAnchor xmlns:cdr="http://schemas.openxmlformats.org/drawingml/2006/chartDrawing">
    <cdr:from>
      <cdr:x>0.06281</cdr:x>
      <cdr:y>0.74289</cdr:y>
    </cdr:from>
    <cdr:to>
      <cdr:x>0.20677</cdr:x>
      <cdr:y>0.76864</cdr:y>
    </cdr:to>
    <cdr:sp macro="" textlink="'excavation rate '!$N$5">
      <cdr:nvSpPr>
        <cdr:cNvPr id="23" name="Text Box 1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19181" y="4733865"/>
          <a:ext cx="1419212" cy="1640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879ABDDA-CFFB-4CAF-8536-0AA9265CD60D}" type="TxLink">
            <a:rPr lang="pt-PT" sz="800" b="1" i="0" strike="noStrike">
              <a:solidFill>
                <a:srgbClr val="FF0000"/>
              </a:solidFill>
              <a:latin typeface="Arial"/>
              <a:cs typeface="Arial"/>
            </a:rPr>
            <a:pPr algn="ctr" rtl="0">
              <a:defRPr sz="1000"/>
            </a:pPr>
            <a:t>Escavação TU-FO  0,0 m</a:t>
          </a:fld>
          <a:endParaRPr lang="pt-PT" sz="800" b="1" i="0" strike="noStrike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0.52754</cdr:x>
      <cdr:y>0.14051</cdr:y>
    </cdr:from>
    <cdr:to>
      <cdr:x>0.57488</cdr:x>
      <cdr:y>0.18114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0687" y="895361"/>
          <a:ext cx="466696" cy="2589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6350">
          <a:solidFill>
            <a:schemeClr val="tx2">
              <a:lumMod val="60000"/>
              <a:lumOff val="40000"/>
            </a:schemeClr>
          </a:solidFill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pt-PT" sz="8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Linha do</a:t>
          </a:r>
          <a:r>
            <a:rPr lang="pt-PT" sz="800" b="1" i="0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 YYY</a:t>
          </a:r>
          <a:endParaRPr lang="pt-PT" sz="800" b="1" i="0" strike="noStrike">
            <a:solidFill>
              <a:schemeClr val="tx2">
                <a:lumMod val="60000"/>
                <a:lumOff val="40000"/>
              </a:schemeClr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0.26184</cdr:x>
      <cdr:y>0.14051</cdr:y>
    </cdr:from>
    <cdr:to>
      <cdr:x>0.31304</cdr:x>
      <cdr:y>0.18114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317" y="895361"/>
          <a:ext cx="504749" cy="2589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6350">
          <a:solidFill>
            <a:schemeClr val="tx2">
              <a:lumMod val="60000"/>
              <a:lumOff val="40000"/>
            </a:schemeClr>
          </a:solidFill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pt-PT" sz="8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Linha do</a:t>
          </a:r>
          <a:r>
            <a:rPr lang="pt-PT" sz="800" b="1" i="0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 XXX</a:t>
          </a:r>
          <a:endParaRPr lang="pt-PT" sz="800" b="1" i="0" strike="noStrike">
            <a:solidFill>
              <a:schemeClr val="tx2">
                <a:lumMod val="60000"/>
                <a:lumOff val="40000"/>
              </a:schemeClr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0.57778</cdr:x>
      <cdr:y>0.1405</cdr:y>
    </cdr:from>
    <cdr:to>
      <cdr:x>0.65797</cdr:x>
      <cdr:y>0.16263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5972" y="895298"/>
          <a:ext cx="790543" cy="1410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Circun</a:t>
          </a:r>
        </a:p>
      </cdr:txBody>
    </cdr:sp>
  </cdr:relSizeAnchor>
  <cdr:relSizeAnchor xmlns:cdr="http://schemas.openxmlformats.org/drawingml/2006/chartDrawing">
    <cdr:from>
      <cdr:x>0.07635</cdr:x>
      <cdr:y>0.77427</cdr:y>
    </cdr:from>
    <cdr:to>
      <cdr:x>0.19229</cdr:x>
      <cdr:y>0.81852</cdr:y>
    </cdr:to>
    <cdr:sp macro="" textlink="overburden!$L$2">
      <cdr:nvSpPr>
        <cdr:cNvPr id="30" name="Text Box 1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687" y="4933823"/>
          <a:ext cx="1142980" cy="28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F1C60D51-1A5E-4B00-9D95-7A0B0C075B11}" type="TxLink">
            <a:rPr lang="pt-PT" sz="800" b="1" i="0" strike="noStrike">
              <a:solidFill>
                <a:srgbClr val="FF0000"/>
              </a:solidFill>
              <a:latin typeface="Arial"/>
              <a:cs typeface="Arial"/>
            </a:rPr>
            <a:pPr algn="ctr" rtl="0">
              <a:defRPr sz="1000"/>
            </a:pPr>
            <a:t>-Recobrimento 276,9 m</a:t>
          </a:fld>
          <a:endParaRPr lang="pt-PT" sz="800" b="1" i="0" strike="noStrike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0.43575</cdr:x>
      <cdr:y>0.74289</cdr:y>
    </cdr:from>
    <cdr:to>
      <cdr:x>0.57295</cdr:x>
      <cdr:y>0.76864</cdr:y>
    </cdr:to>
    <cdr:sp macro="" textlink="'excavation rate '!$X$5">
      <cdr:nvSpPr>
        <cdr:cNvPr id="31" name="Text Box 1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295787" y="4733862"/>
          <a:ext cx="1352569" cy="1640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chemeClr val="accent6">
              <a:lumMod val="75000"/>
            </a:schemeClr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7E3CB751-03EC-4C07-BEAF-DE9771A021F0}" type="TxLink">
            <a:rPr lang="pt-PT" sz="800" b="1" i="0" strike="noStrike">
              <a:solidFill>
                <a:schemeClr val="accent6">
                  <a:lumMod val="75000"/>
                </a:schemeClr>
              </a:solidFill>
              <a:latin typeface="Arial"/>
              <a:cs typeface="Arial"/>
            </a:rPr>
            <a:pPr algn="ctr" rtl="0">
              <a:defRPr sz="1000"/>
            </a:pPr>
            <a:t>Escavação TU-PL 0,0 m</a:t>
          </a:fld>
          <a:endParaRPr lang="pt-PT" sz="800" b="1" i="0" strike="noStrike">
            <a:solidFill>
              <a:schemeClr val="accent6">
                <a:lumMod val="75000"/>
              </a:schemeClr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0.44637</cdr:x>
      <cdr:y>0.77429</cdr:y>
    </cdr:from>
    <cdr:to>
      <cdr:x>0.56231</cdr:x>
      <cdr:y>0.81854</cdr:y>
    </cdr:to>
    <cdr:sp macro="" textlink="overburden!$L$6">
      <cdr:nvSpPr>
        <cdr:cNvPr id="32" name="Text Box 1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400483" y="4933950"/>
          <a:ext cx="1142980" cy="28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chemeClr val="accent6">
              <a:lumMod val="75000"/>
            </a:schemeClr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ctr" rtl="0">
            <a:defRPr sz="1000"/>
          </a:pPr>
          <a:fld id="{A9294734-D859-43DB-AE05-5D1300E22C33}" type="TxLink">
            <a:rPr lang="pt-PT" sz="800" b="1" i="0" strike="noStrike">
              <a:solidFill>
                <a:schemeClr val="accent6">
                  <a:lumMod val="75000"/>
                </a:schemeClr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-Recobrimento 7589,8 m</a:t>
          </a:fld>
          <a:endParaRPr lang="pt-PT" sz="800" b="1" i="0" strike="noStrike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0.8174</cdr:x>
      <cdr:y>0.74441</cdr:y>
    </cdr:from>
    <cdr:to>
      <cdr:x>0.9459</cdr:x>
      <cdr:y>0.77016</cdr:y>
    </cdr:to>
    <cdr:sp macro="" textlink="'excavation rate '!$AC$5">
      <cdr:nvSpPr>
        <cdr:cNvPr id="33" name="Text Box 1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058212" y="4743551"/>
          <a:ext cx="1266802" cy="1640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86CE5174-F574-40C7-8DE1-1419619CB145}" type="TxLink">
            <a:rPr lang="pt-PT" sz="800" b="1" i="0" strike="noStrike">
              <a:solidFill>
                <a:srgbClr val="00B050"/>
              </a:solidFill>
              <a:latin typeface="Arial"/>
              <a:cs typeface="Arial"/>
            </a:rPr>
            <a:pPr algn="ctr" rtl="0">
              <a:defRPr sz="1000"/>
            </a:pPr>
            <a:t>Escavação TU-FL 0,0 m</a:t>
          </a:fld>
          <a:endParaRPr lang="pt-PT" sz="800" b="1" i="0" strike="noStrike">
            <a:solidFill>
              <a:srgbClr val="00B05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0.27825</cdr:x>
      <cdr:y>0.74289</cdr:y>
    </cdr:from>
    <cdr:to>
      <cdr:x>0.41061</cdr:x>
      <cdr:y>0.76864</cdr:y>
    </cdr:to>
    <cdr:sp macro="" textlink="'excavation rate '!$S$5">
      <cdr:nvSpPr>
        <cdr:cNvPr id="34" name="Text Box 1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43070" y="4733865"/>
          <a:ext cx="1304854" cy="1640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chemeClr val="accent5">
              <a:lumMod val="75000"/>
            </a:schemeClr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4B750E95-581E-4C68-938A-1BEAC3CC8E48}" type="TxLink">
            <a:rPr lang="pt-PT" sz="800" b="1" i="0" strike="noStrike">
              <a:solidFill>
                <a:schemeClr val="accent5">
                  <a:lumMod val="75000"/>
                </a:schemeClr>
              </a:solidFill>
              <a:latin typeface="Arial"/>
              <a:cs typeface="Arial"/>
            </a:rPr>
            <a:pPr algn="ctr" rtl="0">
              <a:defRPr sz="1000"/>
            </a:pPr>
            <a:t>Escavação TU-PO 0,0 m</a:t>
          </a:fld>
          <a:endParaRPr lang="pt-PT" sz="800" b="1" i="0" strike="noStrike">
            <a:solidFill>
              <a:schemeClr val="accent5">
                <a:lumMod val="75000"/>
              </a:schemeClr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0.03672</cdr:x>
      <cdr:y>0.17937</cdr:y>
    </cdr:from>
    <cdr:to>
      <cdr:x>0.05055</cdr:x>
      <cdr:y>0.24514</cdr:y>
    </cdr:to>
    <cdr:sp macro="" textlink="">
      <cdr:nvSpPr>
        <cdr:cNvPr id="36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61953" y="1143002"/>
          <a:ext cx="136341" cy="419101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="vert270" wrap="square" lIns="18288" tIns="22860" rIns="0" bIns="18000" anchor="b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06/2009 </a:t>
          </a:r>
        </a:p>
      </cdr:txBody>
    </cdr:sp>
  </cdr:relSizeAnchor>
  <cdr:relSizeAnchor xmlns:cdr="http://schemas.openxmlformats.org/drawingml/2006/chartDrawing">
    <cdr:from>
      <cdr:x>0.28792</cdr:x>
      <cdr:y>0.77279</cdr:y>
    </cdr:from>
    <cdr:to>
      <cdr:x>0.40386</cdr:x>
      <cdr:y>0.81704</cdr:y>
    </cdr:to>
    <cdr:sp macro="" textlink="overburden!$L$10">
      <cdr:nvSpPr>
        <cdr:cNvPr id="37" name="Text Box 1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838423" y="4924392"/>
          <a:ext cx="1142980" cy="28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chemeClr val="accent5">
              <a:lumMod val="75000"/>
            </a:schemeClr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ctr" rtl="0">
            <a:defRPr sz="1000"/>
          </a:pPr>
          <a:fld id="{55F43CAB-16ED-4CBC-853B-3FA4113B7194}" type="TxLink">
            <a:rPr lang="pt-PT" sz="800" b="1" i="0" strike="noStrike">
              <a:solidFill>
                <a:schemeClr val="accent5">
                  <a:lumMod val="75000"/>
                </a:schemeClr>
              </a:solidFill>
              <a:latin typeface="Arial"/>
              <a:cs typeface="Arial"/>
            </a:rPr>
            <a:pPr marL="0" indent="0" algn="ctr" rtl="0">
              <a:defRPr sz="1000"/>
            </a:pPr>
            <a:t>-Recobrimento 276,9 m</a:t>
          </a:fld>
          <a:endParaRPr lang="pt-PT" sz="800" b="1" i="0" strike="noStrike">
            <a:solidFill>
              <a:schemeClr val="accent5">
                <a:lumMod val="75000"/>
              </a:schemeClr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0.05604</cdr:x>
      <cdr:y>0.93124</cdr:y>
    </cdr:from>
    <cdr:to>
      <cdr:x>0.21836</cdr:x>
      <cdr:y>0.9716</cdr:y>
    </cdr:to>
    <cdr:sp macro="" textlink="'Atraso-Adiantado'!$F$2">
      <cdr:nvSpPr>
        <cdr:cNvPr id="38" name="CaixaDeTexto 37"/>
        <cdr:cNvSpPr txBox="1"/>
      </cdr:nvSpPr>
      <cdr:spPr>
        <a:xfrm xmlns:a="http://schemas.openxmlformats.org/drawingml/2006/main">
          <a:off x="552462" y="5934074"/>
          <a:ext cx="1600188" cy="25717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BF0179C3-3C09-4C51-BF69-EFFA94D35552}" type="TxLink">
            <a:rPr lang="pt-PT" sz="1100" b="1">
              <a:solidFill>
                <a:srgbClr val="FF0000"/>
              </a:solidFill>
            </a:rPr>
            <a:pPr/>
            <a:t>TU-FO - Atraso: -34 dias</a:t>
          </a:fld>
          <a:endParaRPr lang="pt-PT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0.80482</cdr:x>
      <cdr:y>0.90583</cdr:y>
    </cdr:from>
    <cdr:to>
      <cdr:x>0.94589</cdr:x>
      <cdr:y>0.97309</cdr:y>
    </cdr:to>
    <cdr:sp macro="" textlink="'Atraso-Adiantado'!$F$3">
      <cdr:nvSpPr>
        <cdr:cNvPr id="41" name="CaixaDeTexto 1"/>
        <cdr:cNvSpPr txBox="1"/>
      </cdr:nvSpPr>
      <cdr:spPr>
        <a:xfrm xmlns:a="http://schemas.openxmlformats.org/drawingml/2006/main">
          <a:off x="7934264" y="5772150"/>
          <a:ext cx="1390711" cy="42859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8575">
          <a:solidFill>
            <a:srgbClr val="FF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A662EC20-83C2-428D-B66F-F52CAD930567}" type="TxLink">
            <a:rPr lang="pt-PT" sz="1100" b="1">
              <a:solidFill>
                <a:srgbClr val="FF0000"/>
              </a:solidFill>
            </a:rPr>
            <a:pPr/>
            <a:t>TU-FL - Atraso: 
26330 m ou 13235 dias</a:t>
          </a:fld>
          <a:endParaRPr lang="pt-PT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0.82319</cdr:x>
      <cdr:y>0.77429</cdr:y>
    </cdr:from>
    <cdr:to>
      <cdr:x>0.93913</cdr:x>
      <cdr:y>0.81854</cdr:y>
    </cdr:to>
    <cdr:sp macro="" textlink="overburden!$L$14">
      <cdr:nvSpPr>
        <cdr:cNvPr id="39" name="Text Box 1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115316" y="4933950"/>
          <a:ext cx="1142980" cy="282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ctr" rtl="0">
            <a:defRPr sz="1000"/>
          </a:pPr>
          <a:fld id="{2D9A94F1-E811-462C-AF72-55C119DEBA68}" type="TxLink">
            <a:rPr lang="pt-PT" sz="800" b="1" i="0" strike="noStrike">
              <a:solidFill>
                <a:srgbClr val="00B050"/>
              </a:solidFill>
              <a:latin typeface="Arial"/>
              <a:cs typeface="Arial"/>
            </a:rPr>
            <a:pPr marL="0" indent="0" algn="ctr" rtl="0">
              <a:defRPr sz="1000"/>
            </a:pPr>
            <a:t>-Recobrimento 6863,3 m</a:t>
          </a:fld>
          <a:endParaRPr lang="pt-PT" sz="800" b="1" i="0" strike="noStrike">
            <a:solidFill>
              <a:srgbClr val="00B05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0.43575</cdr:x>
      <cdr:y>0.90882</cdr:y>
    </cdr:from>
    <cdr:to>
      <cdr:x>0.57005</cdr:x>
      <cdr:y>0.9716</cdr:y>
    </cdr:to>
    <cdr:sp macro="" textlink="'Atraso-Adiantado'!$F$4">
      <cdr:nvSpPr>
        <cdr:cNvPr id="40" name="CaixaDeTexto 1"/>
        <cdr:cNvSpPr txBox="1"/>
      </cdr:nvSpPr>
      <cdr:spPr>
        <a:xfrm xmlns:a="http://schemas.openxmlformats.org/drawingml/2006/main">
          <a:off x="4295777" y="5791200"/>
          <a:ext cx="1323974" cy="4000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8575">
          <a:solidFill>
            <a:srgbClr val="00B05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C9944850-7AB1-412D-98C9-11096D344259}" type="TxLink">
            <a:rPr lang="pt-PT" sz="1100" b="1">
              <a:solidFill>
                <a:srgbClr val="00B050"/>
              </a:solidFill>
            </a:rPr>
            <a:pPr/>
            <a:t>TU-PL - Adiantado: 
26507,4 m ou 10216 dias</a:t>
          </a:fld>
          <a:endParaRPr lang="pt-PT" sz="11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0.03575</cdr:x>
      <cdr:y>0.74439</cdr:y>
    </cdr:from>
    <cdr:to>
      <cdr:x>0.04959</cdr:x>
      <cdr:y>0.81016</cdr:y>
    </cdr:to>
    <cdr:sp macro="" textlink="">
      <cdr:nvSpPr>
        <cdr:cNvPr id="4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52451" y="4743421"/>
          <a:ext cx="136440" cy="419101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="vert270" wrap="square" lIns="18288" tIns="22860" rIns="0" bIns="18000" anchor="b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01/2010 </a:t>
          </a:r>
        </a:p>
      </cdr:txBody>
    </cdr:sp>
  </cdr:relSizeAnchor>
  <cdr:relSizeAnchor xmlns:cdr="http://schemas.openxmlformats.org/drawingml/2006/chartDrawing">
    <cdr:from>
      <cdr:x>0.03671</cdr:x>
      <cdr:y>0.90284</cdr:y>
    </cdr:from>
    <cdr:to>
      <cdr:x>0.05055</cdr:x>
      <cdr:y>0.96861</cdr:y>
    </cdr:to>
    <cdr:sp macro="" textlink="">
      <cdr:nvSpPr>
        <cdr:cNvPr id="44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61950" y="5753100"/>
          <a:ext cx="136440" cy="419101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="vert270" wrap="square" lIns="18288" tIns="22860" rIns="0" bIns="18000" anchor="b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03/2010 </a:t>
          </a:r>
        </a:p>
      </cdr:txBody>
    </cdr:sp>
  </cdr:relSizeAnchor>
  <cdr:relSizeAnchor xmlns:cdr="http://schemas.openxmlformats.org/drawingml/2006/chartDrawing">
    <cdr:from>
      <cdr:x>0.03671</cdr:x>
      <cdr:y>0.82362</cdr:y>
    </cdr:from>
    <cdr:to>
      <cdr:x>0.05055</cdr:x>
      <cdr:y>0.88939</cdr:y>
    </cdr:to>
    <cdr:sp macro="" textlink="">
      <cdr:nvSpPr>
        <cdr:cNvPr id="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361915" y="5248292"/>
          <a:ext cx="136440" cy="419101"/>
        </a:xfrm>
        <a:prstGeom xmlns:a="http://schemas.openxmlformats.org/drawingml/2006/main" prst="rect">
          <a:avLst/>
        </a:prstGeom>
        <a:solidFill xmlns:a="http://schemas.openxmlformats.org/drawingml/2006/main">
          <a:srgbClr val="CCFFCC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="vert270" wrap="square" lIns="18288" tIns="22860" rIns="0" bIns="18000" anchor="b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02/2010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0.22317</cdr:x>
      <cdr:y>0.87477</cdr:y>
    </cdr:from>
    <cdr:to>
      <cdr:x>0.27777</cdr:x>
      <cdr:y>0.91731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6440" y="5324469"/>
          <a:ext cx="508015" cy="2589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Parque NN</a:t>
          </a:r>
        </a:p>
      </cdr:txBody>
    </cdr:sp>
  </cdr:relSizeAnchor>
  <cdr:relSizeAnchor xmlns:cdr="http://schemas.openxmlformats.org/drawingml/2006/chartDrawing">
    <cdr:from>
      <cdr:x>0.53541</cdr:x>
      <cdr:y>0.89355</cdr:y>
    </cdr:from>
    <cdr:to>
      <cdr:x>0.57067</cdr:x>
      <cdr:y>0.91672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1575" y="5438775"/>
          <a:ext cx="328087" cy="1410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pt-PT" sz="800" b="1" i="0" strike="noStrike">
              <a:solidFill>
                <a:srgbClr val="000000"/>
              </a:solidFill>
              <a:latin typeface="Arial"/>
              <a:cs typeface="Arial"/>
            </a:rPr>
            <a:t>Poço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14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0" sqref="R10"/>
    </sheetView>
  </sheetViews>
  <sheetFormatPr defaultColWidth="12" defaultRowHeight="12.75"/>
  <cols>
    <col min="1" max="1" width="11.33203125" style="2" customWidth="1"/>
    <col min="2" max="2" width="11.33203125" style="1" customWidth="1"/>
    <col min="3" max="3" width="12.33203125" style="26" customWidth="1"/>
    <col min="4" max="4" width="8.6640625" style="7" customWidth="1"/>
    <col min="5" max="5" width="12.6640625" style="1" customWidth="1"/>
    <col min="6" max="6" width="10.83203125" style="7" customWidth="1"/>
    <col min="7" max="7" width="9.33203125" style="1" customWidth="1"/>
    <col min="8" max="8" width="11.83203125" style="1" customWidth="1"/>
    <col min="9" max="10" width="10.83203125" style="7" customWidth="1"/>
    <col min="11" max="11" width="10.5" style="4" customWidth="1"/>
    <col min="12" max="12" width="9.33203125" style="142" customWidth="1"/>
    <col min="13" max="14" width="9.33203125" style="19" customWidth="1"/>
    <col min="15" max="15" width="9.83203125" style="19" customWidth="1"/>
    <col min="16" max="16" width="9.83203125" style="4" customWidth="1"/>
    <col min="17" max="17" width="9.83203125" style="142" customWidth="1"/>
    <col min="18" max="18" width="9.83203125" style="19" customWidth="1"/>
    <col min="19" max="19" width="11" style="19" customWidth="1"/>
    <col min="20" max="20" width="9.83203125" style="19" customWidth="1"/>
    <col min="21" max="21" width="9.83203125" style="85" customWidth="1"/>
    <col min="22" max="22" width="9.83203125" style="150" customWidth="1"/>
    <col min="23" max="24" width="9.83203125" style="85" customWidth="1"/>
    <col min="25" max="25" width="9.83203125" style="84" customWidth="1"/>
    <col min="26" max="26" width="9.83203125" style="4" customWidth="1"/>
    <col min="27" max="27" width="9.83203125" style="142" customWidth="1"/>
    <col min="28" max="30" width="9.83203125" style="19" customWidth="1"/>
    <col min="31" max="16384" width="12" style="1"/>
  </cols>
  <sheetData>
    <row r="1" spans="1:30" s="3" customFormat="1" ht="15.75" customHeight="1">
      <c r="A1" s="81">
        <f ca="1">TODAY()</f>
        <v>40135</v>
      </c>
      <c r="B1" s="163" t="s">
        <v>18</v>
      </c>
      <c r="C1" s="164"/>
      <c r="D1" s="164"/>
      <c r="E1" s="164"/>
      <c r="F1" s="164"/>
      <c r="G1" s="164"/>
      <c r="H1" s="164"/>
      <c r="I1" s="164"/>
      <c r="J1" s="165"/>
      <c r="K1" s="168" t="s">
        <v>19</v>
      </c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30" s="3" customFormat="1" ht="15.75" customHeight="1">
      <c r="A2" s="8"/>
      <c r="B2" s="160" t="s">
        <v>1</v>
      </c>
      <c r="C2" s="161"/>
      <c r="D2" s="161"/>
      <c r="E2" s="161"/>
      <c r="F2" s="161"/>
      <c r="G2" s="161"/>
      <c r="H2" s="161"/>
      <c r="I2" s="161"/>
      <c r="J2" s="162"/>
      <c r="K2" s="166" t="s">
        <v>20</v>
      </c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30" s="3" customFormat="1" ht="15">
      <c r="A3" s="8" t="s">
        <v>0</v>
      </c>
      <c r="B3" s="178" t="s">
        <v>23</v>
      </c>
      <c r="C3" s="179"/>
      <c r="D3" s="180"/>
      <c r="E3" s="178" t="s">
        <v>27</v>
      </c>
      <c r="F3" s="179"/>
      <c r="G3" s="180"/>
      <c r="H3" s="178" t="s">
        <v>24</v>
      </c>
      <c r="I3" s="179"/>
      <c r="J3" s="180"/>
      <c r="K3" s="170" t="s">
        <v>23</v>
      </c>
      <c r="L3" s="171"/>
      <c r="M3" s="171"/>
      <c r="N3" s="171"/>
      <c r="O3" s="172"/>
      <c r="P3" s="173" t="s">
        <v>26</v>
      </c>
      <c r="Q3" s="174"/>
      <c r="R3" s="174"/>
      <c r="S3" s="174"/>
      <c r="T3" s="174"/>
      <c r="U3" s="175" t="s">
        <v>27</v>
      </c>
      <c r="V3" s="176"/>
      <c r="W3" s="176"/>
      <c r="X3" s="176"/>
      <c r="Y3" s="177"/>
      <c r="Z3" s="173" t="s">
        <v>24</v>
      </c>
      <c r="AA3" s="174"/>
      <c r="AB3" s="174"/>
      <c r="AC3" s="174"/>
      <c r="AD3" s="174"/>
    </row>
    <row r="4" spans="1:30" s="3" customFormat="1" ht="22.5">
      <c r="A4" s="8"/>
      <c r="B4" s="106" t="s">
        <v>16</v>
      </c>
      <c r="C4" s="24" t="s">
        <v>4</v>
      </c>
      <c r="D4" s="22" t="s">
        <v>6</v>
      </c>
      <c r="E4" s="106" t="s">
        <v>16</v>
      </c>
      <c r="F4" s="24" t="s">
        <v>4</v>
      </c>
      <c r="G4" s="22" t="s">
        <v>6</v>
      </c>
      <c r="H4" s="106" t="s">
        <v>16</v>
      </c>
      <c r="I4" s="10" t="s">
        <v>4</v>
      </c>
      <c r="J4" s="22" t="s">
        <v>6</v>
      </c>
      <c r="K4" s="91" t="s">
        <v>15</v>
      </c>
      <c r="L4" s="137" t="s">
        <v>14</v>
      </c>
      <c r="M4" s="23" t="s">
        <v>6</v>
      </c>
      <c r="N4" s="23" t="s">
        <v>33</v>
      </c>
      <c r="O4" s="23" t="s">
        <v>13</v>
      </c>
      <c r="P4" s="102" t="str">
        <f>K4</f>
        <v>Ch.</v>
      </c>
      <c r="Q4" s="143" t="str">
        <f>L4</f>
        <v>daily rate</v>
      </c>
      <c r="R4" s="67" t="s">
        <v>6</v>
      </c>
      <c r="S4" s="67" t="str">
        <f>N4</f>
        <v>excava-tion</v>
      </c>
      <c r="T4" s="67" t="str">
        <f>O4</f>
        <v>support</v>
      </c>
      <c r="U4" s="92" t="str">
        <f>P4</f>
        <v>Ch.</v>
      </c>
      <c r="V4" s="146" t="str">
        <f>Q4</f>
        <v>daily rate</v>
      </c>
      <c r="W4" s="94" t="str">
        <f>M4</f>
        <v>per- centage</v>
      </c>
      <c r="X4" s="93" t="str">
        <f t="shared" ref="X4:AD4" si="0">S4</f>
        <v>excava-tion</v>
      </c>
      <c r="Y4" s="93" t="str">
        <f t="shared" si="0"/>
        <v>support</v>
      </c>
      <c r="Z4" s="102" t="str">
        <f t="shared" si="0"/>
        <v>Ch.</v>
      </c>
      <c r="AA4" s="151" t="str">
        <f t="shared" si="0"/>
        <v>daily rate</v>
      </c>
      <c r="AB4" s="67" t="str">
        <f t="shared" si="0"/>
        <v>per- centage</v>
      </c>
      <c r="AC4" s="67" t="str">
        <f t="shared" si="0"/>
        <v>excava-tion</v>
      </c>
      <c r="AD4" s="67" t="str">
        <f t="shared" si="0"/>
        <v>support</v>
      </c>
    </row>
    <row r="5" spans="1:30" s="3" customFormat="1">
      <c r="A5" s="8" t="s">
        <v>7</v>
      </c>
      <c r="B5" s="130">
        <f ca="1">VLOOKUP(A1,A41:AD233,2)</f>
        <v>26607</v>
      </c>
      <c r="C5" s="24"/>
      <c r="D5" s="22"/>
      <c r="E5" s="130">
        <f ca="1">VLOOKUP(A1,A41:AD233,5)</f>
        <v>26507.378378378424</v>
      </c>
      <c r="F5" s="10"/>
      <c r="G5" s="9"/>
      <c r="H5" s="130">
        <f ca="1">VLOOKUP(A1,A41:AD500,8)</f>
        <v>26330</v>
      </c>
      <c r="I5" s="10"/>
      <c r="J5" s="10"/>
      <c r="K5" s="111">
        <f ca="1">VLOOKUP(A1,A41:AD233,11)</f>
        <v>0</v>
      </c>
      <c r="L5" s="138"/>
      <c r="M5" s="27"/>
      <c r="N5" s="123">
        <f ca="1">VLOOKUP(A1,A41:AD233,14)</f>
        <v>0</v>
      </c>
      <c r="O5" s="31"/>
      <c r="P5" s="127">
        <f ca="1">VLOOKUP(A1,A41:AD233,16)</f>
        <v>0</v>
      </c>
      <c r="Q5" s="144"/>
      <c r="R5" s="68"/>
      <c r="S5" s="126">
        <f ca="1">VLOOKUP(A1,A41:AD500,19)</f>
        <v>0</v>
      </c>
      <c r="T5" s="69"/>
      <c r="U5" s="113">
        <f ca="1">VLOOKUP(A1,A41:AD233,21)</f>
        <v>0</v>
      </c>
      <c r="V5" s="146"/>
      <c r="W5" s="95"/>
      <c r="X5" s="124">
        <f ca="1">VLOOKUP(A1,A41:AD233,24)</f>
        <v>0</v>
      </c>
      <c r="Y5" s="82"/>
      <c r="Z5" s="127">
        <f ca="1">VLOOKUP(A1,A41:AD233,26)</f>
        <v>0</v>
      </c>
      <c r="AA5" s="144"/>
      <c r="AB5" s="68"/>
      <c r="AC5" s="125">
        <f ca="1">VLOOKUP(A1,A41:AD233,29)</f>
        <v>0</v>
      </c>
      <c r="AD5" s="69"/>
    </row>
    <row r="6" spans="1:30" s="3" customFormat="1">
      <c r="A6" s="11">
        <v>39951</v>
      </c>
      <c r="B6" s="107">
        <v>26959</v>
      </c>
      <c r="C6" s="24"/>
      <c r="D6" s="22"/>
      <c r="E6" s="107">
        <v>26593</v>
      </c>
      <c r="F6" s="10"/>
      <c r="G6" s="106"/>
      <c r="H6" s="107">
        <v>26117</v>
      </c>
      <c r="I6" s="10"/>
      <c r="J6" s="10"/>
      <c r="K6" s="111">
        <v>26959</v>
      </c>
      <c r="L6" s="138"/>
      <c r="M6" s="27"/>
      <c r="N6" s="123"/>
      <c r="O6" s="31"/>
      <c r="P6" s="127"/>
      <c r="Q6" s="144"/>
      <c r="R6" s="68"/>
      <c r="S6" s="126"/>
      <c r="T6" s="69"/>
      <c r="U6" s="113"/>
      <c r="V6" s="146"/>
      <c r="W6" s="95"/>
      <c r="X6" s="129"/>
      <c r="Y6" s="82"/>
      <c r="Z6" s="98"/>
      <c r="AA6" s="144"/>
      <c r="AB6" s="68"/>
      <c r="AC6" s="125"/>
      <c r="AD6" s="69"/>
    </row>
    <row r="7" spans="1:30" s="3" customFormat="1">
      <c r="A7" s="11">
        <v>39952</v>
      </c>
      <c r="B7" s="108">
        <f>B6-($B$6-$B$156)/(COUNT($A$6:$A$156)-1)</f>
        <v>26956.653333333332</v>
      </c>
      <c r="C7" s="77">
        <f>B6-B7</f>
        <v>2.3466666666681704</v>
      </c>
      <c r="D7" s="21">
        <f>($B$6-B7)/($B$6-$B$156)</f>
        <v>6.6666666666709389E-3</v>
      </c>
      <c r="E7" s="107">
        <v>26593</v>
      </c>
      <c r="F7" s="10"/>
      <c r="G7" s="106"/>
      <c r="H7" s="107">
        <v>26117</v>
      </c>
      <c r="I7" s="10"/>
      <c r="J7" s="10"/>
      <c r="K7" s="111">
        <v>26959</v>
      </c>
      <c r="L7" s="138"/>
      <c r="M7" s="27"/>
      <c r="N7" s="123"/>
      <c r="O7" s="31"/>
      <c r="P7" s="127"/>
      <c r="Q7" s="144"/>
      <c r="R7" s="68"/>
      <c r="S7" s="126"/>
      <c r="T7" s="69"/>
      <c r="U7" s="113"/>
      <c r="V7" s="146"/>
      <c r="W7" s="95"/>
      <c r="X7" s="129"/>
      <c r="Y7" s="82"/>
      <c r="Z7" s="98"/>
      <c r="AA7" s="144"/>
      <c r="AB7" s="68"/>
      <c r="AC7" s="125"/>
      <c r="AD7" s="69"/>
    </row>
    <row r="8" spans="1:30" s="3" customFormat="1">
      <c r="A8" s="11">
        <v>39953</v>
      </c>
      <c r="B8" s="108">
        <f t="shared" ref="B8:B71" si="1">B7-($B$6-$B$156)/(COUNT($A$6:$A$156)-1)</f>
        <v>26954.306666666664</v>
      </c>
      <c r="C8" s="77">
        <f t="shared" ref="C8:C71" si="2">B7-B8</f>
        <v>2.3466666666681704</v>
      </c>
      <c r="D8" s="21">
        <f t="shared" ref="D8:D71" si="3">($B$6-B8)/($B$6-$B$156)</f>
        <v>1.3333333333341878E-2</v>
      </c>
      <c r="E8" s="107">
        <v>26593</v>
      </c>
      <c r="F8" s="10"/>
      <c r="G8" s="106"/>
      <c r="H8" s="107">
        <v>26117</v>
      </c>
      <c r="I8" s="10"/>
      <c r="J8" s="10"/>
      <c r="K8" s="111">
        <v>26959</v>
      </c>
      <c r="L8" s="138"/>
      <c r="M8" s="27"/>
      <c r="N8" s="123"/>
      <c r="O8" s="31"/>
      <c r="P8" s="127"/>
      <c r="Q8" s="144"/>
      <c r="R8" s="68"/>
      <c r="S8" s="126"/>
      <c r="T8" s="69"/>
      <c r="U8" s="113"/>
      <c r="V8" s="146"/>
      <c r="W8" s="95"/>
      <c r="X8" s="129"/>
      <c r="Y8" s="82"/>
      <c r="Z8" s="98"/>
      <c r="AA8" s="144"/>
      <c r="AB8" s="68"/>
      <c r="AC8" s="125"/>
      <c r="AD8" s="69"/>
    </row>
    <row r="9" spans="1:30" s="3" customFormat="1">
      <c r="A9" s="11">
        <v>39954</v>
      </c>
      <c r="B9" s="108">
        <f t="shared" si="1"/>
        <v>26951.959999999995</v>
      </c>
      <c r="C9" s="77">
        <f t="shared" si="2"/>
        <v>2.3466666666681704</v>
      </c>
      <c r="D9" s="21">
        <f t="shared" si="3"/>
        <v>2.0000000000012817E-2</v>
      </c>
      <c r="E9" s="107">
        <v>26593</v>
      </c>
      <c r="F9" s="10"/>
      <c r="G9" s="106"/>
      <c r="H9" s="107">
        <v>26117</v>
      </c>
      <c r="I9" s="10"/>
      <c r="J9" s="10"/>
      <c r="K9" s="111">
        <v>26959</v>
      </c>
      <c r="L9" s="138"/>
      <c r="M9" s="27"/>
      <c r="N9" s="123"/>
      <c r="O9" s="31"/>
      <c r="P9" s="127"/>
      <c r="Q9" s="144"/>
      <c r="R9" s="68"/>
      <c r="S9" s="126"/>
      <c r="T9" s="69"/>
      <c r="U9" s="113"/>
      <c r="V9" s="146"/>
      <c r="W9" s="95"/>
      <c r="X9" s="129"/>
      <c r="Y9" s="82"/>
      <c r="Z9" s="98"/>
      <c r="AA9" s="144"/>
      <c r="AB9" s="68"/>
      <c r="AC9" s="125"/>
      <c r="AD9" s="69"/>
    </row>
    <row r="10" spans="1:30" s="3" customFormat="1">
      <c r="A10" s="11">
        <v>39955</v>
      </c>
      <c r="B10" s="108">
        <f t="shared" si="1"/>
        <v>26949.613333333327</v>
      </c>
      <c r="C10" s="77">
        <f t="shared" si="2"/>
        <v>2.3466666666681704</v>
      </c>
      <c r="D10" s="21">
        <f t="shared" si="3"/>
        <v>2.6666666666683755E-2</v>
      </c>
      <c r="E10" s="107">
        <v>26593</v>
      </c>
      <c r="F10" s="10"/>
      <c r="G10" s="106"/>
      <c r="H10" s="107">
        <v>26117</v>
      </c>
      <c r="I10" s="10"/>
      <c r="J10" s="10"/>
      <c r="K10" s="111">
        <v>26959</v>
      </c>
      <c r="L10" s="138"/>
      <c r="M10" s="27"/>
      <c r="N10" s="123"/>
      <c r="O10" s="31"/>
      <c r="P10" s="127"/>
      <c r="Q10" s="144"/>
      <c r="R10" s="68"/>
      <c r="S10" s="126"/>
      <c r="T10" s="69"/>
      <c r="U10" s="113"/>
      <c r="V10" s="146"/>
      <c r="W10" s="95"/>
      <c r="X10" s="129"/>
      <c r="Y10" s="82"/>
      <c r="Z10" s="98"/>
      <c r="AA10" s="144"/>
      <c r="AB10" s="68"/>
      <c r="AC10" s="125"/>
      <c r="AD10" s="69"/>
    </row>
    <row r="11" spans="1:30" s="3" customFormat="1">
      <c r="A11" s="11">
        <v>39956</v>
      </c>
      <c r="B11" s="108">
        <f t="shared" si="1"/>
        <v>26947.266666666659</v>
      </c>
      <c r="C11" s="77">
        <f t="shared" si="2"/>
        <v>2.3466666666681704</v>
      </c>
      <c r="D11" s="21">
        <f t="shared" si="3"/>
        <v>3.3333333333354691E-2</v>
      </c>
      <c r="E11" s="107">
        <v>26593</v>
      </c>
      <c r="F11" s="10"/>
      <c r="G11" s="106"/>
      <c r="H11" s="107">
        <v>26117</v>
      </c>
      <c r="I11" s="10"/>
      <c r="J11" s="10"/>
      <c r="K11" s="111">
        <v>26959</v>
      </c>
      <c r="L11" s="138"/>
      <c r="M11" s="27"/>
      <c r="N11" s="123"/>
      <c r="O11" s="31"/>
      <c r="P11" s="127"/>
      <c r="Q11" s="144"/>
      <c r="R11" s="68"/>
      <c r="S11" s="126"/>
      <c r="T11" s="69"/>
      <c r="U11" s="113"/>
      <c r="V11" s="146"/>
      <c r="W11" s="95"/>
      <c r="X11" s="129"/>
      <c r="Y11" s="82"/>
      <c r="Z11" s="98"/>
      <c r="AA11" s="144"/>
      <c r="AB11" s="68"/>
      <c r="AC11" s="125"/>
      <c r="AD11" s="69"/>
    </row>
    <row r="12" spans="1:30" s="3" customFormat="1">
      <c r="A12" s="11">
        <v>39957</v>
      </c>
      <c r="B12" s="108">
        <f t="shared" si="1"/>
        <v>26944.919999999991</v>
      </c>
      <c r="C12" s="77">
        <f t="shared" si="2"/>
        <v>2.3466666666681704</v>
      </c>
      <c r="D12" s="21">
        <f t="shared" si="3"/>
        <v>4.0000000000025633E-2</v>
      </c>
      <c r="E12" s="107">
        <v>26593</v>
      </c>
      <c r="F12" s="10"/>
      <c r="G12" s="106"/>
      <c r="H12" s="107">
        <v>26117</v>
      </c>
      <c r="I12" s="10"/>
      <c r="J12" s="10"/>
      <c r="K12" s="111">
        <v>26959</v>
      </c>
      <c r="L12" s="138"/>
      <c r="M12" s="27"/>
      <c r="N12" s="123"/>
      <c r="O12" s="31"/>
      <c r="P12" s="127"/>
      <c r="Q12" s="144"/>
      <c r="R12" s="68"/>
      <c r="S12" s="126"/>
      <c r="T12" s="69"/>
      <c r="U12" s="113"/>
      <c r="V12" s="146"/>
      <c r="W12" s="95"/>
      <c r="X12" s="129"/>
      <c r="Y12" s="82"/>
      <c r="Z12" s="98"/>
      <c r="AA12" s="144"/>
      <c r="AB12" s="68"/>
      <c r="AC12" s="125"/>
      <c r="AD12" s="69"/>
    </row>
    <row r="13" spans="1:30" s="3" customFormat="1">
      <c r="A13" s="11">
        <v>39958</v>
      </c>
      <c r="B13" s="108">
        <f t="shared" si="1"/>
        <v>26942.573333333323</v>
      </c>
      <c r="C13" s="77">
        <f t="shared" si="2"/>
        <v>2.3466666666681704</v>
      </c>
      <c r="D13" s="21">
        <f t="shared" si="3"/>
        <v>4.6666666666696568E-2</v>
      </c>
      <c r="E13" s="107">
        <v>26593</v>
      </c>
      <c r="F13" s="10"/>
      <c r="G13" s="106"/>
      <c r="H13" s="107">
        <v>26117</v>
      </c>
      <c r="I13" s="10"/>
      <c r="J13" s="10"/>
      <c r="K13" s="111">
        <v>26959</v>
      </c>
      <c r="L13" s="138"/>
      <c r="M13" s="27"/>
      <c r="N13" s="123"/>
      <c r="O13" s="31"/>
      <c r="P13" s="127"/>
      <c r="Q13" s="144"/>
      <c r="R13" s="68"/>
      <c r="S13" s="126"/>
      <c r="T13" s="69"/>
      <c r="U13" s="113"/>
      <c r="V13" s="146"/>
      <c r="W13" s="95"/>
      <c r="X13" s="129"/>
      <c r="Y13" s="82"/>
      <c r="Z13" s="98"/>
      <c r="AA13" s="144"/>
      <c r="AB13" s="68"/>
      <c r="AC13" s="125"/>
      <c r="AD13" s="69"/>
    </row>
    <row r="14" spans="1:30" s="3" customFormat="1">
      <c r="A14" s="11">
        <v>39959</v>
      </c>
      <c r="B14" s="108">
        <f t="shared" si="1"/>
        <v>26940.226666666655</v>
      </c>
      <c r="C14" s="77">
        <f t="shared" si="2"/>
        <v>2.3466666666681704</v>
      </c>
      <c r="D14" s="21">
        <f t="shared" si="3"/>
        <v>5.3333333333367511E-2</v>
      </c>
      <c r="E14" s="107">
        <v>26593</v>
      </c>
      <c r="F14" s="10"/>
      <c r="G14" s="106"/>
      <c r="H14" s="107">
        <v>26117</v>
      </c>
      <c r="I14" s="10"/>
      <c r="J14" s="10"/>
      <c r="K14" s="111">
        <v>26959</v>
      </c>
      <c r="L14" s="138"/>
      <c r="M14" s="27"/>
      <c r="N14" s="123"/>
      <c r="O14" s="31"/>
      <c r="P14" s="127"/>
      <c r="Q14" s="144"/>
      <c r="R14" s="68"/>
      <c r="S14" s="126"/>
      <c r="T14" s="69"/>
      <c r="U14" s="113"/>
      <c r="V14" s="146"/>
      <c r="W14" s="95"/>
      <c r="X14" s="129"/>
      <c r="Y14" s="82"/>
      <c r="Z14" s="98"/>
      <c r="AA14" s="144"/>
      <c r="AB14" s="68"/>
      <c r="AC14" s="125"/>
      <c r="AD14" s="69"/>
    </row>
    <row r="15" spans="1:30" s="3" customFormat="1">
      <c r="A15" s="11">
        <v>39960</v>
      </c>
      <c r="B15" s="108">
        <f t="shared" si="1"/>
        <v>26937.879999999986</v>
      </c>
      <c r="C15" s="77">
        <f t="shared" si="2"/>
        <v>2.3466666666681704</v>
      </c>
      <c r="D15" s="21">
        <f t="shared" si="3"/>
        <v>6.0000000000038446E-2</v>
      </c>
      <c r="E15" s="107">
        <v>26593</v>
      </c>
      <c r="F15" s="10"/>
      <c r="G15" s="106"/>
      <c r="H15" s="107">
        <v>26117</v>
      </c>
      <c r="I15" s="10"/>
      <c r="J15" s="10"/>
      <c r="K15" s="111">
        <v>26959</v>
      </c>
      <c r="L15" s="138"/>
      <c r="M15" s="27"/>
      <c r="N15" s="123"/>
      <c r="O15" s="31"/>
      <c r="P15" s="127"/>
      <c r="Q15" s="144"/>
      <c r="R15" s="68"/>
      <c r="S15" s="126"/>
      <c r="T15" s="69"/>
      <c r="U15" s="113"/>
      <c r="V15" s="146"/>
      <c r="W15" s="95"/>
      <c r="X15" s="129"/>
      <c r="Y15" s="82"/>
      <c r="Z15" s="98"/>
      <c r="AA15" s="144"/>
      <c r="AB15" s="68"/>
      <c r="AC15" s="125"/>
      <c r="AD15" s="69"/>
    </row>
    <row r="16" spans="1:30" s="3" customFormat="1">
      <c r="A16" s="11">
        <v>39961</v>
      </c>
      <c r="B16" s="108">
        <f t="shared" si="1"/>
        <v>26935.533333333318</v>
      </c>
      <c r="C16" s="77">
        <f t="shared" si="2"/>
        <v>2.3466666666681704</v>
      </c>
      <c r="D16" s="21">
        <f t="shared" si="3"/>
        <v>6.6666666666709382E-2</v>
      </c>
      <c r="E16" s="107">
        <v>26593</v>
      </c>
      <c r="F16" s="10"/>
      <c r="G16" s="106"/>
      <c r="H16" s="107">
        <v>26117</v>
      </c>
      <c r="I16" s="10"/>
      <c r="J16" s="10"/>
      <c r="K16" s="111">
        <v>26959</v>
      </c>
      <c r="L16" s="138"/>
      <c r="M16" s="27"/>
      <c r="N16" s="123"/>
      <c r="O16" s="31"/>
      <c r="P16" s="127"/>
      <c r="Q16" s="144"/>
      <c r="R16" s="68"/>
      <c r="S16" s="126"/>
      <c r="T16" s="69"/>
      <c r="U16" s="113"/>
      <c r="V16" s="146"/>
      <c r="W16" s="95"/>
      <c r="X16" s="129"/>
      <c r="Y16" s="82"/>
      <c r="Z16" s="98"/>
      <c r="AA16" s="144"/>
      <c r="AB16" s="68"/>
      <c r="AC16" s="125"/>
      <c r="AD16" s="69"/>
    </row>
    <row r="17" spans="1:30" s="3" customFormat="1">
      <c r="A17" s="11">
        <v>39962</v>
      </c>
      <c r="B17" s="108">
        <f t="shared" si="1"/>
        <v>26933.18666666665</v>
      </c>
      <c r="C17" s="77">
        <f t="shared" si="2"/>
        <v>2.3466666666681704</v>
      </c>
      <c r="D17" s="21">
        <f t="shared" si="3"/>
        <v>7.3333333333380324E-2</v>
      </c>
      <c r="E17" s="107">
        <v>26593</v>
      </c>
      <c r="F17" s="10"/>
      <c r="G17" s="106"/>
      <c r="H17" s="107">
        <v>26117</v>
      </c>
      <c r="I17" s="10"/>
      <c r="J17" s="10"/>
      <c r="K17" s="111">
        <v>26959</v>
      </c>
      <c r="L17" s="138"/>
      <c r="M17" s="27"/>
      <c r="N17" s="123"/>
      <c r="O17" s="31"/>
      <c r="P17" s="127"/>
      <c r="Q17" s="144"/>
      <c r="R17" s="68"/>
      <c r="S17" s="126"/>
      <c r="T17" s="69"/>
      <c r="U17" s="113"/>
      <c r="V17" s="146"/>
      <c r="W17" s="95"/>
      <c r="X17" s="129"/>
      <c r="Y17" s="82"/>
      <c r="Z17" s="98"/>
      <c r="AA17" s="144"/>
      <c r="AB17" s="68"/>
      <c r="AC17" s="125"/>
      <c r="AD17" s="69"/>
    </row>
    <row r="18" spans="1:30" s="3" customFormat="1">
      <c r="A18" s="11">
        <v>39963</v>
      </c>
      <c r="B18" s="108">
        <f t="shared" si="1"/>
        <v>26930.839999999982</v>
      </c>
      <c r="C18" s="77">
        <f t="shared" si="2"/>
        <v>2.3466666666681704</v>
      </c>
      <c r="D18" s="21">
        <f t="shared" si="3"/>
        <v>8.0000000000051266E-2</v>
      </c>
      <c r="E18" s="107">
        <v>26593</v>
      </c>
      <c r="F18" s="10"/>
      <c r="G18" s="106"/>
      <c r="H18" s="107">
        <v>26117</v>
      </c>
      <c r="I18" s="10"/>
      <c r="J18" s="10"/>
      <c r="K18" s="111">
        <v>26959</v>
      </c>
      <c r="L18" s="138"/>
      <c r="M18" s="27"/>
      <c r="N18" s="123"/>
      <c r="O18" s="31"/>
      <c r="P18" s="127"/>
      <c r="Q18" s="144"/>
      <c r="R18" s="68"/>
      <c r="S18" s="126"/>
      <c r="T18" s="69"/>
      <c r="U18" s="113"/>
      <c r="V18" s="146"/>
      <c r="W18" s="95"/>
      <c r="X18" s="129"/>
      <c r="Y18" s="82"/>
      <c r="Z18" s="98"/>
      <c r="AA18" s="144"/>
      <c r="AB18" s="68"/>
      <c r="AC18" s="125"/>
      <c r="AD18" s="69"/>
    </row>
    <row r="19" spans="1:30" s="3" customFormat="1">
      <c r="A19" s="11">
        <v>39964</v>
      </c>
      <c r="B19" s="108">
        <f t="shared" si="1"/>
        <v>26928.493333333314</v>
      </c>
      <c r="C19" s="77">
        <f t="shared" si="2"/>
        <v>2.3466666666681704</v>
      </c>
      <c r="D19" s="21">
        <f t="shared" si="3"/>
        <v>8.6666666666722195E-2</v>
      </c>
      <c r="E19" s="107">
        <v>26593</v>
      </c>
      <c r="F19" s="10"/>
      <c r="G19" s="106"/>
      <c r="H19" s="107">
        <v>26117</v>
      </c>
      <c r="I19" s="10"/>
      <c r="J19" s="10"/>
      <c r="K19" s="111">
        <v>26959</v>
      </c>
      <c r="L19" s="138"/>
      <c r="M19" s="27"/>
      <c r="N19" s="123"/>
      <c r="O19" s="31"/>
      <c r="P19" s="127"/>
      <c r="Q19" s="144"/>
      <c r="R19" s="68"/>
      <c r="S19" s="126"/>
      <c r="T19" s="69"/>
      <c r="U19" s="113"/>
      <c r="V19" s="146"/>
      <c r="W19" s="95"/>
      <c r="X19" s="129"/>
      <c r="Y19" s="82"/>
      <c r="Z19" s="98"/>
      <c r="AA19" s="144"/>
      <c r="AB19" s="68"/>
      <c r="AC19" s="125"/>
      <c r="AD19" s="69"/>
    </row>
    <row r="20" spans="1:30" s="3" customFormat="1">
      <c r="A20" s="11">
        <v>39965</v>
      </c>
      <c r="B20" s="108">
        <f t="shared" si="1"/>
        <v>26926.146666666646</v>
      </c>
      <c r="C20" s="77">
        <f t="shared" si="2"/>
        <v>2.3466666666681704</v>
      </c>
      <c r="D20" s="21">
        <f t="shared" si="3"/>
        <v>9.3333333333393137E-2</v>
      </c>
      <c r="E20" s="107">
        <v>26593</v>
      </c>
      <c r="F20" s="10"/>
      <c r="G20" s="106"/>
      <c r="H20" s="107">
        <v>26117</v>
      </c>
      <c r="I20" s="10"/>
      <c r="J20" s="10"/>
      <c r="K20" s="111">
        <v>26959</v>
      </c>
      <c r="L20" s="138"/>
      <c r="M20" s="27"/>
      <c r="N20" s="123"/>
      <c r="O20" s="31"/>
      <c r="P20" s="127"/>
      <c r="Q20" s="144"/>
      <c r="R20" s="68"/>
      <c r="S20" s="126"/>
      <c r="T20" s="69"/>
      <c r="U20" s="113"/>
      <c r="V20" s="146"/>
      <c r="W20" s="95"/>
      <c r="X20" s="129"/>
      <c r="Y20" s="82"/>
      <c r="Z20" s="98"/>
      <c r="AA20" s="144"/>
      <c r="AB20" s="68"/>
      <c r="AC20" s="125"/>
      <c r="AD20" s="69"/>
    </row>
    <row r="21" spans="1:30" s="3" customFormat="1">
      <c r="A21" s="11">
        <v>39966</v>
      </c>
      <c r="B21" s="108">
        <f t="shared" si="1"/>
        <v>26923.799999999977</v>
      </c>
      <c r="C21" s="77">
        <f t="shared" si="2"/>
        <v>2.3466666666681704</v>
      </c>
      <c r="D21" s="21">
        <f t="shared" si="3"/>
        <v>0.10000000000006408</v>
      </c>
      <c r="E21" s="107">
        <v>26593</v>
      </c>
      <c r="F21" s="10"/>
      <c r="G21" s="106"/>
      <c r="H21" s="107">
        <v>26117</v>
      </c>
      <c r="I21" s="10"/>
      <c r="J21" s="10"/>
      <c r="K21" s="111">
        <v>26959</v>
      </c>
      <c r="L21" s="138"/>
      <c r="M21" s="27"/>
      <c r="N21" s="123"/>
      <c r="O21" s="31"/>
      <c r="P21" s="127"/>
      <c r="Q21" s="144"/>
      <c r="R21" s="68"/>
      <c r="S21" s="126"/>
      <c r="T21" s="69"/>
      <c r="U21" s="113"/>
      <c r="V21" s="146"/>
      <c r="W21" s="95"/>
      <c r="X21" s="129"/>
      <c r="Y21" s="82"/>
      <c r="Z21" s="98"/>
      <c r="AA21" s="144"/>
      <c r="AB21" s="68"/>
      <c r="AC21" s="125"/>
      <c r="AD21" s="69"/>
    </row>
    <row r="22" spans="1:30" s="3" customFormat="1">
      <c r="A22" s="11">
        <v>39967</v>
      </c>
      <c r="B22" s="108">
        <f t="shared" si="1"/>
        <v>26921.453333333309</v>
      </c>
      <c r="C22" s="77">
        <f t="shared" si="2"/>
        <v>2.3466666666681704</v>
      </c>
      <c r="D22" s="21">
        <f t="shared" si="3"/>
        <v>0.10666666666673502</v>
      </c>
      <c r="E22" s="107">
        <v>26593</v>
      </c>
      <c r="F22" s="10"/>
      <c r="G22" s="106"/>
      <c r="H22" s="107">
        <v>26117</v>
      </c>
      <c r="I22" s="10"/>
      <c r="J22" s="10"/>
      <c r="K22" s="111">
        <v>26959</v>
      </c>
      <c r="L22" s="138"/>
      <c r="M22" s="27"/>
      <c r="N22" s="123"/>
      <c r="O22" s="31"/>
      <c r="P22" s="127"/>
      <c r="Q22" s="144"/>
      <c r="R22" s="68"/>
      <c r="S22" s="126"/>
      <c r="T22" s="69"/>
      <c r="U22" s="113"/>
      <c r="V22" s="146"/>
      <c r="W22" s="95"/>
      <c r="X22" s="129"/>
      <c r="Y22" s="82"/>
      <c r="Z22" s="98"/>
      <c r="AA22" s="144"/>
      <c r="AB22" s="68"/>
      <c r="AC22" s="125"/>
      <c r="AD22" s="69"/>
    </row>
    <row r="23" spans="1:30" s="3" customFormat="1">
      <c r="A23" s="11">
        <v>39968</v>
      </c>
      <c r="B23" s="108">
        <f t="shared" si="1"/>
        <v>26919.106666666641</v>
      </c>
      <c r="C23" s="77">
        <f t="shared" si="2"/>
        <v>2.3466666666681704</v>
      </c>
      <c r="D23" s="21">
        <f t="shared" si="3"/>
        <v>0.11333333333340595</v>
      </c>
      <c r="E23" s="107">
        <v>26593</v>
      </c>
      <c r="F23" s="10"/>
      <c r="G23" s="106"/>
      <c r="H23" s="107">
        <v>26117</v>
      </c>
      <c r="I23" s="10"/>
      <c r="J23" s="10"/>
      <c r="K23" s="111">
        <v>26959</v>
      </c>
      <c r="L23" s="138"/>
      <c r="M23" s="27"/>
      <c r="N23" s="123"/>
      <c r="O23" s="31"/>
      <c r="P23" s="127"/>
      <c r="Q23" s="144"/>
      <c r="R23" s="68"/>
      <c r="S23" s="126"/>
      <c r="T23" s="69"/>
      <c r="U23" s="113"/>
      <c r="V23" s="146"/>
      <c r="W23" s="95"/>
      <c r="X23" s="129"/>
      <c r="Y23" s="82"/>
      <c r="Z23" s="98"/>
      <c r="AA23" s="144"/>
      <c r="AB23" s="68"/>
      <c r="AC23" s="125"/>
      <c r="AD23" s="69"/>
    </row>
    <row r="24" spans="1:30" s="3" customFormat="1">
      <c r="A24" s="11">
        <v>39969</v>
      </c>
      <c r="B24" s="108">
        <f t="shared" si="1"/>
        <v>26916.759999999973</v>
      </c>
      <c r="C24" s="77">
        <f t="shared" si="2"/>
        <v>2.3466666666681704</v>
      </c>
      <c r="D24" s="21">
        <f t="shared" si="3"/>
        <v>0.12000000000007689</v>
      </c>
      <c r="E24" s="107">
        <v>26593</v>
      </c>
      <c r="F24" s="10"/>
      <c r="G24" s="106"/>
      <c r="H24" s="107">
        <v>26117</v>
      </c>
      <c r="I24" s="10"/>
      <c r="J24" s="10"/>
      <c r="K24" s="111">
        <v>26959</v>
      </c>
      <c r="L24" s="138"/>
      <c r="M24" s="27"/>
      <c r="N24" s="123"/>
      <c r="O24" s="31"/>
      <c r="P24" s="127"/>
      <c r="Q24" s="144"/>
      <c r="R24" s="68"/>
      <c r="S24" s="126"/>
      <c r="T24" s="69"/>
      <c r="U24" s="113"/>
      <c r="V24" s="146"/>
      <c r="W24" s="95"/>
      <c r="X24" s="129"/>
      <c r="Y24" s="82"/>
      <c r="Z24" s="98"/>
      <c r="AA24" s="144"/>
      <c r="AB24" s="68"/>
      <c r="AC24" s="125"/>
      <c r="AD24" s="69"/>
    </row>
    <row r="25" spans="1:30" s="3" customFormat="1">
      <c r="A25" s="11">
        <v>39970</v>
      </c>
      <c r="B25" s="108">
        <f t="shared" si="1"/>
        <v>26914.413333333305</v>
      </c>
      <c r="C25" s="77">
        <f t="shared" si="2"/>
        <v>2.3466666666681704</v>
      </c>
      <c r="D25" s="21">
        <f t="shared" si="3"/>
        <v>0.12666666666674783</v>
      </c>
      <c r="E25" s="107">
        <v>26593</v>
      </c>
      <c r="F25" s="10"/>
      <c r="G25" s="106"/>
      <c r="H25" s="107">
        <v>26117</v>
      </c>
      <c r="I25" s="10"/>
      <c r="J25" s="10"/>
      <c r="K25" s="111">
        <v>26959</v>
      </c>
      <c r="L25" s="138"/>
      <c r="M25" s="27"/>
      <c r="N25" s="123"/>
      <c r="O25" s="31"/>
      <c r="P25" s="127"/>
      <c r="Q25" s="144"/>
      <c r="R25" s="68"/>
      <c r="S25" s="126"/>
      <c r="T25" s="69"/>
      <c r="U25" s="113"/>
      <c r="V25" s="146"/>
      <c r="W25" s="95"/>
      <c r="X25" s="129"/>
      <c r="Y25" s="82"/>
      <c r="Z25" s="98"/>
      <c r="AA25" s="144"/>
      <c r="AB25" s="68"/>
      <c r="AC25" s="125"/>
      <c r="AD25" s="69"/>
    </row>
    <row r="26" spans="1:30" s="3" customFormat="1">
      <c r="A26" s="11">
        <v>39971</v>
      </c>
      <c r="B26" s="108">
        <f t="shared" si="1"/>
        <v>26912.066666666637</v>
      </c>
      <c r="C26" s="77">
        <f t="shared" si="2"/>
        <v>2.3466666666681704</v>
      </c>
      <c r="D26" s="21">
        <f t="shared" si="3"/>
        <v>0.13333333333341876</v>
      </c>
      <c r="E26" s="107">
        <v>26593</v>
      </c>
      <c r="F26" s="10"/>
      <c r="G26" s="106"/>
      <c r="H26" s="107">
        <v>26117</v>
      </c>
      <c r="I26" s="10"/>
      <c r="J26" s="10"/>
      <c r="K26" s="111">
        <v>26959</v>
      </c>
      <c r="L26" s="138"/>
      <c r="M26" s="27"/>
      <c r="N26" s="123"/>
      <c r="O26" s="31"/>
      <c r="P26" s="127"/>
      <c r="Q26" s="144"/>
      <c r="R26" s="68"/>
      <c r="S26" s="126"/>
      <c r="T26" s="69"/>
      <c r="U26" s="113"/>
      <c r="V26" s="146"/>
      <c r="W26" s="95"/>
      <c r="X26" s="129"/>
      <c r="Y26" s="82"/>
      <c r="Z26" s="98"/>
      <c r="AA26" s="144"/>
      <c r="AB26" s="68"/>
      <c r="AC26" s="125"/>
      <c r="AD26" s="69"/>
    </row>
    <row r="27" spans="1:30" s="3" customFormat="1">
      <c r="A27" s="11">
        <v>39972</v>
      </c>
      <c r="B27" s="108">
        <f t="shared" si="1"/>
        <v>26909.719999999968</v>
      </c>
      <c r="C27" s="77">
        <f t="shared" si="2"/>
        <v>2.3466666666681704</v>
      </c>
      <c r="D27" s="21">
        <f t="shared" si="3"/>
        <v>0.14000000000008972</v>
      </c>
      <c r="E27" s="107">
        <v>26593</v>
      </c>
      <c r="F27" s="10"/>
      <c r="G27" s="106"/>
      <c r="H27" s="107">
        <v>26117</v>
      </c>
      <c r="I27" s="10"/>
      <c r="J27" s="10"/>
      <c r="K27" s="111">
        <v>26959</v>
      </c>
      <c r="L27" s="138"/>
      <c r="M27" s="27"/>
      <c r="N27" s="123"/>
      <c r="O27" s="31"/>
      <c r="P27" s="127"/>
      <c r="Q27" s="144"/>
      <c r="R27" s="68"/>
      <c r="S27" s="126"/>
      <c r="T27" s="69"/>
      <c r="U27" s="113"/>
      <c r="V27" s="146"/>
      <c r="W27" s="95"/>
      <c r="X27" s="129"/>
      <c r="Y27" s="82"/>
      <c r="Z27" s="98"/>
      <c r="AA27" s="144"/>
      <c r="AB27" s="68"/>
      <c r="AC27" s="125"/>
      <c r="AD27" s="69"/>
    </row>
    <row r="28" spans="1:30" s="3" customFormat="1">
      <c r="A28" s="11">
        <v>39973</v>
      </c>
      <c r="B28" s="108">
        <f t="shared" si="1"/>
        <v>26907.3733333333</v>
      </c>
      <c r="C28" s="77">
        <f t="shared" si="2"/>
        <v>2.3466666666681704</v>
      </c>
      <c r="D28" s="21">
        <f t="shared" si="3"/>
        <v>0.14666666666676065</v>
      </c>
      <c r="E28" s="107">
        <v>26593</v>
      </c>
      <c r="F28" s="10"/>
      <c r="G28" s="106"/>
      <c r="H28" s="107">
        <v>26117</v>
      </c>
      <c r="I28" s="10"/>
      <c r="J28" s="10"/>
      <c r="K28" s="111">
        <v>26959</v>
      </c>
      <c r="L28" s="138"/>
      <c r="M28" s="27"/>
      <c r="N28" s="123"/>
      <c r="O28" s="31"/>
      <c r="P28" s="127"/>
      <c r="Q28" s="144"/>
      <c r="R28" s="68"/>
      <c r="S28" s="126"/>
      <c r="T28" s="69"/>
      <c r="U28" s="113"/>
      <c r="V28" s="146"/>
      <c r="W28" s="95"/>
      <c r="X28" s="129"/>
      <c r="Y28" s="82"/>
      <c r="Z28" s="98"/>
      <c r="AA28" s="144"/>
      <c r="AB28" s="68"/>
      <c r="AC28" s="125"/>
      <c r="AD28" s="69"/>
    </row>
    <row r="29" spans="1:30" s="3" customFormat="1">
      <c r="A29" s="11">
        <v>39974</v>
      </c>
      <c r="B29" s="108">
        <f t="shared" si="1"/>
        <v>26905.026666666632</v>
      </c>
      <c r="C29" s="77">
        <f t="shared" si="2"/>
        <v>2.3466666666681704</v>
      </c>
      <c r="D29" s="21">
        <f t="shared" si="3"/>
        <v>0.15333333333343158</v>
      </c>
      <c r="E29" s="107">
        <v>26593</v>
      </c>
      <c r="F29" s="10"/>
      <c r="G29" s="106"/>
      <c r="H29" s="107">
        <v>26117</v>
      </c>
      <c r="I29" s="10"/>
      <c r="J29" s="10"/>
      <c r="K29" s="111">
        <v>26959</v>
      </c>
      <c r="L29" s="138"/>
      <c r="M29" s="27"/>
      <c r="N29" s="123"/>
      <c r="O29" s="31"/>
      <c r="P29" s="127"/>
      <c r="Q29" s="144"/>
      <c r="R29" s="68"/>
      <c r="S29" s="126"/>
      <c r="T29" s="69"/>
      <c r="U29" s="113"/>
      <c r="V29" s="146"/>
      <c r="W29" s="95"/>
      <c r="X29" s="129"/>
      <c r="Y29" s="82"/>
      <c r="Z29" s="98"/>
      <c r="AA29" s="144"/>
      <c r="AB29" s="68"/>
      <c r="AC29" s="125"/>
      <c r="AD29" s="69"/>
    </row>
    <row r="30" spans="1:30" s="3" customFormat="1">
      <c r="A30" s="11">
        <v>39975</v>
      </c>
      <c r="B30" s="108">
        <f t="shared" si="1"/>
        <v>26902.679999999964</v>
      </c>
      <c r="C30" s="77">
        <f t="shared" si="2"/>
        <v>2.3466666666681704</v>
      </c>
      <c r="D30" s="21">
        <f t="shared" si="3"/>
        <v>0.16000000000010253</v>
      </c>
      <c r="E30" s="107">
        <v>26593</v>
      </c>
      <c r="F30" s="10"/>
      <c r="G30" s="106"/>
      <c r="H30" s="107">
        <v>26117</v>
      </c>
      <c r="I30" s="10"/>
      <c r="J30" s="10"/>
      <c r="K30" s="111">
        <v>26959</v>
      </c>
      <c r="L30" s="138"/>
      <c r="M30" s="27"/>
      <c r="N30" s="123"/>
      <c r="O30" s="31"/>
      <c r="P30" s="127"/>
      <c r="Q30" s="144"/>
      <c r="R30" s="68"/>
      <c r="S30" s="126"/>
      <c r="T30" s="69"/>
      <c r="U30" s="113"/>
      <c r="V30" s="146"/>
      <c r="W30" s="95"/>
      <c r="X30" s="129"/>
      <c r="Y30" s="82"/>
      <c r="Z30" s="98"/>
      <c r="AA30" s="144"/>
      <c r="AB30" s="68"/>
      <c r="AC30" s="125"/>
      <c r="AD30" s="69"/>
    </row>
    <row r="31" spans="1:30" s="3" customFormat="1">
      <c r="A31" s="11">
        <v>39976</v>
      </c>
      <c r="B31" s="108">
        <f t="shared" si="1"/>
        <v>26900.333333333296</v>
      </c>
      <c r="C31" s="77">
        <f t="shared" si="2"/>
        <v>2.3466666666681704</v>
      </c>
      <c r="D31" s="21">
        <f t="shared" si="3"/>
        <v>0.16666666666677346</v>
      </c>
      <c r="E31" s="107">
        <v>26593</v>
      </c>
      <c r="F31" s="10"/>
      <c r="G31" s="106"/>
      <c r="H31" s="107">
        <v>26117</v>
      </c>
      <c r="I31" s="10"/>
      <c r="J31" s="10"/>
      <c r="K31" s="111">
        <v>26959</v>
      </c>
      <c r="L31" s="138"/>
      <c r="M31" s="27"/>
      <c r="N31" s="123"/>
      <c r="O31" s="31"/>
      <c r="P31" s="127"/>
      <c r="Q31" s="144"/>
      <c r="R31" s="68"/>
      <c r="S31" s="126"/>
      <c r="T31" s="69"/>
      <c r="U31" s="113"/>
      <c r="V31" s="146"/>
      <c r="W31" s="95"/>
      <c r="X31" s="129"/>
      <c r="Y31" s="82"/>
      <c r="Z31" s="98"/>
      <c r="AA31" s="144"/>
      <c r="AB31" s="68"/>
      <c r="AC31" s="125"/>
      <c r="AD31" s="69"/>
    </row>
    <row r="32" spans="1:30" s="3" customFormat="1">
      <c r="A32" s="11">
        <v>39977</v>
      </c>
      <c r="B32" s="108">
        <f t="shared" si="1"/>
        <v>26897.986666666628</v>
      </c>
      <c r="C32" s="77">
        <f t="shared" si="2"/>
        <v>2.3466666666681704</v>
      </c>
      <c r="D32" s="21">
        <f t="shared" si="3"/>
        <v>0.17333333333344439</v>
      </c>
      <c r="E32" s="107">
        <v>26593</v>
      </c>
      <c r="F32" s="10"/>
      <c r="G32" s="106"/>
      <c r="H32" s="107">
        <v>26117</v>
      </c>
      <c r="I32" s="10"/>
      <c r="J32" s="10"/>
      <c r="K32" s="111">
        <v>26959</v>
      </c>
      <c r="L32" s="138"/>
      <c r="M32" s="27"/>
      <c r="N32" s="123"/>
      <c r="O32" s="31"/>
      <c r="P32" s="127"/>
      <c r="Q32" s="144"/>
      <c r="R32" s="68"/>
      <c r="S32" s="126"/>
      <c r="T32" s="69"/>
      <c r="U32" s="113"/>
      <c r="V32" s="146"/>
      <c r="W32" s="95"/>
      <c r="X32" s="129"/>
      <c r="Y32" s="82"/>
      <c r="Z32" s="98"/>
      <c r="AA32" s="144"/>
      <c r="AB32" s="68"/>
      <c r="AC32" s="125"/>
      <c r="AD32" s="69"/>
    </row>
    <row r="33" spans="1:30" s="3" customFormat="1">
      <c r="A33" s="11">
        <v>39978</v>
      </c>
      <c r="B33" s="108">
        <f t="shared" si="1"/>
        <v>26895.639999999959</v>
      </c>
      <c r="C33" s="77">
        <f t="shared" si="2"/>
        <v>2.3466666666681704</v>
      </c>
      <c r="D33" s="21">
        <f t="shared" si="3"/>
        <v>0.18000000000011535</v>
      </c>
      <c r="E33" s="107">
        <v>26593</v>
      </c>
      <c r="F33" s="10"/>
      <c r="G33" s="106"/>
      <c r="H33" s="107">
        <v>26117</v>
      </c>
      <c r="I33" s="10"/>
      <c r="J33" s="10"/>
      <c r="K33" s="111">
        <v>26959</v>
      </c>
      <c r="L33" s="138"/>
      <c r="M33" s="27"/>
      <c r="N33" s="123"/>
      <c r="O33" s="31"/>
      <c r="P33" s="127"/>
      <c r="Q33" s="144"/>
      <c r="R33" s="68"/>
      <c r="S33" s="126"/>
      <c r="T33" s="69"/>
      <c r="U33" s="113"/>
      <c r="V33" s="146"/>
      <c r="W33" s="95"/>
      <c r="X33" s="129"/>
      <c r="Y33" s="82"/>
      <c r="Z33" s="98"/>
      <c r="AA33" s="144"/>
      <c r="AB33" s="68"/>
      <c r="AC33" s="125"/>
      <c r="AD33" s="69"/>
    </row>
    <row r="34" spans="1:30" s="3" customFormat="1">
      <c r="A34" s="11">
        <v>39979</v>
      </c>
      <c r="B34" s="108">
        <f t="shared" si="1"/>
        <v>26893.293333333291</v>
      </c>
      <c r="C34" s="77">
        <f t="shared" si="2"/>
        <v>2.3466666666681704</v>
      </c>
      <c r="D34" s="21">
        <f t="shared" si="3"/>
        <v>0.18666666666678627</v>
      </c>
      <c r="E34" s="107">
        <v>26593</v>
      </c>
      <c r="F34" s="10"/>
      <c r="G34" s="106"/>
      <c r="H34" s="107">
        <v>26117</v>
      </c>
      <c r="I34" s="10"/>
      <c r="J34" s="10"/>
      <c r="K34" s="111">
        <v>26959</v>
      </c>
      <c r="L34" s="138"/>
      <c r="M34" s="27"/>
      <c r="N34" s="123"/>
      <c r="O34" s="31"/>
      <c r="P34" s="127"/>
      <c r="Q34" s="144"/>
      <c r="R34" s="68"/>
      <c r="S34" s="126"/>
      <c r="T34" s="69"/>
      <c r="U34" s="113"/>
      <c r="V34" s="146"/>
      <c r="W34" s="95"/>
      <c r="X34" s="129"/>
      <c r="Y34" s="82"/>
      <c r="Z34" s="98"/>
      <c r="AA34" s="144"/>
      <c r="AB34" s="68"/>
      <c r="AC34" s="125"/>
      <c r="AD34" s="69"/>
    </row>
    <row r="35" spans="1:30" s="3" customFormat="1">
      <c r="A35" s="11">
        <v>39980</v>
      </c>
      <c r="B35" s="108">
        <f t="shared" si="1"/>
        <v>26890.946666666623</v>
      </c>
      <c r="C35" s="77">
        <f t="shared" si="2"/>
        <v>2.3466666666681704</v>
      </c>
      <c r="D35" s="21">
        <f t="shared" si="3"/>
        <v>0.19333333333345723</v>
      </c>
      <c r="E35" s="107">
        <v>26593</v>
      </c>
      <c r="F35" s="10"/>
      <c r="G35" s="106"/>
      <c r="H35" s="107">
        <v>26117</v>
      </c>
      <c r="I35" s="10"/>
      <c r="J35" s="10"/>
      <c r="K35" s="111">
        <v>26959</v>
      </c>
      <c r="L35" s="138"/>
      <c r="M35" s="27"/>
      <c r="N35" s="123"/>
      <c r="O35" s="31"/>
      <c r="P35" s="127"/>
      <c r="Q35" s="144"/>
      <c r="R35" s="68"/>
      <c r="S35" s="126"/>
      <c r="T35" s="69"/>
      <c r="U35" s="113"/>
      <c r="V35" s="146"/>
      <c r="W35" s="95"/>
      <c r="X35" s="129"/>
      <c r="Y35" s="82"/>
      <c r="Z35" s="98"/>
      <c r="AA35" s="144"/>
      <c r="AB35" s="68"/>
      <c r="AC35" s="125"/>
      <c r="AD35" s="69"/>
    </row>
    <row r="36" spans="1:30" s="3" customFormat="1">
      <c r="A36" s="11">
        <v>39981</v>
      </c>
      <c r="B36" s="108">
        <f t="shared" si="1"/>
        <v>26888.599999999955</v>
      </c>
      <c r="C36" s="77">
        <f t="shared" si="2"/>
        <v>2.3466666666681704</v>
      </c>
      <c r="D36" s="21">
        <f t="shared" si="3"/>
        <v>0.20000000000012816</v>
      </c>
      <c r="E36" s="107">
        <v>26593</v>
      </c>
      <c r="F36" s="10"/>
      <c r="G36" s="106"/>
      <c r="H36" s="107">
        <v>26117</v>
      </c>
      <c r="I36" s="10"/>
      <c r="J36" s="10"/>
      <c r="K36" s="111">
        <v>26959</v>
      </c>
      <c r="L36" s="138"/>
      <c r="M36" s="27"/>
      <c r="N36" s="123"/>
      <c r="O36" s="31"/>
      <c r="P36" s="127"/>
      <c r="Q36" s="144"/>
      <c r="R36" s="68"/>
      <c r="S36" s="126"/>
      <c r="T36" s="69"/>
      <c r="U36" s="113"/>
      <c r="V36" s="146"/>
      <c r="W36" s="95"/>
      <c r="X36" s="129"/>
      <c r="Y36" s="82"/>
      <c r="Z36" s="98"/>
      <c r="AA36" s="144"/>
      <c r="AB36" s="68"/>
      <c r="AC36" s="125"/>
      <c r="AD36" s="69"/>
    </row>
    <row r="37" spans="1:30" s="3" customFormat="1">
      <c r="A37" s="11">
        <v>39982</v>
      </c>
      <c r="B37" s="108">
        <f t="shared" si="1"/>
        <v>26886.253333333287</v>
      </c>
      <c r="C37" s="77">
        <f t="shared" si="2"/>
        <v>2.3466666666681704</v>
      </c>
      <c r="D37" s="21">
        <f t="shared" si="3"/>
        <v>0.20666666666679909</v>
      </c>
      <c r="E37" s="107">
        <v>26593</v>
      </c>
      <c r="F37" s="10"/>
      <c r="G37" s="106"/>
      <c r="H37" s="107">
        <v>26117</v>
      </c>
      <c r="I37" s="10"/>
      <c r="J37" s="10"/>
      <c r="K37" s="111">
        <v>26959</v>
      </c>
      <c r="L37" s="138"/>
      <c r="M37" s="27"/>
      <c r="N37" s="123"/>
      <c r="O37" s="31"/>
      <c r="P37" s="127"/>
      <c r="Q37" s="144"/>
      <c r="R37" s="68"/>
      <c r="S37" s="126"/>
      <c r="T37" s="69"/>
      <c r="U37" s="113"/>
      <c r="V37" s="146"/>
      <c r="W37" s="95"/>
      <c r="X37" s="129"/>
      <c r="Y37" s="82"/>
      <c r="Z37" s="98"/>
      <c r="AA37" s="144"/>
      <c r="AB37" s="68"/>
      <c r="AC37" s="125"/>
      <c r="AD37" s="69"/>
    </row>
    <row r="38" spans="1:30" s="3" customFormat="1">
      <c r="A38" s="11">
        <v>39983</v>
      </c>
      <c r="B38" s="108">
        <f t="shared" si="1"/>
        <v>26883.906666666619</v>
      </c>
      <c r="C38" s="77">
        <f t="shared" si="2"/>
        <v>2.3466666666681704</v>
      </c>
      <c r="D38" s="21">
        <f t="shared" si="3"/>
        <v>0.21333333333347004</v>
      </c>
      <c r="E38" s="107">
        <v>26593</v>
      </c>
      <c r="F38" s="10"/>
      <c r="G38" s="106"/>
      <c r="H38" s="107">
        <v>26117</v>
      </c>
      <c r="I38" s="10"/>
      <c r="J38" s="10"/>
      <c r="K38" s="111">
        <v>26959</v>
      </c>
      <c r="L38" s="138"/>
      <c r="M38" s="27"/>
      <c r="N38" s="123"/>
      <c r="O38" s="31"/>
      <c r="P38" s="127"/>
      <c r="Q38" s="144"/>
      <c r="R38" s="68"/>
      <c r="S38" s="126"/>
      <c r="T38" s="69"/>
      <c r="U38" s="113"/>
      <c r="V38" s="146"/>
      <c r="W38" s="95"/>
      <c r="X38" s="129"/>
      <c r="Y38" s="82"/>
      <c r="Z38" s="98"/>
      <c r="AA38" s="144"/>
      <c r="AB38" s="68"/>
      <c r="AC38" s="125"/>
      <c r="AD38" s="69"/>
    </row>
    <row r="39" spans="1:30" s="3" customFormat="1">
      <c r="A39" s="11">
        <v>39984</v>
      </c>
      <c r="B39" s="108">
        <f t="shared" si="1"/>
        <v>26881.55999999995</v>
      </c>
      <c r="C39" s="77">
        <f t="shared" si="2"/>
        <v>2.3466666666681704</v>
      </c>
      <c r="D39" s="21">
        <f t="shared" si="3"/>
        <v>0.22000000000014097</v>
      </c>
      <c r="E39" s="107">
        <v>26593</v>
      </c>
      <c r="F39" s="10"/>
      <c r="G39" s="106"/>
      <c r="H39" s="107">
        <v>26117</v>
      </c>
      <c r="I39" s="10"/>
      <c r="J39" s="10"/>
      <c r="K39" s="111">
        <v>26959</v>
      </c>
      <c r="L39" s="138"/>
      <c r="M39" s="27"/>
      <c r="N39" s="123"/>
      <c r="O39" s="31"/>
      <c r="P39" s="127"/>
      <c r="Q39" s="144"/>
      <c r="R39" s="68"/>
      <c r="S39" s="126"/>
      <c r="T39" s="69"/>
      <c r="U39" s="113"/>
      <c r="V39" s="146"/>
      <c r="W39" s="95"/>
      <c r="X39" s="129"/>
      <c r="Y39" s="82"/>
      <c r="Z39" s="98"/>
      <c r="AA39" s="144"/>
      <c r="AB39" s="68"/>
      <c r="AC39" s="125"/>
      <c r="AD39" s="69"/>
    </row>
    <row r="40" spans="1:30" s="3" customFormat="1">
      <c r="A40" s="11">
        <v>39985</v>
      </c>
      <c r="B40" s="108">
        <f t="shared" si="1"/>
        <v>26879.213333333282</v>
      </c>
      <c r="C40" s="77">
        <f t="shared" si="2"/>
        <v>2.3466666666681704</v>
      </c>
      <c r="D40" s="21">
        <f t="shared" si="3"/>
        <v>0.2266666666668119</v>
      </c>
      <c r="E40" s="107">
        <v>26593</v>
      </c>
      <c r="F40" s="10"/>
      <c r="G40" s="106"/>
      <c r="H40" s="107">
        <v>26117</v>
      </c>
      <c r="I40" s="10"/>
      <c r="J40" s="10"/>
      <c r="K40" s="111">
        <v>26959</v>
      </c>
      <c r="L40" s="138"/>
      <c r="M40" s="27"/>
      <c r="N40" s="123"/>
      <c r="O40" s="31"/>
      <c r="P40" s="127"/>
      <c r="Q40" s="144"/>
      <c r="R40" s="68"/>
      <c r="S40" s="126"/>
      <c r="T40" s="69"/>
      <c r="U40" s="113"/>
      <c r="V40" s="146"/>
      <c r="W40" s="95"/>
      <c r="X40" s="129"/>
      <c r="Y40" s="82"/>
      <c r="Z40" s="98"/>
      <c r="AA40" s="144"/>
      <c r="AB40" s="68"/>
      <c r="AC40" s="125"/>
      <c r="AD40" s="69"/>
    </row>
    <row r="41" spans="1:30">
      <c r="A41" s="11">
        <v>39986</v>
      </c>
      <c r="B41" s="108">
        <f t="shared" si="1"/>
        <v>26876.866666666614</v>
      </c>
      <c r="C41" s="77">
        <f t="shared" si="2"/>
        <v>2.3466666666681704</v>
      </c>
      <c r="D41" s="21">
        <f t="shared" si="3"/>
        <v>0.23333333333348286</v>
      </c>
      <c r="E41" s="107">
        <v>26593</v>
      </c>
      <c r="F41" s="86"/>
      <c r="G41" s="20"/>
      <c r="H41" s="107">
        <v>26117</v>
      </c>
      <c r="I41" s="86"/>
      <c r="J41" s="86"/>
      <c r="K41" s="111">
        <v>26959</v>
      </c>
      <c r="L41" s="139"/>
      <c r="M41" s="28"/>
      <c r="N41" s="28"/>
      <c r="O41" s="74"/>
      <c r="P41" s="127"/>
      <c r="Q41" s="128"/>
      <c r="R41" s="70"/>
      <c r="S41" s="70"/>
      <c r="T41" s="75"/>
      <c r="U41" s="113"/>
      <c r="V41" s="147"/>
      <c r="W41" s="96"/>
      <c r="X41" s="96"/>
      <c r="Y41" s="83"/>
      <c r="Z41" s="99"/>
      <c r="AA41" s="128"/>
      <c r="AB41" s="70"/>
      <c r="AC41" s="70"/>
      <c r="AD41" s="75"/>
    </row>
    <row r="42" spans="1:30">
      <c r="A42" s="11">
        <f t="shared" ref="A42:A73" si="4">A41+1</f>
        <v>39987</v>
      </c>
      <c r="B42" s="108">
        <f t="shared" si="1"/>
        <v>26874.519999999946</v>
      </c>
      <c r="C42" s="77">
        <f t="shared" si="2"/>
        <v>2.3466666666681704</v>
      </c>
      <c r="D42" s="21">
        <f t="shared" si="3"/>
        <v>0.24000000000015378</v>
      </c>
      <c r="E42" s="107">
        <v>26593</v>
      </c>
      <c r="F42" s="15"/>
      <c r="G42" s="16"/>
      <c r="H42" s="107">
        <v>26117</v>
      </c>
      <c r="I42" s="15"/>
      <c r="J42" s="15"/>
      <c r="K42" s="111">
        <v>26959</v>
      </c>
      <c r="L42" s="139">
        <f>K41-K42</f>
        <v>0</v>
      </c>
      <c r="M42" s="30">
        <f>-(K42-$K$41)/($B$6-$B$156)</f>
        <v>0</v>
      </c>
      <c r="N42" s="29">
        <f>26954-K42</f>
        <v>-5</v>
      </c>
      <c r="O42" s="76"/>
      <c r="P42" s="127"/>
      <c r="Q42" s="128"/>
      <c r="R42" s="71"/>
      <c r="S42" s="72"/>
      <c r="T42" s="117"/>
      <c r="U42" s="113"/>
      <c r="V42" s="148"/>
      <c r="W42" s="114"/>
      <c r="X42" s="101"/>
      <c r="Y42" s="115"/>
      <c r="Z42" s="116"/>
      <c r="AA42" s="128"/>
      <c r="AB42" s="71"/>
      <c r="AC42" s="72"/>
      <c r="AD42" s="117"/>
    </row>
    <row r="43" spans="1:30">
      <c r="A43" s="11">
        <f t="shared" si="4"/>
        <v>39988</v>
      </c>
      <c r="B43" s="108">
        <f t="shared" si="1"/>
        <v>26872.173333333278</v>
      </c>
      <c r="C43" s="77">
        <f t="shared" si="2"/>
        <v>2.3466666666681704</v>
      </c>
      <c r="D43" s="21">
        <f t="shared" si="3"/>
        <v>0.24666666666682471</v>
      </c>
      <c r="E43" s="107">
        <v>26593</v>
      </c>
      <c r="F43" s="15"/>
      <c r="G43" s="16"/>
      <c r="H43" s="107">
        <v>26117</v>
      </c>
      <c r="I43" s="15"/>
      <c r="J43" s="15"/>
      <c r="K43" s="111">
        <v>26959</v>
      </c>
      <c r="L43" s="139">
        <f t="shared" ref="L43:L52" si="5">K42-K43</f>
        <v>0</v>
      </c>
      <c r="M43" s="30">
        <f t="shared" ref="M43:M106" si="6">-(K43-$K$41)/($B$6-$B$156)</f>
        <v>0</v>
      </c>
      <c r="N43" s="29">
        <f t="shared" ref="N43:N53" si="7">26954-K43</f>
        <v>-5</v>
      </c>
      <c r="O43" s="76"/>
      <c r="P43" s="127"/>
      <c r="Q43" s="128"/>
      <c r="R43" s="71"/>
      <c r="S43" s="72"/>
      <c r="T43" s="117"/>
      <c r="U43" s="113"/>
      <c r="V43" s="148"/>
      <c r="W43" s="114"/>
      <c r="X43" s="101"/>
      <c r="Y43" s="115"/>
      <c r="Z43" s="116"/>
      <c r="AA43" s="128"/>
      <c r="AB43" s="71"/>
      <c r="AC43" s="72"/>
      <c r="AD43" s="117"/>
    </row>
    <row r="44" spans="1:30">
      <c r="A44" s="11">
        <f t="shared" si="4"/>
        <v>39989</v>
      </c>
      <c r="B44" s="108">
        <f t="shared" si="1"/>
        <v>26869.82666666661</v>
      </c>
      <c r="C44" s="77">
        <f t="shared" si="2"/>
        <v>2.3466666666681704</v>
      </c>
      <c r="D44" s="21">
        <f t="shared" si="3"/>
        <v>0.25333333333349567</v>
      </c>
      <c r="E44" s="107">
        <v>26593</v>
      </c>
      <c r="F44" s="15"/>
      <c r="G44" s="16"/>
      <c r="H44" s="107">
        <v>26117</v>
      </c>
      <c r="I44" s="15"/>
      <c r="J44" s="15"/>
      <c r="K44" s="111">
        <v>26959</v>
      </c>
      <c r="L44" s="139">
        <f t="shared" si="5"/>
        <v>0</v>
      </c>
      <c r="M44" s="30">
        <f t="shared" si="6"/>
        <v>0</v>
      </c>
      <c r="N44" s="29">
        <f t="shared" si="7"/>
        <v>-5</v>
      </c>
      <c r="O44" s="76"/>
      <c r="P44" s="127"/>
      <c r="Q44" s="128"/>
      <c r="R44" s="71"/>
      <c r="S44" s="72"/>
      <c r="T44" s="117"/>
      <c r="U44" s="113"/>
      <c r="V44" s="148"/>
      <c r="W44" s="114"/>
      <c r="X44" s="101"/>
      <c r="Y44" s="115"/>
      <c r="Z44" s="116"/>
      <c r="AA44" s="128"/>
      <c r="AB44" s="71"/>
      <c r="AC44" s="72"/>
      <c r="AD44" s="117"/>
    </row>
    <row r="45" spans="1:30">
      <c r="A45" s="11">
        <f t="shared" si="4"/>
        <v>39990</v>
      </c>
      <c r="B45" s="108">
        <f t="shared" si="1"/>
        <v>26867.479999999941</v>
      </c>
      <c r="C45" s="77">
        <f t="shared" si="2"/>
        <v>2.3466666666681704</v>
      </c>
      <c r="D45" s="21">
        <f t="shared" si="3"/>
        <v>0.2600000000001666</v>
      </c>
      <c r="E45" s="107">
        <v>26593</v>
      </c>
      <c r="F45" s="15"/>
      <c r="G45" s="16"/>
      <c r="H45" s="107">
        <v>26117</v>
      </c>
      <c r="I45" s="15"/>
      <c r="J45" s="15"/>
      <c r="K45" s="111">
        <v>26959</v>
      </c>
      <c r="L45" s="139">
        <f t="shared" si="5"/>
        <v>0</v>
      </c>
      <c r="M45" s="30">
        <f t="shared" si="6"/>
        <v>0</v>
      </c>
      <c r="N45" s="29">
        <f t="shared" si="7"/>
        <v>-5</v>
      </c>
      <c r="O45" s="76"/>
      <c r="P45" s="127"/>
      <c r="Q45" s="128"/>
      <c r="R45" s="71"/>
      <c r="S45" s="72"/>
      <c r="T45" s="117"/>
      <c r="U45" s="113"/>
      <c r="V45" s="148"/>
      <c r="W45" s="114"/>
      <c r="X45" s="101"/>
      <c r="Y45" s="115"/>
      <c r="Z45" s="116"/>
      <c r="AA45" s="128"/>
      <c r="AB45" s="71"/>
      <c r="AC45" s="72"/>
      <c r="AD45" s="117"/>
    </row>
    <row r="46" spans="1:30">
      <c r="A46" s="11">
        <f t="shared" si="4"/>
        <v>39991</v>
      </c>
      <c r="B46" s="108">
        <f t="shared" si="1"/>
        <v>26865.133333333273</v>
      </c>
      <c r="C46" s="77">
        <f t="shared" si="2"/>
        <v>2.3466666666681704</v>
      </c>
      <c r="D46" s="21">
        <f t="shared" si="3"/>
        <v>0.26666666666683753</v>
      </c>
      <c r="E46" s="107">
        <v>26593</v>
      </c>
      <c r="F46" s="15"/>
      <c r="G46" s="16"/>
      <c r="H46" s="107">
        <v>26117</v>
      </c>
      <c r="I46" s="15"/>
      <c r="J46" s="15"/>
      <c r="K46" s="111">
        <v>26959</v>
      </c>
      <c r="L46" s="139">
        <f t="shared" si="5"/>
        <v>0</v>
      </c>
      <c r="M46" s="30">
        <f t="shared" si="6"/>
        <v>0</v>
      </c>
      <c r="N46" s="29">
        <f t="shared" si="7"/>
        <v>-5</v>
      </c>
      <c r="O46" s="76"/>
      <c r="P46" s="127"/>
      <c r="Q46" s="128"/>
      <c r="R46" s="71"/>
      <c r="S46" s="72"/>
      <c r="T46" s="117"/>
      <c r="U46" s="113"/>
      <c r="V46" s="148"/>
      <c r="W46" s="114"/>
      <c r="X46" s="101"/>
      <c r="Y46" s="115"/>
      <c r="Z46" s="116"/>
      <c r="AA46" s="128"/>
      <c r="AB46" s="71"/>
      <c r="AC46" s="72"/>
      <c r="AD46" s="117"/>
    </row>
    <row r="47" spans="1:30">
      <c r="A47" s="11">
        <f t="shared" si="4"/>
        <v>39992</v>
      </c>
      <c r="B47" s="108">
        <f t="shared" si="1"/>
        <v>26862.786666666605</v>
      </c>
      <c r="C47" s="77">
        <f t="shared" si="2"/>
        <v>2.3466666666681704</v>
      </c>
      <c r="D47" s="21">
        <f t="shared" si="3"/>
        <v>0.27333333333350845</v>
      </c>
      <c r="E47" s="107">
        <v>26593</v>
      </c>
      <c r="F47" s="15"/>
      <c r="G47" s="16"/>
      <c r="H47" s="107">
        <v>26117</v>
      </c>
      <c r="I47" s="15"/>
      <c r="J47" s="15"/>
      <c r="K47" s="111">
        <v>26958</v>
      </c>
      <c r="L47" s="139">
        <f t="shared" si="5"/>
        <v>1</v>
      </c>
      <c r="M47" s="30">
        <f t="shared" si="6"/>
        <v>2.840909090909091E-3</v>
      </c>
      <c r="N47" s="29">
        <f t="shared" si="7"/>
        <v>-4</v>
      </c>
      <c r="O47" s="76"/>
      <c r="P47" s="127"/>
      <c r="Q47" s="128"/>
      <c r="R47" s="71"/>
      <c r="S47" s="72"/>
      <c r="T47" s="117"/>
      <c r="U47" s="113"/>
      <c r="V47" s="148"/>
      <c r="W47" s="114"/>
      <c r="X47" s="101"/>
      <c r="Y47" s="115"/>
      <c r="Z47" s="116"/>
      <c r="AA47" s="128"/>
      <c r="AB47" s="71"/>
      <c r="AC47" s="72"/>
      <c r="AD47" s="117"/>
    </row>
    <row r="48" spans="1:30">
      <c r="A48" s="11">
        <f t="shared" si="4"/>
        <v>39993</v>
      </c>
      <c r="B48" s="108">
        <f t="shared" si="1"/>
        <v>26860.439999999937</v>
      </c>
      <c r="C48" s="77">
        <f t="shared" si="2"/>
        <v>2.3466666666681704</v>
      </c>
      <c r="D48" s="21">
        <f t="shared" si="3"/>
        <v>0.28000000000017944</v>
      </c>
      <c r="E48" s="107">
        <v>26593</v>
      </c>
      <c r="F48" s="15"/>
      <c r="G48" s="16"/>
      <c r="H48" s="107">
        <v>26117</v>
      </c>
      <c r="I48" s="15"/>
      <c r="J48" s="15"/>
      <c r="K48" s="111">
        <v>26957</v>
      </c>
      <c r="L48" s="139">
        <f t="shared" si="5"/>
        <v>1</v>
      </c>
      <c r="M48" s="30">
        <f t="shared" si="6"/>
        <v>5.681818181818182E-3</v>
      </c>
      <c r="N48" s="29">
        <f t="shared" si="7"/>
        <v>-3</v>
      </c>
      <c r="O48" s="76"/>
      <c r="P48" s="127"/>
      <c r="Q48" s="128"/>
      <c r="R48" s="71"/>
      <c r="S48" s="72"/>
      <c r="T48" s="117"/>
      <c r="U48" s="113"/>
      <c r="V48" s="148"/>
      <c r="W48" s="114"/>
      <c r="X48" s="101"/>
      <c r="Y48" s="115"/>
      <c r="Z48" s="116"/>
      <c r="AA48" s="128"/>
      <c r="AB48" s="71"/>
      <c r="AC48" s="72"/>
      <c r="AD48" s="117"/>
    </row>
    <row r="49" spans="1:30">
      <c r="A49" s="11">
        <f t="shared" si="4"/>
        <v>39994</v>
      </c>
      <c r="B49" s="108">
        <f t="shared" si="1"/>
        <v>26858.093333333269</v>
      </c>
      <c r="C49" s="77">
        <f t="shared" si="2"/>
        <v>2.3466666666681704</v>
      </c>
      <c r="D49" s="21">
        <f t="shared" si="3"/>
        <v>0.28666666666685037</v>
      </c>
      <c r="E49" s="107">
        <v>26593</v>
      </c>
      <c r="F49" s="15"/>
      <c r="G49" s="16"/>
      <c r="H49" s="107">
        <v>26117</v>
      </c>
      <c r="I49" s="15"/>
      <c r="J49" s="15"/>
      <c r="K49" s="111">
        <v>26956</v>
      </c>
      <c r="L49" s="139">
        <f t="shared" si="5"/>
        <v>1</v>
      </c>
      <c r="M49" s="30">
        <f t="shared" si="6"/>
        <v>8.5227272727272721E-3</v>
      </c>
      <c r="N49" s="29">
        <f t="shared" si="7"/>
        <v>-2</v>
      </c>
      <c r="O49" s="76"/>
      <c r="P49" s="127"/>
      <c r="Q49" s="128"/>
      <c r="R49" s="71"/>
      <c r="S49" s="72"/>
      <c r="T49" s="117"/>
      <c r="U49" s="113"/>
      <c r="V49" s="148"/>
      <c r="W49" s="114"/>
      <c r="X49" s="101"/>
      <c r="Y49" s="115"/>
      <c r="Z49" s="116"/>
      <c r="AA49" s="128"/>
      <c r="AB49" s="71"/>
      <c r="AC49" s="72"/>
      <c r="AD49" s="117"/>
    </row>
    <row r="50" spans="1:30">
      <c r="A50" s="11">
        <f t="shared" si="4"/>
        <v>39995</v>
      </c>
      <c r="B50" s="108">
        <f t="shared" si="1"/>
        <v>26855.746666666601</v>
      </c>
      <c r="C50" s="77">
        <f t="shared" si="2"/>
        <v>2.3466666666681704</v>
      </c>
      <c r="D50" s="21">
        <f t="shared" si="3"/>
        <v>0.2933333333335213</v>
      </c>
      <c r="E50" s="107">
        <v>26593</v>
      </c>
      <c r="F50" s="15"/>
      <c r="G50" s="16"/>
      <c r="H50" s="107">
        <v>26117</v>
      </c>
      <c r="I50" s="15"/>
      <c r="J50" s="15"/>
      <c r="K50" s="111">
        <v>26955</v>
      </c>
      <c r="L50" s="139">
        <f t="shared" si="5"/>
        <v>1</v>
      </c>
      <c r="M50" s="30">
        <f t="shared" si="6"/>
        <v>1.1363636363636364E-2</v>
      </c>
      <c r="N50" s="29">
        <f t="shared" si="7"/>
        <v>-1</v>
      </c>
      <c r="O50" s="112">
        <v>6</v>
      </c>
      <c r="P50" s="127"/>
      <c r="Q50" s="128"/>
      <c r="R50" s="71"/>
      <c r="S50" s="72"/>
      <c r="T50" s="117"/>
      <c r="U50" s="113"/>
      <c r="V50" s="148"/>
      <c r="W50" s="114"/>
      <c r="X50" s="101"/>
      <c r="Y50" s="115"/>
      <c r="Z50" s="116"/>
      <c r="AA50" s="128"/>
      <c r="AB50" s="71"/>
      <c r="AC50" s="72"/>
      <c r="AD50" s="117"/>
    </row>
    <row r="51" spans="1:30">
      <c r="A51" s="11">
        <f t="shared" si="4"/>
        <v>39996</v>
      </c>
      <c r="B51" s="108">
        <f t="shared" si="1"/>
        <v>26853.399999999932</v>
      </c>
      <c r="C51" s="77">
        <f t="shared" si="2"/>
        <v>2.3466666666681704</v>
      </c>
      <c r="D51" s="21">
        <f t="shared" si="3"/>
        <v>0.30000000000019222</v>
      </c>
      <c r="E51" s="107">
        <v>26593</v>
      </c>
      <c r="F51" s="15"/>
      <c r="G51" s="16"/>
      <c r="H51" s="107">
        <v>26117</v>
      </c>
      <c r="I51" s="15"/>
      <c r="J51" s="15"/>
      <c r="K51" s="111">
        <v>26954</v>
      </c>
      <c r="L51" s="139">
        <f t="shared" si="5"/>
        <v>1</v>
      </c>
      <c r="M51" s="30">
        <f t="shared" si="6"/>
        <v>1.4204545454545454E-2</v>
      </c>
      <c r="N51" s="29">
        <f t="shared" si="7"/>
        <v>0</v>
      </c>
      <c r="O51" s="112">
        <v>6</v>
      </c>
      <c r="P51" s="127"/>
      <c r="Q51" s="128"/>
      <c r="R51" s="71"/>
      <c r="S51" s="72"/>
      <c r="T51" s="117"/>
      <c r="U51" s="113"/>
      <c r="V51" s="148"/>
      <c r="W51" s="114"/>
      <c r="X51" s="101"/>
      <c r="Y51" s="115"/>
      <c r="Z51" s="116"/>
      <c r="AA51" s="128"/>
      <c r="AB51" s="71"/>
      <c r="AC51" s="72"/>
      <c r="AD51" s="117"/>
    </row>
    <row r="52" spans="1:30">
      <c r="A52" s="11">
        <f t="shared" si="4"/>
        <v>39997</v>
      </c>
      <c r="B52" s="108">
        <f t="shared" si="1"/>
        <v>26851.053333333264</v>
      </c>
      <c r="C52" s="77">
        <f t="shared" si="2"/>
        <v>2.3466666666681704</v>
      </c>
      <c r="D52" s="21">
        <f t="shared" si="3"/>
        <v>0.30666666666686315</v>
      </c>
      <c r="E52" s="107">
        <v>26593</v>
      </c>
      <c r="F52" s="15"/>
      <c r="G52" s="16"/>
      <c r="H52" s="107">
        <v>26117</v>
      </c>
      <c r="I52" s="15"/>
      <c r="J52" s="15"/>
      <c r="K52" s="111">
        <v>26953</v>
      </c>
      <c r="L52" s="139">
        <f t="shared" si="5"/>
        <v>1</v>
      </c>
      <c r="M52" s="30">
        <f t="shared" si="6"/>
        <v>1.7045454545454544E-2</v>
      </c>
      <c r="N52" s="29">
        <f t="shared" si="7"/>
        <v>1</v>
      </c>
      <c r="O52" s="112">
        <v>6</v>
      </c>
      <c r="P52" s="127"/>
      <c r="Q52" s="128"/>
      <c r="R52" s="71"/>
      <c r="S52" s="72"/>
      <c r="T52" s="117"/>
      <c r="U52" s="113"/>
      <c r="V52" s="148"/>
      <c r="W52" s="114"/>
      <c r="X52" s="101"/>
      <c r="Y52" s="115"/>
      <c r="Z52" s="116"/>
      <c r="AA52" s="128"/>
      <c r="AB52" s="71"/>
      <c r="AC52" s="72"/>
      <c r="AD52" s="117"/>
    </row>
    <row r="53" spans="1:30">
      <c r="A53" s="11">
        <f t="shared" si="4"/>
        <v>39998</v>
      </c>
      <c r="B53" s="108">
        <f t="shared" si="1"/>
        <v>26848.706666666596</v>
      </c>
      <c r="C53" s="77">
        <f t="shared" si="2"/>
        <v>2.3466666666681704</v>
      </c>
      <c r="D53" s="21">
        <f t="shared" si="3"/>
        <v>0.31333333333353414</v>
      </c>
      <c r="E53" s="107">
        <v>26593</v>
      </c>
      <c r="F53" s="15"/>
      <c r="G53" s="16"/>
      <c r="H53" s="107">
        <v>26117</v>
      </c>
      <c r="I53" s="15"/>
      <c r="J53" s="15"/>
      <c r="K53" s="111">
        <v>26952</v>
      </c>
      <c r="L53" s="139">
        <f>K52-K53</f>
        <v>1</v>
      </c>
      <c r="M53" s="30">
        <f t="shared" si="6"/>
        <v>1.9886363636363636E-2</v>
      </c>
      <c r="N53" s="29">
        <f t="shared" si="7"/>
        <v>2</v>
      </c>
      <c r="O53" s="112">
        <v>6</v>
      </c>
      <c r="P53" s="127"/>
      <c r="Q53" s="128"/>
      <c r="R53" s="71"/>
      <c r="S53" s="72"/>
      <c r="T53" s="117"/>
      <c r="U53" s="113"/>
      <c r="V53" s="148"/>
      <c r="W53" s="114"/>
      <c r="X53" s="101"/>
      <c r="Y53" s="115"/>
      <c r="Z53" s="116"/>
      <c r="AA53" s="128"/>
      <c r="AB53" s="71"/>
      <c r="AC53" s="72"/>
      <c r="AD53" s="117"/>
    </row>
    <row r="54" spans="1:30">
      <c r="A54" s="11">
        <f t="shared" si="4"/>
        <v>39999</v>
      </c>
      <c r="B54" s="108">
        <f t="shared" si="1"/>
        <v>26846.359999999928</v>
      </c>
      <c r="C54" s="77">
        <f t="shared" si="2"/>
        <v>2.3466666666681704</v>
      </c>
      <c r="D54" s="21">
        <f t="shared" si="3"/>
        <v>0.32000000000020506</v>
      </c>
      <c r="E54" s="107">
        <v>26593</v>
      </c>
      <c r="F54" s="15"/>
      <c r="G54" s="16"/>
      <c r="H54" s="107">
        <v>26117</v>
      </c>
      <c r="I54" s="15"/>
      <c r="J54" s="15"/>
      <c r="K54" s="111">
        <v>26951</v>
      </c>
      <c r="L54" s="139">
        <f t="shared" ref="L54:L62" si="8">K53-K54</f>
        <v>1</v>
      </c>
      <c r="M54" s="30">
        <f t="shared" si="6"/>
        <v>2.2727272727272728E-2</v>
      </c>
      <c r="N54" s="29">
        <f t="shared" ref="N54:N62" si="9">26954-K54</f>
        <v>3</v>
      </c>
      <c r="O54" s="112">
        <v>6</v>
      </c>
      <c r="P54" s="127"/>
      <c r="Q54" s="128"/>
      <c r="R54" s="71"/>
      <c r="S54" s="72"/>
      <c r="T54" s="117"/>
      <c r="U54" s="113"/>
      <c r="V54" s="148"/>
      <c r="W54" s="114"/>
      <c r="X54" s="101"/>
      <c r="Y54" s="115"/>
      <c r="Z54" s="116"/>
      <c r="AA54" s="128"/>
      <c r="AB54" s="71"/>
      <c r="AC54" s="72"/>
      <c r="AD54" s="117"/>
    </row>
    <row r="55" spans="1:30">
      <c r="A55" s="11">
        <f t="shared" si="4"/>
        <v>40000</v>
      </c>
      <c r="B55" s="108">
        <f t="shared" si="1"/>
        <v>26844.01333333326</v>
      </c>
      <c r="C55" s="77">
        <f t="shared" si="2"/>
        <v>2.3466666666681704</v>
      </c>
      <c r="D55" s="21">
        <f t="shared" si="3"/>
        <v>0.32666666666687599</v>
      </c>
      <c r="E55" s="107">
        <v>26593</v>
      </c>
      <c r="F55" s="15"/>
      <c r="G55" s="16"/>
      <c r="H55" s="107">
        <v>26117</v>
      </c>
      <c r="I55" s="15"/>
      <c r="J55" s="15"/>
      <c r="K55" s="111">
        <v>26950</v>
      </c>
      <c r="L55" s="139">
        <f t="shared" si="8"/>
        <v>1</v>
      </c>
      <c r="M55" s="30">
        <f t="shared" si="6"/>
        <v>2.556818181818182E-2</v>
      </c>
      <c r="N55" s="29">
        <f t="shared" si="9"/>
        <v>4</v>
      </c>
      <c r="O55" s="112">
        <v>6</v>
      </c>
      <c r="P55" s="127"/>
      <c r="Q55" s="128"/>
      <c r="R55" s="71"/>
      <c r="S55" s="72"/>
      <c r="T55" s="117"/>
      <c r="U55" s="113"/>
      <c r="V55" s="148"/>
      <c r="W55" s="114"/>
      <c r="X55" s="101"/>
      <c r="Y55" s="115"/>
      <c r="Z55" s="116"/>
      <c r="AA55" s="128"/>
      <c r="AB55" s="71"/>
      <c r="AC55" s="72"/>
      <c r="AD55" s="117"/>
    </row>
    <row r="56" spans="1:30">
      <c r="A56" s="11">
        <f t="shared" si="4"/>
        <v>40001</v>
      </c>
      <c r="B56" s="108">
        <f t="shared" si="1"/>
        <v>26841.666666666591</v>
      </c>
      <c r="C56" s="77">
        <f t="shared" si="2"/>
        <v>2.3466666666681704</v>
      </c>
      <c r="D56" s="21">
        <f t="shared" si="3"/>
        <v>0.33333333333354692</v>
      </c>
      <c r="E56" s="107">
        <v>26593</v>
      </c>
      <c r="F56" s="15"/>
      <c r="G56" s="16"/>
      <c r="H56" s="107">
        <v>26117</v>
      </c>
      <c r="I56" s="15"/>
      <c r="J56" s="15"/>
      <c r="K56" s="111">
        <v>26949</v>
      </c>
      <c r="L56" s="139">
        <f t="shared" si="8"/>
        <v>1</v>
      </c>
      <c r="M56" s="30">
        <f t="shared" si="6"/>
        <v>2.8409090909090908E-2</v>
      </c>
      <c r="N56" s="29">
        <f t="shared" si="9"/>
        <v>5</v>
      </c>
      <c r="O56" s="112">
        <v>6</v>
      </c>
      <c r="P56" s="127"/>
      <c r="Q56" s="128"/>
      <c r="R56" s="71"/>
      <c r="S56" s="72"/>
      <c r="T56" s="117"/>
      <c r="U56" s="113"/>
      <c r="V56" s="148"/>
      <c r="W56" s="114"/>
      <c r="X56" s="101"/>
      <c r="Y56" s="115"/>
      <c r="Z56" s="116"/>
      <c r="AA56" s="128"/>
      <c r="AB56" s="71"/>
      <c r="AC56" s="72"/>
      <c r="AD56" s="117"/>
    </row>
    <row r="57" spans="1:30">
      <c r="A57" s="11">
        <f t="shared" si="4"/>
        <v>40002</v>
      </c>
      <c r="B57" s="108">
        <f t="shared" si="1"/>
        <v>26839.319999999923</v>
      </c>
      <c r="C57" s="77">
        <f t="shared" si="2"/>
        <v>2.3466666666681704</v>
      </c>
      <c r="D57" s="21">
        <f t="shared" si="3"/>
        <v>0.34000000000021785</v>
      </c>
      <c r="E57" s="107">
        <v>26593</v>
      </c>
      <c r="F57" s="15"/>
      <c r="G57" s="16"/>
      <c r="H57" s="107">
        <v>26117</v>
      </c>
      <c r="I57" s="15"/>
      <c r="J57" s="15"/>
      <c r="K57" s="111">
        <v>26947</v>
      </c>
      <c r="L57" s="139">
        <f t="shared" si="8"/>
        <v>2</v>
      </c>
      <c r="M57" s="30">
        <f t="shared" si="6"/>
        <v>3.4090909090909088E-2</v>
      </c>
      <c r="N57" s="29">
        <f t="shared" si="9"/>
        <v>7</v>
      </c>
      <c r="O57" s="112">
        <v>6</v>
      </c>
      <c r="P57" s="127"/>
      <c r="Q57" s="128"/>
      <c r="R57" s="71"/>
      <c r="S57" s="72"/>
      <c r="T57" s="117"/>
      <c r="U57" s="113"/>
      <c r="V57" s="148"/>
      <c r="W57" s="114"/>
      <c r="X57" s="101"/>
      <c r="Y57" s="115"/>
      <c r="Z57" s="116"/>
      <c r="AA57" s="128"/>
      <c r="AB57" s="71"/>
      <c r="AC57" s="72"/>
      <c r="AD57" s="117"/>
    </row>
    <row r="58" spans="1:30">
      <c r="A58" s="11">
        <f t="shared" si="4"/>
        <v>40003</v>
      </c>
      <c r="B58" s="108">
        <f t="shared" si="1"/>
        <v>26836.973333333255</v>
      </c>
      <c r="C58" s="77">
        <f t="shared" si="2"/>
        <v>2.3466666666681704</v>
      </c>
      <c r="D58" s="21">
        <f t="shared" si="3"/>
        <v>0.34666666666688878</v>
      </c>
      <c r="E58" s="107">
        <v>26593</v>
      </c>
      <c r="F58" s="15"/>
      <c r="G58" s="16"/>
      <c r="H58" s="107">
        <v>26117</v>
      </c>
      <c r="I58" s="15"/>
      <c r="J58" s="15"/>
      <c r="K58" s="111">
        <v>26946</v>
      </c>
      <c r="L58" s="139">
        <f t="shared" si="8"/>
        <v>1</v>
      </c>
      <c r="M58" s="30">
        <f t="shared" si="6"/>
        <v>3.6931818181818184E-2</v>
      </c>
      <c r="N58" s="29">
        <f t="shared" si="9"/>
        <v>8</v>
      </c>
      <c r="O58" s="112">
        <v>6</v>
      </c>
      <c r="P58" s="127"/>
      <c r="Q58" s="128"/>
      <c r="R58" s="71"/>
      <c r="S58" s="72"/>
      <c r="T58" s="117"/>
      <c r="U58" s="113"/>
      <c r="V58" s="148"/>
      <c r="W58" s="114"/>
      <c r="X58" s="101"/>
      <c r="Y58" s="115"/>
      <c r="Z58" s="116"/>
      <c r="AA58" s="128"/>
      <c r="AB58" s="71"/>
      <c r="AC58" s="72"/>
      <c r="AD58" s="117"/>
    </row>
    <row r="59" spans="1:30">
      <c r="A59" s="11">
        <f t="shared" si="4"/>
        <v>40004</v>
      </c>
      <c r="B59" s="108">
        <f t="shared" si="1"/>
        <v>26834.626666666587</v>
      </c>
      <c r="C59" s="77">
        <f t="shared" si="2"/>
        <v>2.3466666666681704</v>
      </c>
      <c r="D59" s="21">
        <f t="shared" si="3"/>
        <v>0.35333333333355976</v>
      </c>
      <c r="E59" s="107">
        <v>26593</v>
      </c>
      <c r="F59" s="15"/>
      <c r="G59" s="16"/>
      <c r="H59" s="107">
        <v>26117</v>
      </c>
      <c r="I59" s="15"/>
      <c r="J59" s="15"/>
      <c r="K59" s="111">
        <v>26945</v>
      </c>
      <c r="L59" s="139">
        <f t="shared" si="8"/>
        <v>1</v>
      </c>
      <c r="M59" s="30">
        <f t="shared" si="6"/>
        <v>3.9772727272727272E-2</v>
      </c>
      <c r="N59" s="29">
        <f t="shared" si="9"/>
        <v>9</v>
      </c>
      <c r="O59" s="112">
        <v>6</v>
      </c>
      <c r="P59" s="127"/>
      <c r="Q59" s="128"/>
      <c r="R59" s="71"/>
      <c r="S59" s="72"/>
      <c r="T59" s="117"/>
      <c r="U59" s="113"/>
      <c r="V59" s="148"/>
      <c r="W59" s="114"/>
      <c r="X59" s="101"/>
      <c r="Y59" s="115"/>
      <c r="Z59" s="116"/>
      <c r="AA59" s="128"/>
      <c r="AB59" s="71"/>
      <c r="AC59" s="72"/>
      <c r="AD59" s="117"/>
    </row>
    <row r="60" spans="1:30">
      <c r="A60" s="11">
        <f t="shared" si="4"/>
        <v>40005</v>
      </c>
      <c r="B60" s="108">
        <f t="shared" si="1"/>
        <v>26832.279999999919</v>
      </c>
      <c r="C60" s="77">
        <f t="shared" si="2"/>
        <v>2.3466666666681704</v>
      </c>
      <c r="D60" s="21">
        <f t="shared" si="3"/>
        <v>0.36000000000023069</v>
      </c>
      <c r="E60" s="107">
        <v>26593</v>
      </c>
      <c r="F60" s="15"/>
      <c r="G60" s="16"/>
      <c r="H60" s="107">
        <v>26117</v>
      </c>
      <c r="I60" s="15"/>
      <c r="J60" s="15"/>
      <c r="K60" s="111">
        <v>26945</v>
      </c>
      <c r="L60" s="139">
        <f t="shared" si="8"/>
        <v>0</v>
      </c>
      <c r="M60" s="30">
        <f t="shared" si="6"/>
        <v>3.9772727272727272E-2</v>
      </c>
      <c r="N60" s="29">
        <f t="shared" si="9"/>
        <v>9</v>
      </c>
      <c r="O60" s="112">
        <v>6</v>
      </c>
      <c r="P60" s="127"/>
      <c r="Q60" s="128"/>
      <c r="R60" s="71"/>
      <c r="S60" s="72"/>
      <c r="T60" s="117"/>
      <c r="U60" s="113"/>
      <c r="V60" s="148"/>
      <c r="W60" s="114"/>
      <c r="X60" s="101"/>
      <c r="Y60" s="115"/>
      <c r="Z60" s="116"/>
      <c r="AA60" s="128"/>
      <c r="AB60" s="71"/>
      <c r="AC60" s="72"/>
      <c r="AD60" s="117"/>
    </row>
    <row r="61" spans="1:30">
      <c r="A61" s="11">
        <f t="shared" si="4"/>
        <v>40006</v>
      </c>
      <c r="B61" s="108">
        <f t="shared" si="1"/>
        <v>26829.933333333251</v>
      </c>
      <c r="C61" s="77">
        <f t="shared" si="2"/>
        <v>2.3466666666681704</v>
      </c>
      <c r="D61" s="21">
        <f t="shared" si="3"/>
        <v>0.36666666666690162</v>
      </c>
      <c r="E61" s="107">
        <v>26593</v>
      </c>
      <c r="F61" s="15"/>
      <c r="G61" s="16"/>
      <c r="H61" s="107">
        <v>26117</v>
      </c>
      <c r="I61" s="15"/>
      <c r="J61" s="15"/>
      <c r="K61" s="111">
        <v>26945</v>
      </c>
      <c r="L61" s="139">
        <f t="shared" si="8"/>
        <v>0</v>
      </c>
      <c r="M61" s="30">
        <f t="shared" si="6"/>
        <v>3.9772727272727272E-2</v>
      </c>
      <c r="N61" s="29">
        <f t="shared" si="9"/>
        <v>9</v>
      </c>
      <c r="O61" s="112">
        <v>6</v>
      </c>
      <c r="P61" s="127"/>
      <c r="Q61" s="128"/>
      <c r="R61" s="71"/>
      <c r="S61" s="72"/>
      <c r="T61" s="117"/>
      <c r="U61" s="113"/>
      <c r="V61" s="148"/>
      <c r="W61" s="114"/>
      <c r="X61" s="101"/>
      <c r="Y61" s="115"/>
      <c r="Z61" s="116"/>
      <c r="AA61" s="128"/>
      <c r="AB61" s="71"/>
      <c r="AC61" s="72"/>
      <c r="AD61" s="117"/>
    </row>
    <row r="62" spans="1:30">
      <c r="A62" s="11">
        <f t="shared" si="4"/>
        <v>40007</v>
      </c>
      <c r="B62" s="108">
        <f t="shared" si="1"/>
        <v>26827.586666666582</v>
      </c>
      <c r="C62" s="77">
        <f t="shared" si="2"/>
        <v>2.3466666666681704</v>
      </c>
      <c r="D62" s="21">
        <f t="shared" si="3"/>
        <v>0.37333333333357255</v>
      </c>
      <c r="E62" s="107">
        <v>26593</v>
      </c>
      <c r="F62" s="15"/>
      <c r="G62" s="16"/>
      <c r="H62" s="107">
        <v>26117</v>
      </c>
      <c r="I62" s="15"/>
      <c r="J62" s="15"/>
      <c r="K62" s="111">
        <v>26945</v>
      </c>
      <c r="L62" s="139">
        <f t="shared" si="8"/>
        <v>0</v>
      </c>
      <c r="M62" s="30">
        <f t="shared" si="6"/>
        <v>3.9772727272727272E-2</v>
      </c>
      <c r="N62" s="29">
        <f t="shared" si="9"/>
        <v>9</v>
      </c>
      <c r="O62" s="112">
        <v>6</v>
      </c>
      <c r="P62" s="127"/>
      <c r="Q62" s="128"/>
      <c r="R62" s="71"/>
      <c r="S62" s="72"/>
      <c r="T62" s="117"/>
      <c r="U62" s="113">
        <v>26593.8</v>
      </c>
      <c r="V62" s="148"/>
      <c r="W62" s="114"/>
      <c r="X62" s="101"/>
      <c r="Y62" s="115"/>
      <c r="Z62" s="116"/>
      <c r="AA62" s="128"/>
      <c r="AB62" s="71"/>
      <c r="AC62" s="72"/>
      <c r="AD62" s="117"/>
    </row>
    <row r="63" spans="1:30">
      <c r="A63" s="11">
        <f t="shared" si="4"/>
        <v>40008</v>
      </c>
      <c r="B63" s="108">
        <f t="shared" si="1"/>
        <v>26825.239999999914</v>
      </c>
      <c r="C63" s="77">
        <f t="shared" si="2"/>
        <v>2.3466666666681704</v>
      </c>
      <c r="D63" s="21">
        <f t="shared" si="3"/>
        <v>0.38000000000024348</v>
      </c>
      <c r="E63" s="107">
        <v>26593</v>
      </c>
      <c r="F63" s="15"/>
      <c r="G63" s="16"/>
      <c r="H63" s="107">
        <v>26117</v>
      </c>
      <c r="I63" s="15"/>
      <c r="J63" s="15"/>
      <c r="K63" s="111">
        <v>26945</v>
      </c>
      <c r="L63" s="139">
        <f t="shared" ref="L63:L75" si="10">K62-K63</f>
        <v>0</v>
      </c>
      <c r="M63" s="30">
        <f t="shared" si="6"/>
        <v>3.9772727272727272E-2</v>
      </c>
      <c r="N63" s="29">
        <f t="shared" ref="N63:N74" si="11">26954-K63</f>
        <v>9</v>
      </c>
      <c r="O63" s="112">
        <v>6</v>
      </c>
      <c r="P63" s="127"/>
      <c r="Q63" s="128"/>
      <c r="R63" s="71"/>
      <c r="S63" s="72"/>
      <c r="T63" s="117"/>
      <c r="U63" s="113">
        <v>26593.8</v>
      </c>
      <c r="V63" s="148">
        <f t="shared" ref="V63:V73" si="12">U62-U63</f>
        <v>0</v>
      </c>
      <c r="W63" s="114">
        <f>-(U63-$U$62)/($E$63-$E$231)</f>
        <v>0</v>
      </c>
      <c r="X63" s="101"/>
      <c r="Y63" s="115" t="s">
        <v>25</v>
      </c>
      <c r="Z63" s="116"/>
      <c r="AA63" s="128"/>
      <c r="AB63" s="71"/>
      <c r="AC63" s="72"/>
      <c r="AD63" s="117"/>
    </row>
    <row r="64" spans="1:30">
      <c r="A64" s="11">
        <f t="shared" si="4"/>
        <v>40009</v>
      </c>
      <c r="B64" s="108">
        <f t="shared" si="1"/>
        <v>26822.893333333246</v>
      </c>
      <c r="C64" s="77">
        <f t="shared" si="2"/>
        <v>2.3466666666681704</v>
      </c>
      <c r="D64" s="21">
        <f t="shared" si="3"/>
        <v>0.38666666666691446</v>
      </c>
      <c r="E64" s="107">
        <v>26593</v>
      </c>
      <c r="F64" s="15"/>
      <c r="G64" s="16"/>
      <c r="H64" s="107">
        <v>26117</v>
      </c>
      <c r="I64" s="15"/>
      <c r="J64" s="15"/>
      <c r="K64" s="111">
        <v>26945</v>
      </c>
      <c r="L64" s="139">
        <f t="shared" si="10"/>
        <v>0</v>
      </c>
      <c r="M64" s="30">
        <f t="shared" si="6"/>
        <v>3.9772727272727272E-2</v>
      </c>
      <c r="N64" s="29">
        <f t="shared" si="11"/>
        <v>9</v>
      </c>
      <c r="O64" s="112">
        <v>6</v>
      </c>
      <c r="P64" s="127">
        <v>26609.9</v>
      </c>
      <c r="Q64" s="128"/>
      <c r="R64" s="71"/>
      <c r="S64" s="72"/>
      <c r="T64" s="117"/>
      <c r="U64" s="113">
        <v>26593.200000000001</v>
      </c>
      <c r="V64" s="148">
        <f t="shared" si="12"/>
        <v>0.59999999999854481</v>
      </c>
      <c r="W64" s="114">
        <f>-(U64-$U$62)/($E$63-$E$231)</f>
        <v>3.1249999999924207E-3</v>
      </c>
      <c r="X64" s="101">
        <f>26593.8-U64</f>
        <v>0.59999999999854481</v>
      </c>
      <c r="Y64" s="115" t="s">
        <v>25</v>
      </c>
      <c r="Z64" s="116"/>
      <c r="AA64" s="128"/>
      <c r="AB64" s="71"/>
      <c r="AC64" s="72"/>
      <c r="AD64" s="117"/>
    </row>
    <row r="65" spans="1:30">
      <c r="A65" s="11">
        <f t="shared" si="4"/>
        <v>40010</v>
      </c>
      <c r="B65" s="108">
        <f t="shared" si="1"/>
        <v>26820.546666666578</v>
      </c>
      <c r="C65" s="77">
        <f t="shared" si="2"/>
        <v>2.3466666666681704</v>
      </c>
      <c r="D65" s="21">
        <f t="shared" si="3"/>
        <v>0.39333333333358539</v>
      </c>
      <c r="E65" s="107">
        <v>26593</v>
      </c>
      <c r="F65" s="15"/>
      <c r="G65" s="16"/>
      <c r="H65" s="107">
        <v>26117</v>
      </c>
      <c r="I65" s="15"/>
      <c r="J65" s="15"/>
      <c r="K65" s="111">
        <v>26943</v>
      </c>
      <c r="L65" s="139">
        <f t="shared" si="10"/>
        <v>2</v>
      </c>
      <c r="M65" s="30">
        <f t="shared" si="6"/>
        <v>4.5454545454545456E-2</v>
      </c>
      <c r="N65" s="29">
        <f t="shared" si="11"/>
        <v>11</v>
      </c>
      <c r="O65" s="112">
        <v>6</v>
      </c>
      <c r="P65" s="127">
        <v>26609.9</v>
      </c>
      <c r="Q65" s="128">
        <f>P65-P64</f>
        <v>0</v>
      </c>
      <c r="R65" s="71"/>
      <c r="S65" s="72">
        <f>0.6</f>
        <v>0.6</v>
      </c>
      <c r="T65" s="117" t="s">
        <v>25</v>
      </c>
      <c r="U65" s="113">
        <v>26593.200000000001</v>
      </c>
      <c r="V65" s="148">
        <f t="shared" si="12"/>
        <v>0</v>
      </c>
      <c r="W65" s="114">
        <f t="shared" ref="W65:W87" si="13">-(U65-$U$62)/($E$63-$E$231)</f>
        <v>3.1249999999924207E-3</v>
      </c>
      <c r="X65" s="101">
        <f t="shared" ref="X65:X92" si="14">26593.8-U65</f>
        <v>0.59999999999854481</v>
      </c>
      <c r="Y65" s="115" t="s">
        <v>25</v>
      </c>
      <c r="Z65" s="116"/>
      <c r="AA65" s="128"/>
      <c r="AB65" s="71"/>
      <c r="AC65" s="72"/>
      <c r="AD65" s="117"/>
    </row>
    <row r="66" spans="1:30">
      <c r="A66" s="11">
        <f t="shared" si="4"/>
        <v>40011</v>
      </c>
      <c r="B66" s="108">
        <f t="shared" si="1"/>
        <v>26818.19999999991</v>
      </c>
      <c r="C66" s="77">
        <f t="shared" si="2"/>
        <v>2.3466666666681704</v>
      </c>
      <c r="D66" s="21">
        <f t="shared" si="3"/>
        <v>0.40000000000025632</v>
      </c>
      <c r="E66" s="107">
        <v>26593</v>
      </c>
      <c r="F66" s="15"/>
      <c r="G66" s="16"/>
      <c r="H66" s="107">
        <v>26117</v>
      </c>
      <c r="I66" s="15"/>
      <c r="J66" s="15"/>
      <c r="K66" s="111">
        <v>26942</v>
      </c>
      <c r="L66" s="139">
        <f t="shared" si="10"/>
        <v>1</v>
      </c>
      <c r="M66" s="30">
        <f t="shared" si="6"/>
        <v>4.8295454545454544E-2</v>
      </c>
      <c r="N66" s="29">
        <f t="shared" si="11"/>
        <v>12</v>
      </c>
      <c r="O66" s="112">
        <v>6</v>
      </c>
      <c r="P66" s="127">
        <v>26610.5</v>
      </c>
      <c r="Q66" s="128">
        <f>P66-P65</f>
        <v>0.59999999999854481</v>
      </c>
      <c r="R66" s="71"/>
      <c r="S66" s="72">
        <f>P66-26609.9</f>
        <v>0.59999999999854481</v>
      </c>
      <c r="T66" s="117" t="s">
        <v>25</v>
      </c>
      <c r="U66" s="113">
        <v>26593.200000000001</v>
      </c>
      <c r="V66" s="148">
        <f t="shared" si="12"/>
        <v>0</v>
      </c>
      <c r="W66" s="114">
        <f t="shared" si="13"/>
        <v>3.1249999999924207E-3</v>
      </c>
      <c r="X66" s="101">
        <f t="shared" si="14"/>
        <v>0.59999999999854481</v>
      </c>
      <c r="Y66" s="115" t="s">
        <v>25</v>
      </c>
      <c r="Z66" s="116"/>
      <c r="AA66" s="128"/>
      <c r="AB66" s="71"/>
      <c r="AC66" s="72"/>
      <c r="AD66" s="117"/>
    </row>
    <row r="67" spans="1:30">
      <c r="A67" s="11">
        <f t="shared" si="4"/>
        <v>40012</v>
      </c>
      <c r="B67" s="108">
        <f t="shared" si="1"/>
        <v>26815.853333333242</v>
      </c>
      <c r="C67" s="77">
        <f t="shared" si="2"/>
        <v>2.3466666666681704</v>
      </c>
      <c r="D67" s="21">
        <f t="shared" si="3"/>
        <v>0.40666666666692725</v>
      </c>
      <c r="E67" s="107">
        <v>26593</v>
      </c>
      <c r="F67" s="15"/>
      <c r="G67" s="16"/>
      <c r="H67" s="107">
        <v>26117</v>
      </c>
      <c r="I67" s="15"/>
      <c r="J67" s="15"/>
      <c r="K67" s="111">
        <v>26941</v>
      </c>
      <c r="L67" s="139">
        <f t="shared" si="10"/>
        <v>1</v>
      </c>
      <c r="M67" s="30">
        <f t="shared" si="6"/>
        <v>5.113636363636364E-2</v>
      </c>
      <c r="N67" s="29">
        <f t="shared" si="11"/>
        <v>13</v>
      </c>
      <c r="O67" s="112">
        <v>6</v>
      </c>
      <c r="P67" s="127">
        <v>26610.5</v>
      </c>
      <c r="Q67" s="128">
        <f>P67-P66</f>
        <v>0</v>
      </c>
      <c r="R67" s="71"/>
      <c r="S67" s="72">
        <f t="shared" ref="S67:S101" si="15">P67-26609.9</f>
        <v>0.59999999999854481</v>
      </c>
      <c r="T67" s="117" t="s">
        <v>25</v>
      </c>
      <c r="U67" s="113">
        <v>26593.200000000001</v>
      </c>
      <c r="V67" s="148">
        <f t="shared" si="12"/>
        <v>0</v>
      </c>
      <c r="W67" s="114">
        <f t="shared" si="13"/>
        <v>3.1249999999924207E-3</v>
      </c>
      <c r="X67" s="101">
        <f t="shared" si="14"/>
        <v>0.59999999999854481</v>
      </c>
      <c r="Y67" s="115" t="s">
        <v>25</v>
      </c>
      <c r="Z67" s="116"/>
      <c r="AA67" s="128"/>
      <c r="AB67" s="71"/>
      <c r="AC67" s="72"/>
      <c r="AD67" s="117"/>
    </row>
    <row r="68" spans="1:30">
      <c r="A68" s="11">
        <f t="shared" si="4"/>
        <v>40013</v>
      </c>
      <c r="B68" s="108">
        <f t="shared" si="1"/>
        <v>26813.506666666573</v>
      </c>
      <c r="C68" s="77">
        <f t="shared" si="2"/>
        <v>2.3466666666681704</v>
      </c>
      <c r="D68" s="21">
        <f t="shared" si="3"/>
        <v>0.41333333333359817</v>
      </c>
      <c r="E68" s="107">
        <v>26593</v>
      </c>
      <c r="F68" s="15"/>
      <c r="G68" s="16"/>
      <c r="H68" s="107">
        <v>26117</v>
      </c>
      <c r="I68" s="15"/>
      <c r="J68" s="15"/>
      <c r="K68" s="111">
        <v>26939</v>
      </c>
      <c r="L68" s="139">
        <f t="shared" si="10"/>
        <v>2</v>
      </c>
      <c r="M68" s="30">
        <f t="shared" si="6"/>
        <v>5.6818181818181816E-2</v>
      </c>
      <c r="N68" s="29">
        <f t="shared" si="11"/>
        <v>15</v>
      </c>
      <c r="O68" s="112">
        <v>6</v>
      </c>
      <c r="P68" s="127">
        <v>26610.5</v>
      </c>
      <c r="Q68" s="128">
        <f>P68-P67</f>
        <v>0</v>
      </c>
      <c r="R68" s="71"/>
      <c r="S68" s="72">
        <f t="shared" si="15"/>
        <v>0.59999999999854481</v>
      </c>
      <c r="T68" s="117" t="s">
        <v>25</v>
      </c>
      <c r="U68" s="113">
        <v>26593.200000000001</v>
      </c>
      <c r="V68" s="148">
        <f t="shared" si="12"/>
        <v>0</v>
      </c>
      <c r="W68" s="114">
        <f t="shared" si="13"/>
        <v>3.1249999999924207E-3</v>
      </c>
      <c r="X68" s="101">
        <f t="shared" si="14"/>
        <v>0.59999999999854481</v>
      </c>
      <c r="Y68" s="115" t="s">
        <v>25</v>
      </c>
      <c r="Z68" s="116"/>
      <c r="AA68" s="128"/>
      <c r="AB68" s="71"/>
      <c r="AC68" s="72"/>
      <c r="AD68" s="117"/>
    </row>
    <row r="69" spans="1:30">
      <c r="A69" s="11">
        <f t="shared" si="4"/>
        <v>40014</v>
      </c>
      <c r="B69" s="108">
        <f t="shared" si="1"/>
        <v>26811.159999999905</v>
      </c>
      <c r="C69" s="77">
        <f t="shared" si="2"/>
        <v>2.3466666666681704</v>
      </c>
      <c r="D69" s="21">
        <f t="shared" si="3"/>
        <v>0.4200000000002691</v>
      </c>
      <c r="E69" s="107">
        <v>26593</v>
      </c>
      <c r="F69" s="15"/>
      <c r="G69" s="16"/>
      <c r="H69" s="107">
        <v>26117</v>
      </c>
      <c r="I69" s="15"/>
      <c r="J69" s="15"/>
      <c r="K69" s="111">
        <v>26937</v>
      </c>
      <c r="L69" s="139">
        <f t="shared" si="10"/>
        <v>2</v>
      </c>
      <c r="M69" s="30">
        <f t="shared" si="6"/>
        <v>6.25E-2</v>
      </c>
      <c r="N69" s="29">
        <f t="shared" si="11"/>
        <v>17</v>
      </c>
      <c r="O69" s="112">
        <v>6</v>
      </c>
      <c r="P69" s="127">
        <v>26610.5</v>
      </c>
      <c r="Q69" s="128">
        <f t="shared" ref="Q69:Q73" si="16">P69-P68</f>
        <v>0</v>
      </c>
      <c r="R69" s="71"/>
      <c r="S69" s="72">
        <f t="shared" si="15"/>
        <v>0.59999999999854481</v>
      </c>
      <c r="T69" s="117" t="s">
        <v>25</v>
      </c>
      <c r="U69" s="113">
        <v>26593.200000000001</v>
      </c>
      <c r="V69" s="148">
        <f t="shared" si="12"/>
        <v>0</v>
      </c>
      <c r="W69" s="114">
        <f t="shared" si="13"/>
        <v>3.1249999999924207E-3</v>
      </c>
      <c r="X69" s="101">
        <f t="shared" si="14"/>
        <v>0.59999999999854481</v>
      </c>
      <c r="Y69" s="115" t="s">
        <v>25</v>
      </c>
      <c r="Z69" s="116"/>
      <c r="AA69" s="128"/>
      <c r="AB69" s="71"/>
      <c r="AC69" s="72"/>
      <c r="AD69" s="117"/>
    </row>
    <row r="70" spans="1:30">
      <c r="A70" s="11">
        <f t="shared" si="4"/>
        <v>40015</v>
      </c>
      <c r="B70" s="108">
        <f t="shared" si="1"/>
        <v>26808.813333333237</v>
      </c>
      <c r="C70" s="77">
        <f t="shared" si="2"/>
        <v>2.3466666666681704</v>
      </c>
      <c r="D70" s="21">
        <f t="shared" si="3"/>
        <v>0.42666666666694009</v>
      </c>
      <c r="E70" s="107">
        <v>26593</v>
      </c>
      <c r="F70" s="15"/>
      <c r="G70" s="16"/>
      <c r="H70" s="107">
        <v>26117</v>
      </c>
      <c r="I70" s="15"/>
      <c r="J70" s="15"/>
      <c r="K70" s="111">
        <v>26936</v>
      </c>
      <c r="L70" s="139">
        <f t="shared" si="10"/>
        <v>1</v>
      </c>
      <c r="M70" s="30">
        <f t="shared" si="6"/>
        <v>6.5340909090909088E-2</v>
      </c>
      <c r="N70" s="29">
        <f t="shared" si="11"/>
        <v>18</v>
      </c>
      <c r="O70" s="112">
        <v>6</v>
      </c>
      <c r="P70" s="127">
        <v>26610.5</v>
      </c>
      <c r="Q70" s="128">
        <f t="shared" si="16"/>
        <v>0</v>
      </c>
      <c r="R70" s="71"/>
      <c r="S70" s="72">
        <f t="shared" si="15"/>
        <v>0.59999999999854481</v>
      </c>
      <c r="T70" s="117" t="s">
        <v>25</v>
      </c>
      <c r="U70" s="113">
        <v>26593.200000000001</v>
      </c>
      <c r="V70" s="148">
        <f t="shared" si="12"/>
        <v>0</v>
      </c>
      <c r="W70" s="114">
        <f t="shared" si="13"/>
        <v>3.1249999999924207E-3</v>
      </c>
      <c r="X70" s="101">
        <f t="shared" si="14"/>
        <v>0.59999999999854481</v>
      </c>
      <c r="Y70" s="115" t="s">
        <v>25</v>
      </c>
      <c r="Z70" s="116"/>
      <c r="AA70" s="128"/>
      <c r="AB70" s="71"/>
      <c r="AC70" s="72"/>
      <c r="AD70" s="117"/>
    </row>
    <row r="71" spans="1:30">
      <c r="A71" s="11">
        <f t="shared" si="4"/>
        <v>40016</v>
      </c>
      <c r="B71" s="108">
        <f t="shared" si="1"/>
        <v>26806.466666666569</v>
      </c>
      <c r="C71" s="77">
        <f t="shared" si="2"/>
        <v>2.3466666666681704</v>
      </c>
      <c r="D71" s="21">
        <f t="shared" si="3"/>
        <v>0.43333333333361101</v>
      </c>
      <c r="E71" s="107">
        <v>26593</v>
      </c>
      <c r="F71" s="15"/>
      <c r="G71" s="16"/>
      <c r="H71" s="107">
        <v>26117</v>
      </c>
      <c r="I71" s="15"/>
      <c r="J71" s="15"/>
      <c r="K71" s="111">
        <v>26936</v>
      </c>
      <c r="L71" s="139">
        <f t="shared" si="10"/>
        <v>0</v>
      </c>
      <c r="M71" s="30">
        <f t="shared" si="6"/>
        <v>6.5340909090909088E-2</v>
      </c>
      <c r="N71" s="29">
        <f t="shared" si="11"/>
        <v>18</v>
      </c>
      <c r="O71" s="112">
        <v>6</v>
      </c>
      <c r="P71" s="127">
        <v>26610.5</v>
      </c>
      <c r="Q71" s="128">
        <f t="shared" si="16"/>
        <v>0</v>
      </c>
      <c r="R71" s="71"/>
      <c r="S71" s="72">
        <f t="shared" si="15"/>
        <v>0.59999999999854481</v>
      </c>
      <c r="T71" s="117" t="s">
        <v>25</v>
      </c>
      <c r="U71" s="113">
        <v>26593.200000000001</v>
      </c>
      <c r="V71" s="148">
        <f t="shared" si="12"/>
        <v>0</v>
      </c>
      <c r="W71" s="114">
        <f t="shared" si="13"/>
        <v>3.1249999999924207E-3</v>
      </c>
      <c r="X71" s="101">
        <f t="shared" si="14"/>
        <v>0.59999999999854481</v>
      </c>
      <c r="Y71" s="115" t="s">
        <v>25</v>
      </c>
      <c r="Z71" s="116"/>
      <c r="AA71" s="128"/>
      <c r="AB71" s="71"/>
      <c r="AC71" s="72"/>
      <c r="AD71" s="117"/>
    </row>
    <row r="72" spans="1:30">
      <c r="A72" s="11">
        <f t="shared" si="4"/>
        <v>40017</v>
      </c>
      <c r="B72" s="108">
        <f t="shared" ref="B72:B135" si="17">B71-($B$6-$B$156)/(COUNT($A$6:$A$156)-1)</f>
        <v>26804.119999999901</v>
      </c>
      <c r="C72" s="77">
        <f t="shared" ref="C72:C135" si="18">B71-B72</f>
        <v>2.3466666666681704</v>
      </c>
      <c r="D72" s="21">
        <f t="shared" ref="D72:D135" si="19">($B$6-B72)/($B$6-$B$156)</f>
        <v>0.44000000000028194</v>
      </c>
      <c r="E72" s="107">
        <v>26593</v>
      </c>
      <c r="F72" s="15"/>
      <c r="G72" s="16"/>
      <c r="H72" s="107">
        <v>26117</v>
      </c>
      <c r="I72" s="15"/>
      <c r="J72" s="15"/>
      <c r="K72" s="111">
        <v>26936</v>
      </c>
      <c r="L72" s="139">
        <f t="shared" si="10"/>
        <v>0</v>
      </c>
      <c r="M72" s="30">
        <f t="shared" si="6"/>
        <v>6.5340909090909088E-2</v>
      </c>
      <c r="N72" s="29">
        <f t="shared" si="11"/>
        <v>18</v>
      </c>
      <c r="O72" s="112">
        <v>6</v>
      </c>
      <c r="P72" s="127">
        <v>26610.5</v>
      </c>
      <c r="Q72" s="128">
        <f t="shared" si="16"/>
        <v>0</v>
      </c>
      <c r="R72" s="71"/>
      <c r="S72" s="72">
        <f t="shared" si="15"/>
        <v>0.59999999999854481</v>
      </c>
      <c r="T72" s="117" t="s">
        <v>25</v>
      </c>
      <c r="U72" s="113">
        <v>26593.200000000001</v>
      </c>
      <c r="V72" s="148">
        <f t="shared" si="12"/>
        <v>0</v>
      </c>
      <c r="W72" s="114">
        <f t="shared" si="13"/>
        <v>3.1249999999924207E-3</v>
      </c>
      <c r="X72" s="101">
        <f t="shared" si="14"/>
        <v>0.59999999999854481</v>
      </c>
      <c r="Y72" s="115" t="s">
        <v>25</v>
      </c>
      <c r="Z72" s="116"/>
      <c r="AA72" s="128"/>
      <c r="AB72" s="71"/>
      <c r="AC72" s="72"/>
      <c r="AD72" s="117"/>
    </row>
    <row r="73" spans="1:30">
      <c r="A73" s="11">
        <f t="shared" si="4"/>
        <v>40018</v>
      </c>
      <c r="B73" s="108">
        <f t="shared" si="17"/>
        <v>26801.773333333233</v>
      </c>
      <c r="C73" s="77">
        <f t="shared" si="18"/>
        <v>2.3466666666681704</v>
      </c>
      <c r="D73" s="21">
        <f t="shared" si="19"/>
        <v>0.44666666666695287</v>
      </c>
      <c r="E73" s="107">
        <v>26593</v>
      </c>
      <c r="F73" s="15"/>
      <c r="G73" s="16"/>
      <c r="H73" s="107">
        <v>26117</v>
      </c>
      <c r="I73" s="15"/>
      <c r="J73" s="15"/>
      <c r="K73" s="111">
        <v>26936</v>
      </c>
      <c r="L73" s="139">
        <f t="shared" si="10"/>
        <v>0</v>
      </c>
      <c r="M73" s="30">
        <f t="shared" si="6"/>
        <v>6.5340909090909088E-2</v>
      </c>
      <c r="N73" s="29">
        <f t="shared" si="11"/>
        <v>18</v>
      </c>
      <c r="O73" s="112">
        <v>6</v>
      </c>
      <c r="P73" s="127">
        <v>26610.5</v>
      </c>
      <c r="Q73" s="128">
        <f t="shared" si="16"/>
        <v>0</v>
      </c>
      <c r="R73" s="71"/>
      <c r="S73" s="72">
        <f t="shared" si="15"/>
        <v>0.59999999999854481</v>
      </c>
      <c r="T73" s="117" t="s">
        <v>25</v>
      </c>
      <c r="U73" s="113">
        <v>26593.200000000001</v>
      </c>
      <c r="V73" s="148">
        <f t="shared" si="12"/>
        <v>0</v>
      </c>
      <c r="W73" s="114">
        <f t="shared" si="13"/>
        <v>3.1249999999924207E-3</v>
      </c>
      <c r="X73" s="101">
        <f t="shared" si="14"/>
        <v>0.59999999999854481</v>
      </c>
      <c r="Y73" s="115" t="s">
        <v>25</v>
      </c>
      <c r="Z73" s="116"/>
      <c r="AA73" s="128"/>
      <c r="AB73" s="71"/>
      <c r="AC73" s="72"/>
      <c r="AD73" s="117"/>
    </row>
    <row r="74" spans="1:30">
      <c r="A74" s="11">
        <f t="shared" ref="A74:A94" si="20">A73+1</f>
        <v>40019</v>
      </c>
      <c r="B74" s="108">
        <f t="shared" si="17"/>
        <v>26799.426666666564</v>
      </c>
      <c r="C74" s="77">
        <f t="shared" si="18"/>
        <v>2.3466666666681704</v>
      </c>
      <c r="D74" s="21">
        <f t="shared" si="19"/>
        <v>0.4533333333336238</v>
      </c>
      <c r="E74" s="107">
        <v>26593</v>
      </c>
      <c r="F74" s="15"/>
      <c r="G74" s="16"/>
      <c r="H74" s="107">
        <v>26117</v>
      </c>
      <c r="I74" s="15"/>
      <c r="J74" s="15"/>
      <c r="K74" s="111">
        <v>26934.400000000001</v>
      </c>
      <c r="L74" s="139">
        <f t="shared" si="10"/>
        <v>1.5999999999985448</v>
      </c>
      <c r="M74" s="30">
        <f t="shared" si="6"/>
        <v>6.98863636363595E-2</v>
      </c>
      <c r="N74" s="29">
        <f t="shared" si="11"/>
        <v>19.599999999998545</v>
      </c>
      <c r="O74" s="112">
        <v>6</v>
      </c>
      <c r="P74" s="127">
        <v>26610.5</v>
      </c>
      <c r="Q74" s="128">
        <f t="shared" ref="Q74" si="21">P74-P73</f>
        <v>0</v>
      </c>
      <c r="R74" s="71"/>
      <c r="S74" s="72">
        <f t="shared" si="15"/>
        <v>0.59999999999854481</v>
      </c>
      <c r="T74" s="117" t="s">
        <v>25</v>
      </c>
      <c r="U74" s="113">
        <v>26593.200000000001</v>
      </c>
      <c r="V74" s="148">
        <f t="shared" ref="V74" si="22">U73-U74</f>
        <v>0</v>
      </c>
      <c r="W74" s="114">
        <f t="shared" si="13"/>
        <v>3.1249999999924207E-3</v>
      </c>
      <c r="X74" s="101">
        <f t="shared" si="14"/>
        <v>0.59999999999854481</v>
      </c>
      <c r="Y74" s="115" t="s">
        <v>25</v>
      </c>
      <c r="Z74" s="116"/>
      <c r="AA74" s="128"/>
      <c r="AB74" s="71"/>
      <c r="AC74" s="72"/>
      <c r="AD74" s="117"/>
    </row>
    <row r="75" spans="1:30">
      <c r="A75" s="11">
        <f t="shared" si="20"/>
        <v>40020</v>
      </c>
      <c r="B75" s="108">
        <f t="shared" si="17"/>
        <v>26797.079999999896</v>
      </c>
      <c r="C75" s="77">
        <f t="shared" si="18"/>
        <v>2.3466666666681704</v>
      </c>
      <c r="D75" s="21">
        <f t="shared" si="19"/>
        <v>0.46000000000029478</v>
      </c>
      <c r="E75" s="107">
        <v>26593</v>
      </c>
      <c r="F75" s="15"/>
      <c r="G75" s="16"/>
      <c r="H75" s="107">
        <v>26117</v>
      </c>
      <c r="I75" s="15"/>
      <c r="J75" s="15"/>
      <c r="K75" s="111">
        <v>26932.400000000001</v>
      </c>
      <c r="L75" s="139">
        <f t="shared" si="10"/>
        <v>2</v>
      </c>
      <c r="M75" s="30">
        <f t="shared" si="6"/>
        <v>7.556818181817769E-2</v>
      </c>
      <c r="N75" s="29">
        <f t="shared" ref="N75" si="23">26954-K75</f>
        <v>21.599999999998545</v>
      </c>
      <c r="O75" s="112">
        <v>6</v>
      </c>
      <c r="P75" s="127">
        <v>26610.5</v>
      </c>
      <c r="Q75" s="128">
        <f t="shared" ref="Q75" si="24">P75-P74</f>
        <v>0</v>
      </c>
      <c r="R75" s="71"/>
      <c r="S75" s="72">
        <f t="shared" si="15"/>
        <v>0.59999999999854481</v>
      </c>
      <c r="T75" s="117" t="s">
        <v>25</v>
      </c>
      <c r="U75" s="113">
        <v>26593.200000000001</v>
      </c>
      <c r="V75" s="148">
        <f t="shared" ref="V75" si="25">U74-U75</f>
        <v>0</v>
      </c>
      <c r="W75" s="114">
        <f t="shared" si="13"/>
        <v>3.1249999999924207E-3</v>
      </c>
      <c r="X75" s="101">
        <f t="shared" si="14"/>
        <v>0.59999999999854481</v>
      </c>
      <c r="Y75" s="115" t="s">
        <v>25</v>
      </c>
      <c r="Z75" s="116"/>
      <c r="AA75" s="128"/>
      <c r="AB75" s="71"/>
      <c r="AC75" s="72"/>
      <c r="AD75" s="117"/>
    </row>
    <row r="76" spans="1:30">
      <c r="A76" s="11">
        <f t="shared" si="20"/>
        <v>40021</v>
      </c>
      <c r="B76" s="108">
        <f t="shared" si="17"/>
        <v>26794.733333333228</v>
      </c>
      <c r="C76" s="77">
        <f t="shared" si="18"/>
        <v>2.3466666666681704</v>
      </c>
      <c r="D76" s="21">
        <f t="shared" si="19"/>
        <v>0.46666666666696571</v>
      </c>
      <c r="E76" s="107">
        <v>26593</v>
      </c>
      <c r="F76" s="15"/>
      <c r="G76" s="16"/>
      <c r="H76" s="107">
        <v>26117</v>
      </c>
      <c r="I76" s="15"/>
      <c r="J76" s="15"/>
      <c r="K76" s="111">
        <v>26930.400000000001</v>
      </c>
      <c r="L76" s="139">
        <f t="shared" ref="L76:L77" si="26">K75-K76</f>
        <v>2</v>
      </c>
      <c r="M76" s="30">
        <f t="shared" si="6"/>
        <v>8.1249999999995867E-2</v>
      </c>
      <c r="N76" s="29">
        <f t="shared" ref="N76" si="27">26954-K76</f>
        <v>23.599999999998545</v>
      </c>
      <c r="O76" s="112">
        <v>6</v>
      </c>
      <c r="P76" s="127">
        <v>26610.5</v>
      </c>
      <c r="Q76" s="128">
        <f t="shared" ref="Q76" si="28">P76-P75</f>
        <v>0</v>
      </c>
      <c r="R76" s="71"/>
      <c r="S76" s="72">
        <f t="shared" si="15"/>
        <v>0.59999999999854481</v>
      </c>
      <c r="T76" s="117" t="s">
        <v>25</v>
      </c>
      <c r="U76" s="113">
        <v>26593.200000000001</v>
      </c>
      <c r="V76" s="148">
        <f t="shared" ref="V76" si="29">U75-U76</f>
        <v>0</v>
      </c>
      <c r="W76" s="114">
        <f t="shared" si="13"/>
        <v>3.1249999999924207E-3</v>
      </c>
      <c r="X76" s="101">
        <f t="shared" si="14"/>
        <v>0.59999999999854481</v>
      </c>
      <c r="Y76" s="115" t="s">
        <v>25</v>
      </c>
      <c r="Z76" s="116"/>
      <c r="AA76" s="128"/>
      <c r="AB76" s="71"/>
      <c r="AC76" s="72"/>
      <c r="AD76" s="117"/>
    </row>
    <row r="77" spans="1:30">
      <c r="A77" s="11">
        <f t="shared" si="20"/>
        <v>40022</v>
      </c>
      <c r="B77" s="108">
        <f t="shared" si="17"/>
        <v>26792.38666666656</v>
      </c>
      <c r="C77" s="77">
        <f t="shared" si="18"/>
        <v>2.3466666666681704</v>
      </c>
      <c r="D77" s="21">
        <f t="shared" si="19"/>
        <v>0.47333333333363664</v>
      </c>
      <c r="E77" s="107">
        <v>26593</v>
      </c>
      <c r="F77" s="15"/>
      <c r="G77" s="16"/>
      <c r="H77" s="107">
        <v>26117</v>
      </c>
      <c r="I77" s="15"/>
      <c r="J77" s="15"/>
      <c r="K77" s="111">
        <v>26929.4</v>
      </c>
      <c r="L77" s="139">
        <f t="shared" si="26"/>
        <v>1</v>
      </c>
      <c r="M77" s="30">
        <f t="shared" si="6"/>
        <v>8.4090909090904956E-2</v>
      </c>
      <c r="N77" s="29">
        <f t="shared" ref="N77" si="30">26954-K77</f>
        <v>24.599999999998545</v>
      </c>
      <c r="O77" s="112">
        <v>6</v>
      </c>
      <c r="P77" s="127">
        <v>26610.5</v>
      </c>
      <c r="Q77" s="128">
        <f t="shared" ref="Q77" si="31">P77-P76</f>
        <v>0</v>
      </c>
      <c r="R77" s="71"/>
      <c r="S77" s="72">
        <f t="shared" si="15"/>
        <v>0.59999999999854481</v>
      </c>
      <c r="T77" s="117" t="s">
        <v>25</v>
      </c>
      <c r="U77" s="113">
        <v>26591.7</v>
      </c>
      <c r="V77" s="148">
        <f t="shared" ref="V77" si="32">U76-U77</f>
        <v>1.5</v>
      </c>
      <c r="W77" s="114">
        <f t="shared" si="13"/>
        <v>1.093749999999242E-2</v>
      </c>
      <c r="X77" s="101">
        <f t="shared" si="14"/>
        <v>2.0999999999985448</v>
      </c>
      <c r="Y77" s="115">
        <v>3</v>
      </c>
      <c r="Z77" s="116"/>
      <c r="AA77" s="128"/>
      <c r="AB77" s="71"/>
      <c r="AC77" s="72"/>
      <c r="AD77" s="117"/>
    </row>
    <row r="78" spans="1:30">
      <c r="A78" s="11">
        <f t="shared" si="20"/>
        <v>40023</v>
      </c>
      <c r="B78" s="108">
        <f t="shared" si="17"/>
        <v>26790.039999999892</v>
      </c>
      <c r="C78" s="77">
        <f t="shared" si="18"/>
        <v>2.3466666666681704</v>
      </c>
      <c r="D78" s="21">
        <f t="shared" si="19"/>
        <v>0.48000000000030757</v>
      </c>
      <c r="E78" s="107">
        <v>26593</v>
      </c>
      <c r="F78" s="15"/>
      <c r="G78" s="16"/>
      <c r="H78" s="107">
        <v>26117</v>
      </c>
      <c r="I78" s="15"/>
      <c r="J78" s="15"/>
      <c r="K78" s="111">
        <v>26928.400000000001</v>
      </c>
      <c r="L78" s="139">
        <f t="shared" ref="L78" si="33">K77-K78</f>
        <v>1</v>
      </c>
      <c r="M78" s="30">
        <f t="shared" si="6"/>
        <v>8.6931818181814044E-2</v>
      </c>
      <c r="N78" s="29">
        <f t="shared" ref="N78" si="34">26954-K78</f>
        <v>25.599999999998545</v>
      </c>
      <c r="O78" s="112">
        <v>6</v>
      </c>
      <c r="P78" s="127">
        <v>26612</v>
      </c>
      <c r="Q78" s="128">
        <f t="shared" ref="Q78" si="35">P78-P77</f>
        <v>1.5</v>
      </c>
      <c r="R78" s="71"/>
      <c r="S78" s="72">
        <f t="shared" si="15"/>
        <v>2.0999999999985448</v>
      </c>
      <c r="T78" s="117">
        <v>3</v>
      </c>
      <c r="U78" s="113">
        <v>26591.7</v>
      </c>
      <c r="V78" s="148">
        <f t="shared" ref="V78" si="36">U77-U78</f>
        <v>0</v>
      </c>
      <c r="W78" s="114">
        <f t="shared" si="13"/>
        <v>1.093749999999242E-2</v>
      </c>
      <c r="X78" s="101">
        <f t="shared" si="14"/>
        <v>2.0999999999985448</v>
      </c>
      <c r="Y78" s="115">
        <v>3</v>
      </c>
      <c r="Z78" s="116"/>
      <c r="AA78" s="128"/>
      <c r="AB78" s="71"/>
      <c r="AC78" s="72"/>
      <c r="AD78" s="117"/>
    </row>
    <row r="79" spans="1:30">
      <c r="A79" s="11">
        <f t="shared" si="20"/>
        <v>40024</v>
      </c>
      <c r="B79" s="108">
        <f t="shared" si="17"/>
        <v>26787.693333333224</v>
      </c>
      <c r="C79" s="77">
        <f t="shared" si="18"/>
        <v>2.3466666666681704</v>
      </c>
      <c r="D79" s="21">
        <f t="shared" si="19"/>
        <v>0.4866666666669785</v>
      </c>
      <c r="E79" s="107">
        <v>26593</v>
      </c>
      <c r="F79" s="15"/>
      <c r="G79" s="16"/>
      <c r="H79" s="107">
        <v>26117</v>
      </c>
      <c r="I79" s="15"/>
      <c r="J79" s="15"/>
      <c r="K79" s="111">
        <v>26926.400000000001</v>
      </c>
      <c r="L79" s="139">
        <f t="shared" ref="L79" si="37">K78-K79</f>
        <v>2</v>
      </c>
      <c r="M79" s="30">
        <f t="shared" si="6"/>
        <v>9.2613636363632235E-2</v>
      </c>
      <c r="N79" s="29">
        <f t="shared" ref="N79" si="38">26954-K79</f>
        <v>27.599999999998545</v>
      </c>
      <c r="O79" s="112">
        <v>6</v>
      </c>
      <c r="P79" s="127">
        <v>26613.5</v>
      </c>
      <c r="Q79" s="128">
        <f t="shared" ref="Q79" si="39">P79-P78</f>
        <v>1.5</v>
      </c>
      <c r="R79" s="71"/>
      <c r="S79" s="72">
        <f t="shared" si="15"/>
        <v>3.5999999999985448</v>
      </c>
      <c r="T79" s="117">
        <v>3</v>
      </c>
      <c r="U79" s="113">
        <v>26591.7</v>
      </c>
      <c r="V79" s="148">
        <f t="shared" ref="V79" si="40">U78-U79</f>
        <v>0</v>
      </c>
      <c r="W79" s="114">
        <f t="shared" si="13"/>
        <v>1.093749999999242E-2</v>
      </c>
      <c r="X79" s="101">
        <f t="shared" si="14"/>
        <v>2.0999999999985448</v>
      </c>
      <c r="Y79" s="115">
        <v>3</v>
      </c>
      <c r="Z79" s="116"/>
      <c r="AA79" s="128"/>
      <c r="AB79" s="71"/>
      <c r="AC79" s="72"/>
      <c r="AD79" s="117"/>
    </row>
    <row r="80" spans="1:30">
      <c r="A80" s="11">
        <f t="shared" si="20"/>
        <v>40025</v>
      </c>
      <c r="B80" s="108">
        <f t="shared" si="17"/>
        <v>26785.346666666555</v>
      </c>
      <c r="C80" s="77">
        <f t="shared" si="18"/>
        <v>2.3466666666681704</v>
      </c>
      <c r="D80" s="21">
        <f t="shared" si="19"/>
        <v>0.49333333333364943</v>
      </c>
      <c r="E80" s="107">
        <v>26593</v>
      </c>
      <c r="F80" s="15"/>
      <c r="G80" s="16"/>
      <c r="H80" s="107">
        <v>26117</v>
      </c>
      <c r="I80" s="15"/>
      <c r="J80" s="15"/>
      <c r="K80" s="111">
        <v>26926.400000000001</v>
      </c>
      <c r="L80" s="139">
        <f t="shared" ref="L80" si="41">K79-K80</f>
        <v>0</v>
      </c>
      <c r="M80" s="30">
        <f t="shared" si="6"/>
        <v>9.2613636363632235E-2</v>
      </c>
      <c r="N80" s="29">
        <f t="shared" ref="N80" si="42">26954-K80</f>
        <v>27.599999999998545</v>
      </c>
      <c r="O80" s="112">
        <v>6</v>
      </c>
      <c r="P80" s="127">
        <v>26613.5</v>
      </c>
      <c r="Q80" s="128">
        <f t="shared" ref="Q80" si="43">P80-P79</f>
        <v>0</v>
      </c>
      <c r="R80" s="71"/>
      <c r="S80" s="72">
        <f t="shared" si="15"/>
        <v>3.5999999999985448</v>
      </c>
      <c r="T80" s="117">
        <v>3</v>
      </c>
      <c r="U80" s="113">
        <v>26591.7</v>
      </c>
      <c r="V80" s="148">
        <f t="shared" ref="V80" si="44">U79-U80</f>
        <v>0</v>
      </c>
      <c r="W80" s="114">
        <f t="shared" si="13"/>
        <v>1.093749999999242E-2</v>
      </c>
      <c r="X80" s="101">
        <f t="shared" si="14"/>
        <v>2.0999999999985448</v>
      </c>
      <c r="Y80" s="115">
        <v>3</v>
      </c>
      <c r="Z80" s="116"/>
      <c r="AA80" s="128"/>
      <c r="AB80" s="71"/>
      <c r="AC80" s="72"/>
      <c r="AD80" s="117"/>
    </row>
    <row r="81" spans="1:30">
      <c r="A81" s="11">
        <f t="shared" si="20"/>
        <v>40026</v>
      </c>
      <c r="B81" s="108">
        <f t="shared" si="17"/>
        <v>26782.999999999887</v>
      </c>
      <c r="C81" s="77">
        <f t="shared" si="18"/>
        <v>2.3466666666681704</v>
      </c>
      <c r="D81" s="21">
        <f t="shared" si="19"/>
        <v>0.50000000000032041</v>
      </c>
      <c r="E81" s="107">
        <v>26593</v>
      </c>
      <c r="F81" s="15"/>
      <c r="G81" s="16"/>
      <c r="H81" s="107">
        <v>26117</v>
      </c>
      <c r="I81" s="15"/>
      <c r="J81" s="15"/>
      <c r="K81" s="111">
        <v>26926.400000000001</v>
      </c>
      <c r="L81" s="139">
        <f t="shared" ref="L81" si="45">K80-K81</f>
        <v>0</v>
      </c>
      <c r="M81" s="30">
        <f t="shared" si="6"/>
        <v>9.2613636363632235E-2</v>
      </c>
      <c r="N81" s="29">
        <f t="shared" ref="N81" si="46">26954-K81</f>
        <v>27.599999999998545</v>
      </c>
      <c r="O81" s="112">
        <v>6</v>
      </c>
      <c r="P81" s="127">
        <v>26613.5</v>
      </c>
      <c r="Q81" s="128">
        <f t="shared" ref="Q81" si="47">P81-P80</f>
        <v>0</v>
      </c>
      <c r="R81" s="71"/>
      <c r="S81" s="72">
        <f t="shared" si="15"/>
        <v>3.5999999999985448</v>
      </c>
      <c r="T81" s="117">
        <v>3</v>
      </c>
      <c r="U81" s="113">
        <v>26590.2</v>
      </c>
      <c r="V81" s="148">
        <f t="shared" ref="V81" si="48">U80-U81</f>
        <v>1.5</v>
      </c>
      <c r="W81" s="114">
        <f t="shared" si="13"/>
        <v>1.8749999999992422E-2</v>
      </c>
      <c r="X81" s="101">
        <f t="shared" si="14"/>
        <v>3.5999999999985448</v>
      </c>
      <c r="Y81" s="115">
        <v>3</v>
      </c>
      <c r="Z81" s="116"/>
      <c r="AA81" s="128"/>
      <c r="AB81" s="71"/>
      <c r="AC81" s="72"/>
      <c r="AD81" s="117"/>
    </row>
    <row r="82" spans="1:30">
      <c r="A82" s="11">
        <f t="shared" si="20"/>
        <v>40027</v>
      </c>
      <c r="B82" s="108">
        <f t="shared" si="17"/>
        <v>26780.653333333219</v>
      </c>
      <c r="C82" s="77">
        <f t="shared" si="18"/>
        <v>2.3466666666681704</v>
      </c>
      <c r="D82" s="21">
        <f t="shared" si="19"/>
        <v>0.50666666666699134</v>
      </c>
      <c r="E82" s="107">
        <v>26593</v>
      </c>
      <c r="F82" s="15"/>
      <c r="G82" s="16"/>
      <c r="H82" s="107">
        <v>26117</v>
      </c>
      <c r="I82" s="15"/>
      <c r="J82" s="15"/>
      <c r="K82" s="111">
        <v>26926.400000000001</v>
      </c>
      <c r="L82" s="139">
        <f t="shared" ref="L82" si="49">K81-K82</f>
        <v>0</v>
      </c>
      <c r="M82" s="30">
        <f t="shared" si="6"/>
        <v>9.2613636363632235E-2</v>
      </c>
      <c r="N82" s="29">
        <f t="shared" ref="N82" si="50">26954-K82</f>
        <v>27.599999999998545</v>
      </c>
      <c r="O82" s="112">
        <v>6</v>
      </c>
      <c r="P82" s="127">
        <v>26613.5</v>
      </c>
      <c r="Q82" s="128">
        <f t="shared" ref="Q82" si="51">P82-P81</f>
        <v>0</v>
      </c>
      <c r="R82" s="71"/>
      <c r="S82" s="72">
        <f t="shared" si="15"/>
        <v>3.5999999999985448</v>
      </c>
      <c r="T82" s="117">
        <v>3</v>
      </c>
      <c r="U82" s="113">
        <v>26590.2</v>
      </c>
      <c r="V82" s="148">
        <f t="shared" ref="V82" si="52">U81-U82</f>
        <v>0</v>
      </c>
      <c r="W82" s="114">
        <f t="shared" si="13"/>
        <v>1.8749999999992422E-2</v>
      </c>
      <c r="X82" s="101">
        <f t="shared" si="14"/>
        <v>3.5999999999985448</v>
      </c>
      <c r="Y82" s="115">
        <v>3</v>
      </c>
      <c r="Z82" s="116"/>
      <c r="AA82" s="128"/>
      <c r="AB82" s="71"/>
      <c r="AC82" s="72"/>
      <c r="AD82" s="117"/>
    </row>
    <row r="83" spans="1:30">
      <c r="A83" s="11">
        <f t="shared" si="20"/>
        <v>40028</v>
      </c>
      <c r="B83" s="108">
        <f t="shared" si="17"/>
        <v>26778.306666666551</v>
      </c>
      <c r="C83" s="77">
        <f t="shared" si="18"/>
        <v>2.3466666666681704</v>
      </c>
      <c r="D83" s="21">
        <f t="shared" si="19"/>
        <v>0.51333333333366227</v>
      </c>
      <c r="E83" s="107">
        <v>26593</v>
      </c>
      <c r="F83" s="15"/>
      <c r="G83" s="16"/>
      <c r="H83" s="107">
        <v>26117</v>
      </c>
      <c r="I83" s="15"/>
      <c r="J83" s="15"/>
      <c r="K83" s="111">
        <v>26924.400000000001</v>
      </c>
      <c r="L83" s="139">
        <f t="shared" ref="L83" si="53">K82-K83</f>
        <v>2</v>
      </c>
      <c r="M83" s="30">
        <f t="shared" si="6"/>
        <v>9.8295454545450411E-2</v>
      </c>
      <c r="N83" s="29">
        <f t="shared" ref="N83" si="54">26954-K83</f>
        <v>29.599999999998545</v>
      </c>
      <c r="O83" s="112">
        <v>6</v>
      </c>
      <c r="P83" s="127">
        <v>26615</v>
      </c>
      <c r="Q83" s="128">
        <f t="shared" ref="Q83" si="55">P83-P82</f>
        <v>1.5</v>
      </c>
      <c r="R83" s="71"/>
      <c r="S83" s="72">
        <f t="shared" si="15"/>
        <v>5.0999999999985448</v>
      </c>
      <c r="T83" s="117">
        <v>3</v>
      </c>
      <c r="U83" s="113">
        <v>26588.7</v>
      </c>
      <c r="V83" s="148">
        <f t="shared" ref="V83" si="56">U82-U83</f>
        <v>1.5</v>
      </c>
      <c r="W83" s="114">
        <f t="shared" si="13"/>
        <v>2.6562499999992422E-2</v>
      </c>
      <c r="X83" s="101">
        <f t="shared" si="14"/>
        <v>5.0999999999985448</v>
      </c>
      <c r="Y83" s="115">
        <v>3</v>
      </c>
      <c r="Z83" s="116"/>
      <c r="AA83" s="128"/>
      <c r="AB83" s="71"/>
      <c r="AC83" s="72"/>
      <c r="AD83" s="117"/>
    </row>
    <row r="84" spans="1:30">
      <c r="A84" s="11">
        <f t="shared" si="20"/>
        <v>40029</v>
      </c>
      <c r="B84" s="108">
        <f t="shared" si="17"/>
        <v>26775.959999999883</v>
      </c>
      <c r="C84" s="77">
        <f t="shared" si="18"/>
        <v>2.3466666666681704</v>
      </c>
      <c r="D84" s="21">
        <f t="shared" si="19"/>
        <v>0.5200000000003332</v>
      </c>
      <c r="E84" s="107">
        <v>26593</v>
      </c>
      <c r="F84" s="15"/>
      <c r="G84" s="16"/>
      <c r="H84" s="107">
        <v>26117</v>
      </c>
      <c r="I84" s="15"/>
      <c r="J84" s="15"/>
      <c r="K84" s="111">
        <v>26922.400000000001</v>
      </c>
      <c r="L84" s="139">
        <f t="shared" ref="L84" si="57">K83-K84</f>
        <v>2</v>
      </c>
      <c r="M84" s="30">
        <f t="shared" si="6"/>
        <v>0.10397727272726859</v>
      </c>
      <c r="N84" s="29">
        <f t="shared" ref="N84" si="58">26954-K84</f>
        <v>31.599999999998545</v>
      </c>
      <c r="O84" s="112">
        <v>6</v>
      </c>
      <c r="P84" s="127">
        <v>26615</v>
      </c>
      <c r="Q84" s="128">
        <f t="shared" ref="Q84" si="59">P84-P83</f>
        <v>0</v>
      </c>
      <c r="R84" s="71"/>
      <c r="S84" s="72">
        <f t="shared" si="15"/>
        <v>5.0999999999985448</v>
      </c>
      <c r="T84" s="117">
        <v>3</v>
      </c>
      <c r="U84" s="113">
        <v>26588.7</v>
      </c>
      <c r="V84" s="148">
        <f t="shared" ref="V84" si="60">U83-U84</f>
        <v>0</v>
      </c>
      <c r="W84" s="114">
        <f t="shared" si="13"/>
        <v>2.6562499999992422E-2</v>
      </c>
      <c r="X84" s="101">
        <f t="shared" si="14"/>
        <v>5.0999999999985448</v>
      </c>
      <c r="Y84" s="115">
        <v>3</v>
      </c>
      <c r="Z84" s="116"/>
      <c r="AA84" s="128"/>
      <c r="AB84" s="71"/>
      <c r="AC84" s="72"/>
      <c r="AD84" s="117"/>
    </row>
    <row r="85" spans="1:30">
      <c r="A85" s="11">
        <f t="shared" si="20"/>
        <v>40030</v>
      </c>
      <c r="B85" s="108">
        <f t="shared" si="17"/>
        <v>26773.613333333215</v>
      </c>
      <c r="C85" s="77">
        <f t="shared" si="18"/>
        <v>2.3466666666681704</v>
      </c>
      <c r="D85" s="21">
        <f t="shared" si="19"/>
        <v>0.52666666666700412</v>
      </c>
      <c r="E85" s="107">
        <v>26593</v>
      </c>
      <c r="F85" s="15"/>
      <c r="G85" s="16"/>
      <c r="H85" s="107">
        <v>26117</v>
      </c>
      <c r="I85" s="15"/>
      <c r="J85" s="15"/>
      <c r="K85" s="111">
        <v>26919.4</v>
      </c>
      <c r="L85" s="139">
        <f t="shared" ref="L85" si="61">K84-K85</f>
        <v>3</v>
      </c>
      <c r="M85" s="30">
        <f t="shared" si="6"/>
        <v>0.11249999999999587</v>
      </c>
      <c r="N85" s="29">
        <f t="shared" ref="N85" si="62">26954-K85</f>
        <v>34.599999999998545</v>
      </c>
      <c r="O85" s="112">
        <v>6</v>
      </c>
      <c r="P85" s="127">
        <v>26615</v>
      </c>
      <c r="Q85" s="128">
        <f t="shared" ref="Q85" si="63">P85-P84</f>
        <v>0</v>
      </c>
      <c r="R85" s="71"/>
      <c r="S85" s="72">
        <f t="shared" si="15"/>
        <v>5.0999999999985448</v>
      </c>
      <c r="T85" s="117">
        <v>3</v>
      </c>
      <c r="U85" s="113">
        <v>26587.200000000001</v>
      </c>
      <c r="V85" s="148">
        <f t="shared" ref="V85" si="64">U84-U85</f>
        <v>1.5</v>
      </c>
      <c r="W85" s="114">
        <f t="shared" si="13"/>
        <v>3.4374999999992419E-2</v>
      </c>
      <c r="X85" s="101">
        <f t="shared" si="14"/>
        <v>6.5999999999985448</v>
      </c>
      <c r="Y85" s="115">
        <v>3</v>
      </c>
      <c r="Z85" s="116"/>
      <c r="AA85" s="128"/>
      <c r="AB85" s="71"/>
      <c r="AC85" s="72"/>
      <c r="AD85" s="117"/>
    </row>
    <row r="86" spans="1:30">
      <c r="A86" s="11">
        <f t="shared" si="20"/>
        <v>40031</v>
      </c>
      <c r="B86" s="108">
        <f t="shared" si="17"/>
        <v>26771.266666666546</v>
      </c>
      <c r="C86" s="77">
        <f t="shared" si="18"/>
        <v>2.3466666666681704</v>
      </c>
      <c r="D86" s="21">
        <f t="shared" si="19"/>
        <v>0.53333333333367505</v>
      </c>
      <c r="E86" s="107">
        <v>26593</v>
      </c>
      <c r="F86" s="15"/>
      <c r="G86" s="16"/>
      <c r="H86" s="107">
        <v>26117</v>
      </c>
      <c r="I86" s="15"/>
      <c r="J86" s="15"/>
      <c r="K86" s="111">
        <v>26918.400000000001</v>
      </c>
      <c r="L86" s="139">
        <f t="shared" ref="L86" si="65">K85-K86</f>
        <v>1</v>
      </c>
      <c r="M86" s="30">
        <f t="shared" si="6"/>
        <v>0.11534090909090496</v>
      </c>
      <c r="N86" s="29">
        <f t="shared" ref="N86" si="66">26954-K86</f>
        <v>35.599999999998545</v>
      </c>
      <c r="O86" s="112">
        <v>6</v>
      </c>
      <c r="P86" s="127">
        <v>26616.5</v>
      </c>
      <c r="Q86" s="128">
        <f t="shared" ref="Q86" si="67">P86-P85</f>
        <v>1.5</v>
      </c>
      <c r="R86" s="71"/>
      <c r="S86" s="72">
        <f t="shared" si="15"/>
        <v>6.5999999999985448</v>
      </c>
      <c r="T86" s="117">
        <v>3</v>
      </c>
      <c r="U86" s="113">
        <v>26587.200000000001</v>
      </c>
      <c r="V86" s="148">
        <f t="shared" ref="V86" si="68">U85-U86</f>
        <v>0</v>
      </c>
      <c r="W86" s="114">
        <f t="shared" si="13"/>
        <v>3.4374999999992419E-2</v>
      </c>
      <c r="X86" s="101">
        <f t="shared" si="14"/>
        <v>6.5999999999985448</v>
      </c>
      <c r="Y86" s="115">
        <v>3</v>
      </c>
      <c r="Z86" s="116"/>
      <c r="AA86" s="128"/>
      <c r="AB86" s="71"/>
      <c r="AC86" s="72"/>
      <c r="AD86" s="117"/>
    </row>
    <row r="87" spans="1:30">
      <c r="A87" s="11">
        <f t="shared" si="20"/>
        <v>40032</v>
      </c>
      <c r="B87" s="108">
        <f t="shared" si="17"/>
        <v>26768.919999999878</v>
      </c>
      <c r="C87" s="77">
        <f t="shared" si="18"/>
        <v>2.3466666666681704</v>
      </c>
      <c r="D87" s="21">
        <f t="shared" si="19"/>
        <v>0.54000000000034598</v>
      </c>
      <c r="E87" s="107">
        <v>26593</v>
      </c>
      <c r="F87" s="15"/>
      <c r="G87" s="16"/>
      <c r="H87" s="107">
        <v>26117</v>
      </c>
      <c r="I87" s="15"/>
      <c r="J87" s="15"/>
      <c r="K87" s="111">
        <v>26917.4</v>
      </c>
      <c r="L87" s="139">
        <f t="shared" ref="L87" si="69">K86-K87</f>
        <v>1</v>
      </c>
      <c r="M87" s="30">
        <f t="shared" si="6"/>
        <v>0.11818181818181404</v>
      </c>
      <c r="N87" s="29">
        <f t="shared" ref="N87" si="70">26954-K87</f>
        <v>36.599999999998545</v>
      </c>
      <c r="O87" s="112">
        <v>6</v>
      </c>
      <c r="P87" s="127">
        <v>26616.5</v>
      </c>
      <c r="Q87" s="128">
        <f t="shared" ref="Q87" si="71">P87-P86</f>
        <v>0</v>
      </c>
      <c r="R87" s="71"/>
      <c r="S87" s="72">
        <f t="shared" si="15"/>
        <v>6.5999999999985448</v>
      </c>
      <c r="T87" s="117">
        <v>3</v>
      </c>
      <c r="U87" s="113">
        <v>26585.7</v>
      </c>
      <c r="V87" s="148">
        <f t="shared" ref="V87" si="72">U86-U87</f>
        <v>1.5</v>
      </c>
      <c r="W87" s="114">
        <f t="shared" si="13"/>
        <v>4.2187499999992419E-2</v>
      </c>
      <c r="X87" s="101">
        <f t="shared" si="14"/>
        <v>8.0999999999985448</v>
      </c>
      <c r="Y87" s="115">
        <v>3</v>
      </c>
      <c r="Z87" s="116"/>
      <c r="AA87" s="128"/>
      <c r="AB87" s="71"/>
      <c r="AC87" s="72"/>
      <c r="AD87" s="117"/>
    </row>
    <row r="88" spans="1:30">
      <c r="A88" s="11">
        <f t="shared" si="20"/>
        <v>40033</v>
      </c>
      <c r="B88" s="108">
        <f t="shared" si="17"/>
        <v>26766.57333333321</v>
      </c>
      <c r="C88" s="77">
        <f t="shared" si="18"/>
        <v>2.3466666666681704</v>
      </c>
      <c r="D88" s="21">
        <f t="shared" si="19"/>
        <v>0.54666666666701691</v>
      </c>
      <c r="E88" s="107">
        <v>26593</v>
      </c>
      <c r="F88" s="15"/>
      <c r="G88" s="16"/>
      <c r="H88" s="108">
        <f>H87+($H$181-$H$87)/(COUNT($A$87:$A$181)-1)</f>
        <v>26118.989361702126</v>
      </c>
      <c r="I88" s="77">
        <f>H88-H87</f>
        <v>1.9893617021261889</v>
      </c>
      <c r="J88" s="21">
        <f>(H88-$H$87)/($H$181-$H$87)</f>
        <v>1.0638297872332562E-2</v>
      </c>
      <c r="K88" s="111">
        <v>26917.4</v>
      </c>
      <c r="L88" s="139">
        <f t="shared" ref="L88" si="73">K87-K88</f>
        <v>0</v>
      </c>
      <c r="M88" s="30">
        <f t="shared" si="6"/>
        <v>0.11818181818181404</v>
      </c>
      <c r="N88" s="29">
        <f t="shared" ref="N88" si="74">26954-K88</f>
        <v>36.599999999998545</v>
      </c>
      <c r="O88" s="112">
        <v>6</v>
      </c>
      <c r="P88" s="127">
        <v>26618</v>
      </c>
      <c r="Q88" s="128">
        <f t="shared" ref="Q88" si="75">P88-P87</f>
        <v>1.5</v>
      </c>
      <c r="R88" s="71"/>
      <c r="S88" s="72">
        <f t="shared" si="15"/>
        <v>8.0999999999985448</v>
      </c>
      <c r="T88" s="117">
        <v>3</v>
      </c>
      <c r="U88" s="113">
        <v>26585.7</v>
      </c>
      <c r="V88" s="148">
        <f t="shared" ref="V88" si="76">U87-U88</f>
        <v>0</v>
      </c>
      <c r="W88" s="114">
        <f t="shared" ref="W88" si="77">-(U88-$U$62)/($E$63-$E$231)</f>
        <v>4.2187499999992419E-2</v>
      </c>
      <c r="X88" s="101">
        <f t="shared" si="14"/>
        <v>8.0999999999985448</v>
      </c>
      <c r="Y88" s="115">
        <v>3</v>
      </c>
      <c r="Z88" s="116"/>
      <c r="AA88" s="128"/>
      <c r="AB88" s="71"/>
      <c r="AC88" s="72"/>
      <c r="AD88" s="117"/>
    </row>
    <row r="89" spans="1:30">
      <c r="A89" s="11">
        <f t="shared" si="20"/>
        <v>40034</v>
      </c>
      <c r="B89" s="108">
        <f t="shared" si="17"/>
        <v>26764.226666666542</v>
      </c>
      <c r="C89" s="77">
        <f t="shared" si="18"/>
        <v>2.3466666666681704</v>
      </c>
      <c r="D89" s="21">
        <f t="shared" si="19"/>
        <v>0.55333333333368795</v>
      </c>
      <c r="E89" s="107">
        <v>26593</v>
      </c>
      <c r="F89" s="15"/>
      <c r="G89" s="16"/>
      <c r="H89" s="108">
        <f t="shared" ref="H89:H152" si="78">H88+($H$181-$H$87)/(COUNT($A$87:$A$181)-1)</f>
        <v>26120.978723404252</v>
      </c>
      <c r="I89" s="77">
        <f t="shared" ref="I89:I152" si="79">H89-H88</f>
        <v>1.9893617021261889</v>
      </c>
      <c r="J89" s="21">
        <f t="shared" ref="J89:J152" si="80">(H89-$H$87)/($H$181-$H$87)</f>
        <v>2.1276595744665124E-2</v>
      </c>
      <c r="K89" s="111">
        <v>26915.8</v>
      </c>
      <c r="L89" s="139">
        <f t="shared" ref="L89" si="81">K88-K89</f>
        <v>1.6000000000021828</v>
      </c>
      <c r="M89" s="30">
        <f t="shared" si="6"/>
        <v>0.12272727272727479</v>
      </c>
      <c r="N89" s="29">
        <f t="shared" ref="N89" si="82">26954-K89</f>
        <v>38.200000000000728</v>
      </c>
      <c r="O89" s="112">
        <v>6</v>
      </c>
      <c r="P89" s="127">
        <v>26618</v>
      </c>
      <c r="Q89" s="128">
        <f t="shared" ref="Q89" si="83">P89-P88</f>
        <v>0</v>
      </c>
      <c r="R89" s="71"/>
      <c r="S89" s="72">
        <f t="shared" si="15"/>
        <v>8.0999999999985448</v>
      </c>
      <c r="T89" s="117">
        <v>3</v>
      </c>
      <c r="U89" s="113">
        <v>26585.7</v>
      </c>
      <c r="V89" s="148">
        <f t="shared" ref="V89" si="84">U88-U89</f>
        <v>0</v>
      </c>
      <c r="W89" s="114">
        <f t="shared" ref="W89" si="85">-(U89-$U$62)/($E$63-$E$231)</f>
        <v>4.2187499999992419E-2</v>
      </c>
      <c r="X89" s="101">
        <f t="shared" si="14"/>
        <v>8.0999999999985448</v>
      </c>
      <c r="Y89" s="115">
        <v>3</v>
      </c>
      <c r="Z89" s="116"/>
      <c r="AA89" s="128"/>
      <c r="AB89" s="71"/>
      <c r="AC89" s="72"/>
      <c r="AD89" s="117"/>
    </row>
    <row r="90" spans="1:30">
      <c r="A90" s="11">
        <f t="shared" si="20"/>
        <v>40035</v>
      </c>
      <c r="B90" s="108">
        <f t="shared" si="17"/>
        <v>26761.879999999874</v>
      </c>
      <c r="C90" s="77">
        <f t="shared" si="18"/>
        <v>2.3466666666681704</v>
      </c>
      <c r="D90" s="21">
        <f t="shared" si="19"/>
        <v>0.56000000000035888</v>
      </c>
      <c r="E90" s="107">
        <v>26593</v>
      </c>
      <c r="F90" s="15"/>
      <c r="G90" s="16"/>
      <c r="H90" s="108">
        <f t="shared" si="78"/>
        <v>26122.968085106379</v>
      </c>
      <c r="I90" s="77">
        <f t="shared" si="79"/>
        <v>1.9893617021261889</v>
      </c>
      <c r="J90" s="21">
        <f t="shared" si="80"/>
        <v>3.1914893616997682E-2</v>
      </c>
      <c r="K90" s="111">
        <v>26913.8</v>
      </c>
      <c r="L90" s="139">
        <f t="shared" ref="L90" si="86">K89-K90</f>
        <v>2</v>
      </c>
      <c r="M90" s="30">
        <f t="shared" si="6"/>
        <v>0.12840909090909297</v>
      </c>
      <c r="N90" s="29">
        <f t="shared" ref="N90" si="87">26954-K90</f>
        <v>40.200000000000728</v>
      </c>
      <c r="O90" s="112">
        <v>6</v>
      </c>
      <c r="P90" s="127">
        <v>26618</v>
      </c>
      <c r="Q90" s="128">
        <f t="shared" ref="Q90" si="88">P90-P89</f>
        <v>0</v>
      </c>
      <c r="R90" s="71"/>
      <c r="S90" s="72">
        <f t="shared" si="15"/>
        <v>8.0999999999985448</v>
      </c>
      <c r="T90" s="117">
        <v>3</v>
      </c>
      <c r="U90" s="113">
        <v>26585.7</v>
      </c>
      <c r="V90" s="148">
        <f t="shared" ref="V90" si="89">U89-U90</f>
        <v>0</v>
      </c>
      <c r="W90" s="114">
        <f t="shared" ref="W90" si="90">-(U90-$U$62)/($E$63-$E$231)</f>
        <v>4.2187499999992419E-2</v>
      </c>
      <c r="X90" s="101">
        <f t="shared" si="14"/>
        <v>8.0999999999985448</v>
      </c>
      <c r="Y90" s="115">
        <v>3</v>
      </c>
      <c r="Z90" s="116"/>
      <c r="AA90" s="128"/>
      <c r="AB90" s="71"/>
      <c r="AC90" s="72"/>
      <c r="AD90" s="117"/>
    </row>
    <row r="91" spans="1:30">
      <c r="A91" s="11">
        <f t="shared" si="20"/>
        <v>40036</v>
      </c>
      <c r="B91" s="108">
        <f t="shared" si="17"/>
        <v>26759.533333333206</v>
      </c>
      <c r="C91" s="77">
        <f t="shared" si="18"/>
        <v>2.3466666666681704</v>
      </c>
      <c r="D91" s="21">
        <f t="shared" si="19"/>
        <v>0.56666666666702981</v>
      </c>
      <c r="E91" s="107">
        <v>26593</v>
      </c>
      <c r="F91" s="15"/>
      <c r="G91" s="16"/>
      <c r="H91" s="108">
        <f t="shared" si="78"/>
        <v>26124.957446808505</v>
      </c>
      <c r="I91" s="77">
        <f t="shared" si="79"/>
        <v>1.9893617021261889</v>
      </c>
      <c r="J91" s="21">
        <f t="shared" si="80"/>
        <v>4.2553191489330247E-2</v>
      </c>
      <c r="K91" s="111">
        <v>26911.8</v>
      </c>
      <c r="L91" s="139">
        <f t="shared" ref="L91" si="91">K90-K91</f>
        <v>2</v>
      </c>
      <c r="M91" s="30">
        <f t="shared" si="6"/>
        <v>0.13409090909091115</v>
      </c>
      <c r="N91" s="29">
        <f t="shared" ref="N91" si="92">26954-K91</f>
        <v>42.200000000000728</v>
      </c>
      <c r="O91" s="112">
        <v>6</v>
      </c>
      <c r="P91" s="127">
        <v>26619.5</v>
      </c>
      <c r="Q91" s="128">
        <f t="shared" ref="Q91" si="93">P91-P90</f>
        <v>1.5</v>
      </c>
      <c r="R91" s="71"/>
      <c r="S91" s="72">
        <f t="shared" si="15"/>
        <v>9.5999999999985448</v>
      </c>
      <c r="T91" s="117">
        <v>3</v>
      </c>
      <c r="U91" s="113">
        <v>26584.2</v>
      </c>
      <c r="V91" s="148">
        <f t="shared" ref="V91" si="94">U90-U91</f>
        <v>1.5</v>
      </c>
      <c r="W91" s="114">
        <f t="shared" ref="W91" si="95">-(U91-$U$62)/($E$63-$E$231)</f>
        <v>4.9999999999992419E-2</v>
      </c>
      <c r="X91" s="101">
        <f t="shared" si="14"/>
        <v>9.5999999999985448</v>
      </c>
      <c r="Y91" s="115">
        <v>3</v>
      </c>
      <c r="Z91" s="116"/>
      <c r="AA91" s="128"/>
      <c r="AB91" s="71"/>
      <c r="AC91" s="72"/>
      <c r="AD91" s="117"/>
    </row>
    <row r="92" spans="1:30">
      <c r="A92" s="11">
        <f t="shared" si="20"/>
        <v>40037</v>
      </c>
      <c r="B92" s="108">
        <f t="shared" si="17"/>
        <v>26757.186666666537</v>
      </c>
      <c r="C92" s="77">
        <f t="shared" si="18"/>
        <v>2.3466666666681704</v>
      </c>
      <c r="D92" s="21">
        <f t="shared" si="19"/>
        <v>0.57333333333370073</v>
      </c>
      <c r="E92" s="107">
        <v>26593</v>
      </c>
      <c r="F92" s="15"/>
      <c r="G92" s="16"/>
      <c r="H92" s="108">
        <f t="shared" si="78"/>
        <v>26126.946808510631</v>
      </c>
      <c r="I92" s="77">
        <f t="shared" si="79"/>
        <v>1.9893617021261889</v>
      </c>
      <c r="J92" s="21">
        <f t="shared" si="80"/>
        <v>5.3191489361662805E-2</v>
      </c>
      <c r="K92" s="111">
        <v>26909.8</v>
      </c>
      <c r="L92" s="139">
        <f t="shared" ref="L92" si="96">K91-K92</f>
        <v>2</v>
      </c>
      <c r="M92" s="30">
        <f t="shared" si="6"/>
        <v>0.13977272727272935</v>
      </c>
      <c r="N92" s="29">
        <f t="shared" ref="N92" si="97">26954-K92</f>
        <v>44.200000000000728</v>
      </c>
      <c r="O92" s="112">
        <v>6</v>
      </c>
      <c r="P92" s="127">
        <v>26619.5</v>
      </c>
      <c r="Q92" s="128">
        <f t="shared" ref="Q92" si="98">P92-P91</f>
        <v>0</v>
      </c>
      <c r="R92" s="71"/>
      <c r="S92" s="72">
        <f t="shared" si="15"/>
        <v>9.5999999999985448</v>
      </c>
      <c r="T92" s="117">
        <v>3</v>
      </c>
      <c r="U92" s="113">
        <v>26582.7</v>
      </c>
      <c r="V92" s="148">
        <f t="shared" ref="V92" si="99">U91-U92</f>
        <v>1.5</v>
      </c>
      <c r="W92" s="114">
        <f t="shared" ref="W92" si="100">-(U92-$U$62)/($E$63-$E$231)</f>
        <v>5.7812499999992419E-2</v>
      </c>
      <c r="X92" s="101">
        <f t="shared" si="14"/>
        <v>11.099999999998545</v>
      </c>
      <c r="Y92" s="115">
        <v>3</v>
      </c>
      <c r="Z92" s="116"/>
      <c r="AA92" s="128"/>
      <c r="AB92" s="71"/>
      <c r="AC92" s="72"/>
      <c r="AD92" s="117"/>
    </row>
    <row r="93" spans="1:30">
      <c r="A93" s="11">
        <f t="shared" si="20"/>
        <v>40038</v>
      </c>
      <c r="B93" s="108">
        <f t="shared" si="17"/>
        <v>26754.839999999869</v>
      </c>
      <c r="C93" s="77">
        <f t="shared" si="18"/>
        <v>2.3466666666681704</v>
      </c>
      <c r="D93" s="21">
        <f t="shared" si="19"/>
        <v>0.58000000000037166</v>
      </c>
      <c r="E93" s="107">
        <v>26593</v>
      </c>
      <c r="F93" s="15"/>
      <c r="G93" s="16"/>
      <c r="H93" s="108">
        <f t="shared" si="78"/>
        <v>26128.936170212757</v>
      </c>
      <c r="I93" s="77">
        <f t="shared" si="79"/>
        <v>1.9893617021261889</v>
      </c>
      <c r="J93" s="21">
        <f t="shared" si="80"/>
        <v>6.3829787233995364E-2</v>
      </c>
      <c r="K93" s="111">
        <v>26907.8</v>
      </c>
      <c r="L93" s="139">
        <f t="shared" ref="L93" si="101">K92-K93</f>
        <v>2</v>
      </c>
      <c r="M93" s="30">
        <f t="shared" si="6"/>
        <v>0.14545454545454753</v>
      </c>
      <c r="N93" s="29">
        <f t="shared" ref="N93" si="102">26954-K93</f>
        <v>46.200000000000728</v>
      </c>
      <c r="O93" s="112">
        <v>6</v>
      </c>
      <c r="P93" s="127">
        <v>26621</v>
      </c>
      <c r="Q93" s="128">
        <f t="shared" ref="Q93" si="103">P93-P92</f>
        <v>1.5</v>
      </c>
      <c r="R93" s="71"/>
      <c r="S93" s="72">
        <f t="shared" si="15"/>
        <v>11.099999999998545</v>
      </c>
      <c r="T93" s="117">
        <v>3</v>
      </c>
      <c r="U93" s="113">
        <v>26581.200000000001</v>
      </c>
      <c r="V93" s="148">
        <f t="shared" ref="V93" si="104">U92-U93</f>
        <v>1.5</v>
      </c>
      <c r="W93" s="114">
        <f t="shared" ref="W93" si="105">-(U93-$U$62)/($E$63-$E$231)</f>
        <v>6.5624999999992426E-2</v>
      </c>
      <c r="X93" s="101">
        <f t="shared" ref="X93" si="106">26593.8-U93</f>
        <v>12.599999999998545</v>
      </c>
      <c r="Y93" s="115">
        <v>3</v>
      </c>
      <c r="Z93" s="116"/>
      <c r="AA93" s="128"/>
      <c r="AB93" s="71"/>
      <c r="AC93" s="72"/>
      <c r="AD93" s="117"/>
    </row>
    <row r="94" spans="1:30">
      <c r="A94" s="11">
        <f t="shared" si="20"/>
        <v>40039</v>
      </c>
      <c r="B94" s="108">
        <f t="shared" si="17"/>
        <v>26752.493333333201</v>
      </c>
      <c r="C94" s="77">
        <f t="shared" si="18"/>
        <v>2.3466666666681704</v>
      </c>
      <c r="D94" s="21">
        <f t="shared" si="19"/>
        <v>0.58666666666704259</v>
      </c>
      <c r="E94" s="107">
        <v>26593</v>
      </c>
      <c r="F94" s="15"/>
      <c r="G94" s="16"/>
      <c r="H94" s="108">
        <f t="shared" si="78"/>
        <v>26130.925531914883</v>
      </c>
      <c r="I94" s="77">
        <f t="shared" si="79"/>
        <v>1.9893617021261889</v>
      </c>
      <c r="J94" s="21">
        <f t="shared" si="80"/>
        <v>7.4468085106327922E-2</v>
      </c>
      <c r="K94" s="111">
        <v>26907.8</v>
      </c>
      <c r="L94" s="139">
        <f t="shared" ref="L94" si="107">K93-K94</f>
        <v>0</v>
      </c>
      <c r="M94" s="30">
        <f t="shared" si="6"/>
        <v>0.14545454545454753</v>
      </c>
      <c r="N94" s="29">
        <f t="shared" ref="N94" si="108">26954-K94</f>
        <v>46.200000000000728</v>
      </c>
      <c r="O94" s="112">
        <v>6</v>
      </c>
      <c r="P94" s="127">
        <f>P93</f>
        <v>26621</v>
      </c>
      <c r="Q94" s="128">
        <f t="shared" ref="Q94" si="109">P94-P93</f>
        <v>0</v>
      </c>
      <c r="R94" s="71"/>
      <c r="S94" s="72">
        <f t="shared" si="15"/>
        <v>11.099999999998545</v>
      </c>
      <c r="T94" s="117">
        <v>3</v>
      </c>
      <c r="U94" s="113">
        <v>26579.7</v>
      </c>
      <c r="V94" s="148">
        <f t="shared" ref="V94" si="110">U93-U94</f>
        <v>1.5</v>
      </c>
      <c r="W94" s="114">
        <f t="shared" ref="W94" si="111">-(U94-$U$62)/($E$63-$E$231)</f>
        <v>7.3437499999992426E-2</v>
      </c>
      <c r="X94" s="101">
        <f t="shared" ref="X94" si="112">26593.8-U94</f>
        <v>14.099999999998545</v>
      </c>
      <c r="Y94" s="115">
        <v>3</v>
      </c>
      <c r="Z94" s="116"/>
      <c r="AA94" s="128"/>
      <c r="AB94" s="71"/>
      <c r="AC94" s="72"/>
      <c r="AD94" s="117"/>
    </row>
    <row r="95" spans="1:30">
      <c r="A95" s="11">
        <f t="shared" ref="A95:A158" si="113">A94+1</f>
        <v>40040</v>
      </c>
      <c r="B95" s="108">
        <f t="shared" si="17"/>
        <v>26750.146666666533</v>
      </c>
      <c r="C95" s="77">
        <f t="shared" si="18"/>
        <v>2.3466666666681704</v>
      </c>
      <c r="D95" s="21">
        <f t="shared" si="19"/>
        <v>0.59333333333371352</v>
      </c>
      <c r="E95" s="107">
        <v>26593</v>
      </c>
      <c r="F95" s="15"/>
      <c r="G95" s="16"/>
      <c r="H95" s="108">
        <f t="shared" si="78"/>
        <v>26132.91489361701</v>
      </c>
      <c r="I95" s="77">
        <f t="shared" si="79"/>
        <v>1.9893617021261889</v>
      </c>
      <c r="J95" s="21">
        <f t="shared" si="80"/>
        <v>8.5106382978660494E-2</v>
      </c>
      <c r="K95" s="111">
        <v>26907.8</v>
      </c>
      <c r="L95" s="139">
        <f t="shared" ref="L95:L96" si="114">K94-K95</f>
        <v>0</v>
      </c>
      <c r="M95" s="30">
        <f t="shared" si="6"/>
        <v>0.14545454545454753</v>
      </c>
      <c r="N95" s="29">
        <f t="shared" ref="N95:N96" si="115">26954-K95</f>
        <v>46.200000000000728</v>
      </c>
      <c r="O95" s="112">
        <v>6</v>
      </c>
      <c r="P95" s="127">
        <f t="shared" ref="P95:P129" si="116">P94</f>
        <v>26621</v>
      </c>
      <c r="Q95" s="128">
        <f t="shared" ref="Q95:Q96" si="117">P95-P94</f>
        <v>0</v>
      </c>
      <c r="R95" s="71"/>
      <c r="S95" s="72">
        <f t="shared" si="15"/>
        <v>11.099999999998545</v>
      </c>
      <c r="T95" s="117">
        <v>3</v>
      </c>
      <c r="U95" s="113">
        <v>26579.7</v>
      </c>
      <c r="V95" s="148">
        <f t="shared" ref="V95:V96" si="118">U94-U95</f>
        <v>0</v>
      </c>
      <c r="W95" s="114">
        <f t="shared" ref="W95:W96" si="119">-(U95-$U$62)/($E$63-$E$231)</f>
        <v>7.3437499999992426E-2</v>
      </c>
      <c r="X95" s="101">
        <f t="shared" ref="X95:X96" si="120">26593.8-U95</f>
        <v>14.099999999998545</v>
      </c>
      <c r="Y95" s="115">
        <v>3</v>
      </c>
      <c r="Z95" s="116"/>
      <c r="AA95" s="128"/>
      <c r="AB95" s="71"/>
      <c r="AC95" s="72"/>
      <c r="AD95" s="117"/>
    </row>
    <row r="96" spans="1:30">
      <c r="A96" s="11">
        <f t="shared" si="113"/>
        <v>40041</v>
      </c>
      <c r="B96" s="108">
        <f t="shared" si="17"/>
        <v>26747.799999999865</v>
      </c>
      <c r="C96" s="77">
        <f t="shared" si="18"/>
        <v>2.3466666666681704</v>
      </c>
      <c r="D96" s="21">
        <f t="shared" si="19"/>
        <v>0.60000000000038445</v>
      </c>
      <c r="E96" s="107">
        <v>26593</v>
      </c>
      <c r="F96" s="15"/>
      <c r="G96" s="16"/>
      <c r="H96" s="108">
        <f t="shared" si="78"/>
        <v>26134.904255319136</v>
      </c>
      <c r="I96" s="77">
        <f t="shared" si="79"/>
        <v>1.9893617021261889</v>
      </c>
      <c r="J96" s="21">
        <f t="shared" si="80"/>
        <v>9.5744680850993052E-2</v>
      </c>
      <c r="K96" s="111">
        <v>26907.8</v>
      </c>
      <c r="L96" s="139">
        <f t="shared" si="114"/>
        <v>0</v>
      </c>
      <c r="M96" s="30">
        <f t="shared" si="6"/>
        <v>0.14545454545454753</v>
      </c>
      <c r="N96" s="29">
        <f t="shared" si="115"/>
        <v>46.200000000000728</v>
      </c>
      <c r="O96" s="112">
        <v>6</v>
      </c>
      <c r="P96" s="127">
        <f t="shared" si="116"/>
        <v>26621</v>
      </c>
      <c r="Q96" s="128">
        <f t="shared" si="117"/>
        <v>0</v>
      </c>
      <c r="R96" s="71"/>
      <c r="S96" s="72">
        <f t="shared" si="15"/>
        <v>11.099999999998545</v>
      </c>
      <c r="T96" s="117">
        <v>3</v>
      </c>
      <c r="U96" s="113">
        <v>26579.7</v>
      </c>
      <c r="V96" s="148">
        <f t="shared" si="118"/>
        <v>0</v>
      </c>
      <c r="W96" s="114">
        <f t="shared" si="119"/>
        <v>7.3437499999992426E-2</v>
      </c>
      <c r="X96" s="101">
        <f t="shared" si="120"/>
        <v>14.099999999998545</v>
      </c>
      <c r="Y96" s="115">
        <v>3</v>
      </c>
      <c r="Z96" s="116"/>
      <c r="AA96" s="128"/>
      <c r="AB96" s="71"/>
      <c r="AC96" s="72"/>
      <c r="AD96" s="117"/>
    </row>
    <row r="97" spans="1:30">
      <c r="A97" s="11">
        <f t="shared" si="113"/>
        <v>40042</v>
      </c>
      <c r="B97" s="108">
        <f t="shared" si="17"/>
        <v>26745.453333333196</v>
      </c>
      <c r="C97" s="77">
        <f t="shared" si="18"/>
        <v>2.3466666666681704</v>
      </c>
      <c r="D97" s="21">
        <f t="shared" si="19"/>
        <v>0.60666666666705538</v>
      </c>
      <c r="E97" s="107">
        <v>26593</v>
      </c>
      <c r="F97" s="15"/>
      <c r="G97" s="16"/>
      <c r="H97" s="108">
        <f t="shared" si="78"/>
        <v>26136.893617021262</v>
      </c>
      <c r="I97" s="77">
        <f t="shared" si="79"/>
        <v>1.9893617021261889</v>
      </c>
      <c r="J97" s="21">
        <f t="shared" si="80"/>
        <v>0.10638297872332561</v>
      </c>
      <c r="K97" s="111">
        <v>26906</v>
      </c>
      <c r="L97" s="139">
        <f t="shared" ref="L97" si="121">K96-K97</f>
        <v>1.7999999999992724</v>
      </c>
      <c r="M97" s="30">
        <f t="shared" si="6"/>
        <v>0.15056818181818182</v>
      </c>
      <c r="N97" s="29">
        <f t="shared" ref="N97" si="122">26954-K97</f>
        <v>48</v>
      </c>
      <c r="O97" s="112">
        <v>6</v>
      </c>
      <c r="P97" s="127">
        <f t="shared" si="116"/>
        <v>26621</v>
      </c>
      <c r="Q97" s="128">
        <f t="shared" ref="Q97" si="123">P97-P96</f>
        <v>0</v>
      </c>
      <c r="R97" s="71"/>
      <c r="S97" s="72">
        <f t="shared" si="15"/>
        <v>11.099999999998545</v>
      </c>
      <c r="T97" s="117">
        <v>3</v>
      </c>
      <c r="U97" s="113">
        <v>26579.7</v>
      </c>
      <c r="V97" s="148">
        <f t="shared" ref="V97" si="124">U96-U97</f>
        <v>0</v>
      </c>
      <c r="W97" s="114">
        <f t="shared" ref="W97" si="125">-(U97-$U$62)/($E$63-$E$231)</f>
        <v>7.3437499999992426E-2</v>
      </c>
      <c r="X97" s="101">
        <f t="shared" ref="X97" si="126">26593.8-U97</f>
        <v>14.099999999998545</v>
      </c>
      <c r="Y97" s="115">
        <v>3</v>
      </c>
      <c r="Z97" s="116"/>
      <c r="AA97" s="128"/>
      <c r="AB97" s="71"/>
      <c r="AC97" s="72"/>
      <c r="AD97" s="117"/>
    </row>
    <row r="98" spans="1:30">
      <c r="A98" s="11">
        <f t="shared" si="113"/>
        <v>40043</v>
      </c>
      <c r="B98" s="108">
        <f t="shared" si="17"/>
        <v>26743.106666666528</v>
      </c>
      <c r="C98" s="77">
        <f t="shared" si="18"/>
        <v>2.3466666666681704</v>
      </c>
      <c r="D98" s="21">
        <f t="shared" si="19"/>
        <v>0.6133333333337263</v>
      </c>
      <c r="E98" s="107">
        <v>26593</v>
      </c>
      <c r="F98" s="15"/>
      <c r="G98" s="16"/>
      <c r="H98" s="108">
        <f t="shared" si="78"/>
        <v>26138.882978723388</v>
      </c>
      <c r="I98" s="77">
        <f t="shared" si="79"/>
        <v>1.9893617021261889</v>
      </c>
      <c r="J98" s="21">
        <f t="shared" si="80"/>
        <v>0.11702127659565817</v>
      </c>
      <c r="K98" s="111">
        <v>26904</v>
      </c>
      <c r="L98" s="139">
        <f t="shared" ref="L98" si="127">K97-K98</f>
        <v>2</v>
      </c>
      <c r="M98" s="30">
        <f t="shared" si="6"/>
        <v>0.15625</v>
      </c>
      <c r="N98" s="29">
        <f t="shared" ref="N98" si="128">26954-K98</f>
        <v>50</v>
      </c>
      <c r="O98" s="112">
        <v>6</v>
      </c>
      <c r="P98" s="127">
        <f t="shared" si="116"/>
        <v>26621</v>
      </c>
      <c r="Q98" s="128">
        <f t="shared" ref="Q98" si="129">P98-P97</f>
        <v>0</v>
      </c>
      <c r="R98" s="71"/>
      <c r="S98" s="72">
        <f t="shared" si="15"/>
        <v>11.099999999998545</v>
      </c>
      <c r="T98" s="117">
        <v>3</v>
      </c>
      <c r="U98" s="113">
        <v>26576.7</v>
      </c>
      <c r="V98" s="148">
        <f t="shared" ref="V98" si="130">U97-U98</f>
        <v>3</v>
      </c>
      <c r="W98" s="114">
        <f t="shared" ref="W98" si="131">-(U98-$U$62)/($E$63-$E$231)</f>
        <v>8.9062499999992426E-2</v>
      </c>
      <c r="X98" s="101">
        <f t="shared" ref="X98" si="132">26593.8-U98</f>
        <v>17.099999999998545</v>
      </c>
      <c r="Y98" s="115">
        <v>3</v>
      </c>
      <c r="Z98" s="116"/>
      <c r="AA98" s="128"/>
      <c r="AB98" s="71"/>
      <c r="AC98" s="72"/>
      <c r="AD98" s="117"/>
    </row>
    <row r="99" spans="1:30">
      <c r="A99" s="11">
        <f t="shared" si="113"/>
        <v>40044</v>
      </c>
      <c r="B99" s="108">
        <f t="shared" si="17"/>
        <v>26740.75999999986</v>
      </c>
      <c r="C99" s="77">
        <f t="shared" si="18"/>
        <v>2.3466666666681704</v>
      </c>
      <c r="D99" s="21">
        <f t="shared" si="19"/>
        <v>0.62000000000039723</v>
      </c>
      <c r="E99" s="107">
        <v>26593</v>
      </c>
      <c r="F99" s="15"/>
      <c r="G99" s="16"/>
      <c r="H99" s="108">
        <f t="shared" si="78"/>
        <v>26140.872340425514</v>
      </c>
      <c r="I99" s="77">
        <f t="shared" si="79"/>
        <v>1.9893617021261889</v>
      </c>
      <c r="J99" s="21">
        <f t="shared" si="80"/>
        <v>0.12765957446799073</v>
      </c>
      <c r="K99" s="111">
        <v>26902</v>
      </c>
      <c r="L99" s="139">
        <f t="shared" ref="L99" si="133">K98-K99</f>
        <v>2</v>
      </c>
      <c r="M99" s="30">
        <f t="shared" si="6"/>
        <v>0.16193181818181818</v>
      </c>
      <c r="N99" s="29">
        <f t="shared" ref="N99" si="134">26954-K99</f>
        <v>52</v>
      </c>
      <c r="O99" s="112">
        <v>6</v>
      </c>
      <c r="P99" s="127">
        <f t="shared" si="116"/>
        <v>26621</v>
      </c>
      <c r="Q99" s="128">
        <f t="shared" ref="Q99" si="135">P99-P98</f>
        <v>0</v>
      </c>
      <c r="R99" s="71"/>
      <c r="S99" s="72">
        <f t="shared" si="15"/>
        <v>11.099999999998545</v>
      </c>
      <c r="T99" s="117">
        <v>3</v>
      </c>
      <c r="U99" s="113">
        <v>26575.200000000001</v>
      </c>
      <c r="V99" s="148">
        <f t="shared" ref="V99" si="136">U98-U99</f>
        <v>1.5</v>
      </c>
      <c r="W99" s="114">
        <f t="shared" ref="W99" si="137">-(U99-$U$62)/($E$63-$E$231)</f>
        <v>9.6874999999992426E-2</v>
      </c>
      <c r="X99" s="101">
        <f t="shared" ref="X99" si="138">26593.8-U99</f>
        <v>18.599999999998545</v>
      </c>
      <c r="Y99" s="115">
        <v>3</v>
      </c>
      <c r="Z99" s="116"/>
      <c r="AA99" s="128"/>
      <c r="AB99" s="71"/>
      <c r="AC99" s="72"/>
      <c r="AD99" s="117"/>
    </row>
    <row r="100" spans="1:30">
      <c r="A100" s="11">
        <f t="shared" si="113"/>
        <v>40045</v>
      </c>
      <c r="B100" s="108">
        <f t="shared" si="17"/>
        <v>26738.413333333192</v>
      </c>
      <c r="C100" s="77">
        <f t="shared" si="18"/>
        <v>2.3466666666681704</v>
      </c>
      <c r="D100" s="21">
        <f t="shared" si="19"/>
        <v>0.62666666666706827</v>
      </c>
      <c r="E100" s="107">
        <v>26593</v>
      </c>
      <c r="F100" s="15"/>
      <c r="G100" s="16"/>
      <c r="H100" s="108">
        <f t="shared" si="78"/>
        <v>26142.86170212764</v>
      </c>
      <c r="I100" s="77">
        <f t="shared" si="79"/>
        <v>1.9893617021261889</v>
      </c>
      <c r="J100" s="21">
        <f t="shared" si="80"/>
        <v>0.13829787234032329</v>
      </c>
      <c r="K100" s="111">
        <v>26900</v>
      </c>
      <c r="L100" s="139">
        <f t="shared" ref="L100" si="139">K99-K100</f>
        <v>2</v>
      </c>
      <c r="M100" s="30">
        <f t="shared" si="6"/>
        <v>0.16761363636363635</v>
      </c>
      <c r="N100" s="29">
        <f t="shared" ref="N100" si="140">26954-K100</f>
        <v>54</v>
      </c>
      <c r="O100" s="112">
        <v>6</v>
      </c>
      <c r="P100" s="127">
        <f t="shared" si="116"/>
        <v>26621</v>
      </c>
      <c r="Q100" s="128">
        <f t="shared" ref="Q100" si="141">P100-P99</f>
        <v>0</v>
      </c>
      <c r="R100" s="71"/>
      <c r="S100" s="72">
        <f t="shared" si="15"/>
        <v>11.099999999998545</v>
      </c>
      <c r="T100" s="117">
        <v>3</v>
      </c>
      <c r="U100" s="113">
        <v>26573.7</v>
      </c>
      <c r="V100" s="148">
        <f t="shared" ref="V100" si="142">U99-U100</f>
        <v>1.5</v>
      </c>
      <c r="W100" s="114">
        <f t="shared" ref="W100" si="143">-(U100-$U$62)/($E$63-$E$231)</f>
        <v>0.10468749999999243</v>
      </c>
      <c r="X100" s="101">
        <f t="shared" ref="X100" si="144">26593.8-U100</f>
        <v>20.099999999998545</v>
      </c>
      <c r="Y100" s="115">
        <v>3</v>
      </c>
      <c r="Z100" s="116"/>
      <c r="AA100" s="128"/>
      <c r="AB100" s="71"/>
      <c r="AC100" s="72"/>
      <c r="AD100" s="117"/>
    </row>
    <row r="101" spans="1:30">
      <c r="A101" s="11">
        <f t="shared" si="113"/>
        <v>40046</v>
      </c>
      <c r="B101" s="108">
        <f t="shared" si="17"/>
        <v>26736.066666666524</v>
      </c>
      <c r="C101" s="77">
        <f t="shared" si="18"/>
        <v>2.3466666666681704</v>
      </c>
      <c r="D101" s="21">
        <f t="shared" si="19"/>
        <v>0.6333333333337392</v>
      </c>
      <c r="E101" s="107">
        <v>26593</v>
      </c>
      <c r="F101" s="15"/>
      <c r="G101" s="16"/>
      <c r="H101" s="108">
        <f t="shared" si="78"/>
        <v>26144.851063829767</v>
      </c>
      <c r="I101" s="77">
        <f t="shared" si="79"/>
        <v>1.9893617021261889</v>
      </c>
      <c r="J101" s="21">
        <f t="shared" si="80"/>
        <v>0.14893617021265584</v>
      </c>
      <c r="K101" s="111">
        <v>26898</v>
      </c>
      <c r="L101" s="139">
        <f t="shared" ref="L101" si="145">K100-K101</f>
        <v>2</v>
      </c>
      <c r="M101" s="30">
        <f t="shared" si="6"/>
        <v>0.17329545454545456</v>
      </c>
      <c r="N101" s="29">
        <f t="shared" ref="N101:N103" si="146">26954-K101</f>
        <v>56</v>
      </c>
      <c r="O101" s="112">
        <v>6</v>
      </c>
      <c r="P101" s="127">
        <f t="shared" si="116"/>
        <v>26621</v>
      </c>
      <c r="Q101" s="128">
        <f t="shared" ref="Q101" si="147">P101-P100</f>
        <v>0</v>
      </c>
      <c r="R101" s="71"/>
      <c r="S101" s="72">
        <f t="shared" si="15"/>
        <v>11.099999999998545</v>
      </c>
      <c r="T101" s="117">
        <v>3</v>
      </c>
      <c r="U101" s="113">
        <v>26570.7</v>
      </c>
      <c r="V101" s="148">
        <f t="shared" ref="V101" si="148">U100-U101</f>
        <v>3</v>
      </c>
      <c r="W101" s="114">
        <f t="shared" ref="W101" si="149">-(U101-$U$62)/($E$63-$E$231)</f>
        <v>0.12031249999999243</v>
      </c>
      <c r="X101" s="101">
        <f t="shared" ref="X101" si="150">26593.8-U101</f>
        <v>23.099999999998545</v>
      </c>
      <c r="Y101" s="115">
        <v>3</v>
      </c>
      <c r="Z101" s="116"/>
      <c r="AA101" s="128"/>
      <c r="AB101" s="71"/>
      <c r="AC101" s="72"/>
      <c r="AD101" s="117"/>
    </row>
    <row r="102" spans="1:30">
      <c r="A102" s="11">
        <f t="shared" si="113"/>
        <v>40047</v>
      </c>
      <c r="B102" s="108">
        <f t="shared" si="17"/>
        <v>26733.719999999856</v>
      </c>
      <c r="C102" s="77">
        <f t="shared" si="18"/>
        <v>2.3466666666681704</v>
      </c>
      <c r="D102" s="21">
        <f t="shared" si="19"/>
        <v>0.64000000000041013</v>
      </c>
      <c r="E102" s="107">
        <v>26593</v>
      </c>
      <c r="F102" s="15"/>
      <c r="G102" s="16"/>
      <c r="H102" s="108">
        <f t="shared" si="78"/>
        <v>26146.840425531893</v>
      </c>
      <c r="I102" s="77">
        <f t="shared" si="79"/>
        <v>1.9893617021261889</v>
      </c>
      <c r="J102" s="21">
        <f t="shared" si="80"/>
        <v>0.1595744680849884</v>
      </c>
      <c r="K102" s="111">
        <v>26898</v>
      </c>
      <c r="L102" s="139">
        <f t="shared" ref="L102" si="151">K101-K102</f>
        <v>0</v>
      </c>
      <c r="M102" s="30">
        <f t="shared" si="6"/>
        <v>0.17329545454545456</v>
      </c>
      <c r="N102" s="29">
        <f t="shared" si="146"/>
        <v>56</v>
      </c>
      <c r="O102" s="112">
        <v>6</v>
      </c>
      <c r="P102" s="127">
        <f t="shared" si="116"/>
        <v>26621</v>
      </c>
      <c r="Q102" s="128">
        <f t="shared" ref="Q102:Q104" si="152">P102-P101</f>
        <v>0</v>
      </c>
      <c r="R102" s="71"/>
      <c r="S102" s="72">
        <f t="shared" ref="S102:S104" si="153">P102-26609.9</f>
        <v>11.099999999998545</v>
      </c>
      <c r="T102" s="117">
        <v>3</v>
      </c>
      <c r="U102" s="113">
        <v>26569.200000000001</v>
      </c>
      <c r="V102" s="148">
        <f t="shared" ref="V102" si="154">U101-U102</f>
        <v>1.5</v>
      </c>
      <c r="W102" s="114">
        <f t="shared" ref="W102" si="155">-(U102-$U$62)/($E$63-$E$231)</f>
        <v>0.12812499999999241</v>
      </c>
      <c r="X102" s="101">
        <f t="shared" ref="X102" si="156">26593.8-U102</f>
        <v>24.599999999998545</v>
      </c>
      <c r="Y102" s="115">
        <v>3</v>
      </c>
      <c r="Z102" s="116"/>
      <c r="AA102" s="128"/>
      <c r="AB102" s="71"/>
      <c r="AC102" s="72"/>
      <c r="AD102" s="117"/>
    </row>
    <row r="103" spans="1:30">
      <c r="A103" s="11">
        <f t="shared" si="113"/>
        <v>40048</v>
      </c>
      <c r="B103" s="108">
        <f t="shared" si="17"/>
        <v>26731.373333333187</v>
      </c>
      <c r="C103" s="77">
        <f t="shared" si="18"/>
        <v>2.3466666666681704</v>
      </c>
      <c r="D103" s="21">
        <f t="shared" si="19"/>
        <v>0.64666666666708106</v>
      </c>
      <c r="E103" s="107">
        <v>26593</v>
      </c>
      <c r="F103" s="15"/>
      <c r="G103" s="16"/>
      <c r="H103" s="108">
        <f t="shared" si="78"/>
        <v>26148.829787234019</v>
      </c>
      <c r="I103" s="77">
        <f t="shared" si="79"/>
        <v>1.9893617021261889</v>
      </c>
      <c r="J103" s="21">
        <f t="shared" si="80"/>
        <v>0.17021276595732099</v>
      </c>
      <c r="K103" s="111">
        <v>26896.9</v>
      </c>
      <c r="L103" s="139">
        <f t="shared" ref="L103" si="157">K102-K103</f>
        <v>1.0999999999985448</v>
      </c>
      <c r="M103" s="30">
        <f t="shared" si="6"/>
        <v>0.17642045454545041</v>
      </c>
      <c r="N103" s="29">
        <f t="shared" si="146"/>
        <v>57.099999999998545</v>
      </c>
      <c r="O103" s="112">
        <v>6</v>
      </c>
      <c r="P103" s="127">
        <f t="shared" si="116"/>
        <v>26621</v>
      </c>
      <c r="Q103" s="128">
        <f t="shared" si="152"/>
        <v>0</v>
      </c>
      <c r="R103" s="71"/>
      <c r="S103" s="72">
        <f t="shared" si="153"/>
        <v>11.099999999998545</v>
      </c>
      <c r="T103" s="117">
        <v>3</v>
      </c>
      <c r="U103" s="113">
        <v>26569.200000000001</v>
      </c>
      <c r="V103" s="148">
        <f t="shared" ref="V103" si="158">U102-U103</f>
        <v>0</v>
      </c>
      <c r="W103" s="114">
        <f t="shared" ref="W103" si="159">-(U103-$U$62)/($E$63-$E$231)</f>
        <v>0.12812499999999241</v>
      </c>
      <c r="X103" s="101">
        <f t="shared" ref="X103" si="160">26593.8-U103</f>
        <v>24.599999999998545</v>
      </c>
      <c r="Y103" s="115">
        <v>3</v>
      </c>
      <c r="Z103" s="116"/>
      <c r="AA103" s="128"/>
      <c r="AB103" s="71"/>
      <c r="AC103" s="72"/>
      <c r="AD103" s="117"/>
    </row>
    <row r="104" spans="1:30">
      <c r="A104" s="11">
        <f t="shared" si="113"/>
        <v>40049</v>
      </c>
      <c r="B104" s="108">
        <f t="shared" si="17"/>
        <v>26729.026666666519</v>
      </c>
      <c r="C104" s="77">
        <f t="shared" si="18"/>
        <v>2.3466666666681704</v>
      </c>
      <c r="D104" s="21">
        <f t="shared" si="19"/>
        <v>0.65333333333375199</v>
      </c>
      <c r="E104" s="107">
        <v>26593</v>
      </c>
      <c r="F104" s="15"/>
      <c r="G104" s="16"/>
      <c r="H104" s="108">
        <f t="shared" si="78"/>
        <v>26150.819148936145</v>
      </c>
      <c r="I104" s="77">
        <f t="shared" si="79"/>
        <v>1.9893617021261889</v>
      </c>
      <c r="J104" s="21">
        <f t="shared" si="80"/>
        <v>0.18085106382965355</v>
      </c>
      <c r="K104" s="111">
        <v>26894.9</v>
      </c>
      <c r="L104" s="139">
        <f t="shared" ref="L104" si="161">K103-K104</f>
        <v>2</v>
      </c>
      <c r="M104" s="30">
        <f t="shared" si="6"/>
        <v>0.18210227272726859</v>
      </c>
      <c r="N104" s="29">
        <f t="shared" ref="N104" si="162">26954-K104</f>
        <v>59.099999999998545</v>
      </c>
      <c r="O104" s="112">
        <v>6</v>
      </c>
      <c r="P104" s="127">
        <f t="shared" si="116"/>
        <v>26621</v>
      </c>
      <c r="Q104" s="128">
        <f t="shared" si="152"/>
        <v>0</v>
      </c>
      <c r="R104" s="71"/>
      <c r="S104" s="72">
        <f t="shared" si="153"/>
        <v>11.099999999998545</v>
      </c>
      <c r="T104" s="117">
        <v>3</v>
      </c>
      <c r="U104" s="113">
        <v>26566.2</v>
      </c>
      <c r="V104" s="148">
        <f t="shared" ref="V104" si="163">U103-U104</f>
        <v>3</v>
      </c>
      <c r="W104" s="114">
        <f t="shared" ref="W104" si="164">-(U104-$U$62)/($E$63-$E$231)</f>
        <v>0.14374999999999241</v>
      </c>
      <c r="X104" s="101">
        <f t="shared" ref="X104" si="165">26593.8-U104</f>
        <v>27.599999999998545</v>
      </c>
      <c r="Y104" s="115">
        <v>3</v>
      </c>
      <c r="Z104" s="116"/>
      <c r="AA104" s="128"/>
      <c r="AB104" s="71"/>
      <c r="AC104" s="72"/>
      <c r="AD104" s="117"/>
    </row>
    <row r="105" spans="1:30">
      <c r="A105" s="11">
        <f t="shared" si="113"/>
        <v>40050</v>
      </c>
      <c r="B105" s="108">
        <f t="shared" si="17"/>
        <v>26726.679999999851</v>
      </c>
      <c r="C105" s="77">
        <f t="shared" si="18"/>
        <v>2.3466666666681704</v>
      </c>
      <c r="D105" s="21">
        <f t="shared" si="19"/>
        <v>0.66000000000042292</v>
      </c>
      <c r="E105" s="107">
        <v>26593</v>
      </c>
      <c r="F105" s="15"/>
      <c r="G105" s="16"/>
      <c r="H105" s="108">
        <f t="shared" si="78"/>
        <v>26152.808510638271</v>
      </c>
      <c r="I105" s="77">
        <f t="shared" si="79"/>
        <v>1.9893617021261889</v>
      </c>
      <c r="J105" s="21">
        <f t="shared" si="80"/>
        <v>0.1914893617019861</v>
      </c>
      <c r="K105" s="111">
        <v>26892.9</v>
      </c>
      <c r="L105" s="139">
        <f t="shared" ref="L105" si="166">K104-K105</f>
        <v>2</v>
      </c>
      <c r="M105" s="30">
        <f t="shared" si="6"/>
        <v>0.18778409090908676</v>
      </c>
      <c r="N105" s="29">
        <f t="shared" ref="N105" si="167">26954-K105</f>
        <v>61.099999999998545</v>
      </c>
      <c r="O105" s="112">
        <v>6</v>
      </c>
      <c r="P105" s="127">
        <f t="shared" si="116"/>
        <v>26621</v>
      </c>
      <c r="Q105" s="128">
        <f t="shared" ref="Q105" si="168">P105-P104</f>
        <v>0</v>
      </c>
      <c r="R105" s="71"/>
      <c r="S105" s="72">
        <f t="shared" ref="S105" si="169">P105-26609.9</f>
        <v>11.099999999998545</v>
      </c>
      <c r="T105" s="117">
        <v>3</v>
      </c>
      <c r="U105" s="113">
        <v>26563.200000000001</v>
      </c>
      <c r="V105" s="148">
        <f t="shared" ref="V105" si="170">U104-U105</f>
        <v>3</v>
      </c>
      <c r="W105" s="114">
        <f t="shared" ref="W105" si="171">-(U105-$U$62)/($E$63-$E$231)</f>
        <v>0.15937499999999241</v>
      </c>
      <c r="X105" s="101">
        <f t="shared" ref="X105" si="172">26593.8-U105</f>
        <v>30.599999999998545</v>
      </c>
      <c r="Y105" s="115">
        <v>3</v>
      </c>
      <c r="Z105" s="116"/>
      <c r="AA105" s="128"/>
      <c r="AB105" s="71"/>
      <c r="AC105" s="72"/>
      <c r="AD105" s="117"/>
    </row>
    <row r="106" spans="1:30">
      <c r="A106" s="11">
        <f t="shared" si="113"/>
        <v>40051</v>
      </c>
      <c r="B106" s="108">
        <f t="shared" si="17"/>
        <v>26724.333333333183</v>
      </c>
      <c r="C106" s="77">
        <f t="shared" si="18"/>
        <v>2.3466666666681704</v>
      </c>
      <c r="D106" s="21">
        <f t="shared" si="19"/>
        <v>0.66666666666709384</v>
      </c>
      <c r="E106" s="107">
        <v>26593</v>
      </c>
      <c r="F106" s="15"/>
      <c r="G106" s="16"/>
      <c r="H106" s="108">
        <f t="shared" si="78"/>
        <v>26154.797872340398</v>
      </c>
      <c r="I106" s="77">
        <f t="shared" si="79"/>
        <v>1.9893617021261889</v>
      </c>
      <c r="J106" s="21">
        <f t="shared" si="80"/>
        <v>0.20212765957431866</v>
      </c>
      <c r="K106" s="111">
        <v>26890.9</v>
      </c>
      <c r="L106" s="139">
        <f t="shared" ref="L106" si="173">K105-K106</f>
        <v>2</v>
      </c>
      <c r="M106" s="30">
        <f t="shared" si="6"/>
        <v>0.19346590909090497</v>
      </c>
      <c r="N106" s="29">
        <f t="shared" ref="N106" si="174">26954-K106</f>
        <v>63.099999999998545</v>
      </c>
      <c r="O106" s="112">
        <v>6</v>
      </c>
      <c r="P106" s="127">
        <f t="shared" si="116"/>
        <v>26621</v>
      </c>
      <c r="Q106" s="128">
        <f t="shared" ref="Q106" si="175">P106-P105</f>
        <v>0</v>
      </c>
      <c r="R106" s="71"/>
      <c r="S106" s="72">
        <f t="shared" ref="S106" si="176">P106-26609.9</f>
        <v>11.099999999998545</v>
      </c>
      <c r="T106" s="117">
        <v>3</v>
      </c>
      <c r="U106" s="113">
        <v>26561.7</v>
      </c>
      <c r="V106" s="148">
        <f t="shared" ref="V106" si="177">U105-U106</f>
        <v>1.5</v>
      </c>
      <c r="W106" s="114">
        <f t="shared" ref="W106" si="178">-(U106-$U$62)/($E$63-$E$231)</f>
        <v>0.16718749999999241</v>
      </c>
      <c r="X106" s="101">
        <f t="shared" ref="X106" si="179">26593.8-U106</f>
        <v>32.099999999998545</v>
      </c>
      <c r="Y106" s="115">
        <v>3</v>
      </c>
      <c r="Z106" s="116"/>
      <c r="AA106" s="128"/>
      <c r="AB106" s="71"/>
      <c r="AC106" s="72"/>
      <c r="AD106" s="117"/>
    </row>
    <row r="107" spans="1:30">
      <c r="A107" s="11">
        <f t="shared" si="113"/>
        <v>40052</v>
      </c>
      <c r="B107" s="108">
        <f t="shared" si="17"/>
        <v>26721.986666666515</v>
      </c>
      <c r="C107" s="77">
        <f t="shared" si="18"/>
        <v>2.3466666666681704</v>
      </c>
      <c r="D107" s="21">
        <f t="shared" si="19"/>
        <v>0.67333333333376477</v>
      </c>
      <c r="E107" s="107">
        <v>26593</v>
      </c>
      <c r="F107" s="15"/>
      <c r="G107" s="16"/>
      <c r="H107" s="108">
        <f t="shared" si="78"/>
        <v>26156.787234042524</v>
      </c>
      <c r="I107" s="77">
        <f t="shared" si="79"/>
        <v>1.9893617021261889</v>
      </c>
      <c r="J107" s="21">
        <f t="shared" si="80"/>
        <v>0.21276595744665122</v>
      </c>
      <c r="K107" s="111">
        <v>26888.9</v>
      </c>
      <c r="L107" s="139">
        <f t="shared" ref="L107" si="180">K106-K107</f>
        <v>2</v>
      </c>
      <c r="M107" s="30">
        <f t="shared" ref="M107:M134" si="181">-(K107-$K$41)/($B$6-$B$156)</f>
        <v>0.19914772727272315</v>
      </c>
      <c r="N107" s="29">
        <f t="shared" ref="N107" si="182">26954-K107</f>
        <v>65.099999999998545</v>
      </c>
      <c r="O107" s="112">
        <v>6</v>
      </c>
      <c r="P107" s="127">
        <f t="shared" si="116"/>
        <v>26621</v>
      </c>
      <c r="Q107" s="128">
        <f t="shared" ref="Q107" si="183">P107-P106</f>
        <v>0</v>
      </c>
      <c r="R107" s="71"/>
      <c r="S107" s="72">
        <f t="shared" ref="S107" si="184">P107-26609.9</f>
        <v>11.099999999998545</v>
      </c>
      <c r="T107" s="117">
        <v>3</v>
      </c>
      <c r="U107" s="113">
        <v>26560.2</v>
      </c>
      <c r="V107" s="148">
        <f t="shared" ref="V107" si="185">U106-U107</f>
        <v>1.5</v>
      </c>
      <c r="W107" s="114">
        <f t="shared" ref="W107" si="186">-(U107-$U$62)/($E$63-$E$231)</f>
        <v>0.17499999999999241</v>
      </c>
      <c r="X107" s="101">
        <f t="shared" ref="X107" si="187">26593.8-U107</f>
        <v>33.599999999998545</v>
      </c>
      <c r="Y107" s="115">
        <v>3</v>
      </c>
      <c r="Z107" s="116"/>
      <c r="AA107" s="128"/>
      <c r="AB107" s="71"/>
      <c r="AC107" s="72"/>
      <c r="AD107" s="117"/>
    </row>
    <row r="108" spans="1:30">
      <c r="A108" s="11">
        <f t="shared" si="113"/>
        <v>40053</v>
      </c>
      <c r="B108" s="108">
        <f t="shared" si="17"/>
        <v>26719.639999999847</v>
      </c>
      <c r="C108" s="77">
        <f t="shared" si="18"/>
        <v>2.3466666666681704</v>
      </c>
      <c r="D108" s="21">
        <f t="shared" si="19"/>
        <v>0.6800000000004357</v>
      </c>
      <c r="E108" s="107">
        <v>26593</v>
      </c>
      <c r="F108" s="15"/>
      <c r="G108" s="16"/>
      <c r="H108" s="108">
        <f t="shared" si="78"/>
        <v>26158.77659574465</v>
      </c>
      <c r="I108" s="77">
        <f t="shared" si="79"/>
        <v>1.9893617021261889</v>
      </c>
      <c r="J108" s="21">
        <f t="shared" si="80"/>
        <v>0.22340425531898378</v>
      </c>
      <c r="K108" s="111">
        <v>26888.5</v>
      </c>
      <c r="L108" s="139">
        <f t="shared" ref="L108" si="188">K107-K108</f>
        <v>0.40000000000145519</v>
      </c>
      <c r="M108" s="30">
        <f t="shared" si="181"/>
        <v>0.20028409090909091</v>
      </c>
      <c r="N108" s="29">
        <f t="shared" ref="N108" si="189">26954-K108</f>
        <v>65.5</v>
      </c>
      <c r="O108" s="112">
        <v>6</v>
      </c>
      <c r="P108" s="127">
        <f t="shared" si="116"/>
        <v>26621</v>
      </c>
      <c r="Q108" s="128">
        <f t="shared" ref="Q108" si="190">P108-P107</f>
        <v>0</v>
      </c>
      <c r="R108" s="71"/>
      <c r="S108" s="72">
        <f t="shared" ref="S108" si="191">P108-26609.9</f>
        <v>11.099999999998545</v>
      </c>
      <c r="T108" s="117">
        <v>3</v>
      </c>
      <c r="U108" s="113">
        <v>26558.7</v>
      </c>
      <c r="V108" s="148">
        <f t="shared" ref="V108" si="192">U107-U108</f>
        <v>1.5</v>
      </c>
      <c r="W108" s="114">
        <f t="shared" ref="W108" si="193">-(U108-$U$62)/($E$63-$E$231)</f>
        <v>0.18281249999999241</v>
      </c>
      <c r="X108" s="101">
        <f t="shared" ref="X108" si="194">26593.8-U108</f>
        <v>35.099999999998545</v>
      </c>
      <c r="Y108" s="115">
        <v>3</v>
      </c>
      <c r="Z108" s="116"/>
      <c r="AA108" s="128"/>
      <c r="AB108" s="71"/>
      <c r="AC108" s="72"/>
      <c r="AD108" s="117"/>
    </row>
    <row r="109" spans="1:30">
      <c r="A109" s="11">
        <f t="shared" si="113"/>
        <v>40054</v>
      </c>
      <c r="B109" s="108">
        <f t="shared" si="17"/>
        <v>26717.293333333178</v>
      </c>
      <c r="C109" s="77">
        <f t="shared" si="18"/>
        <v>2.3466666666681704</v>
      </c>
      <c r="D109" s="21">
        <f t="shared" si="19"/>
        <v>0.68666666666710663</v>
      </c>
      <c r="E109" s="107">
        <v>26593</v>
      </c>
      <c r="F109" s="15"/>
      <c r="G109" s="16"/>
      <c r="H109" s="108">
        <f t="shared" si="78"/>
        <v>26160.765957446776</v>
      </c>
      <c r="I109" s="77">
        <f t="shared" si="79"/>
        <v>1.9893617021261889</v>
      </c>
      <c r="J109" s="21">
        <f t="shared" si="80"/>
        <v>0.23404255319131634</v>
      </c>
      <c r="K109" s="111">
        <v>26885.5</v>
      </c>
      <c r="L109" s="139">
        <f t="shared" ref="L109" si="195">K108-K109</f>
        <v>3</v>
      </c>
      <c r="M109" s="30">
        <f t="shared" si="181"/>
        <v>0.20880681818181818</v>
      </c>
      <c r="N109" s="29">
        <f t="shared" ref="N109" si="196">26954-K109</f>
        <v>68.5</v>
      </c>
      <c r="O109" s="112">
        <v>3</v>
      </c>
      <c r="P109" s="127">
        <f t="shared" si="116"/>
        <v>26621</v>
      </c>
      <c r="Q109" s="128">
        <f t="shared" ref="Q109" si="197">P109-P108</f>
        <v>0</v>
      </c>
      <c r="R109" s="71"/>
      <c r="S109" s="72">
        <f t="shared" ref="S109" si="198">P109-26609.9</f>
        <v>11.099999999998545</v>
      </c>
      <c r="T109" s="117">
        <v>3</v>
      </c>
      <c r="U109" s="113">
        <v>26557.200000000001</v>
      </c>
      <c r="V109" s="148">
        <f t="shared" ref="V109" si="199">U108-U109</f>
        <v>1.5</v>
      </c>
      <c r="W109" s="114">
        <f t="shared" ref="W109" si="200">-(U109-$U$62)/($E$63-$E$231)</f>
        <v>0.19062499999999241</v>
      </c>
      <c r="X109" s="101">
        <f t="shared" ref="X109" si="201">26593.8-U109</f>
        <v>36.599999999998545</v>
      </c>
      <c r="Y109" s="115">
        <v>3</v>
      </c>
      <c r="Z109" s="116"/>
      <c r="AA109" s="128"/>
      <c r="AB109" s="71"/>
      <c r="AC109" s="72"/>
      <c r="AD109" s="117"/>
    </row>
    <row r="110" spans="1:30">
      <c r="A110" s="11">
        <f t="shared" si="113"/>
        <v>40055</v>
      </c>
      <c r="B110" s="108">
        <f t="shared" si="17"/>
        <v>26714.94666666651</v>
      </c>
      <c r="C110" s="77">
        <f t="shared" si="18"/>
        <v>2.3466666666681704</v>
      </c>
      <c r="D110" s="21">
        <f t="shared" si="19"/>
        <v>0.69333333333377756</v>
      </c>
      <c r="E110" s="107">
        <v>26593</v>
      </c>
      <c r="F110" s="15"/>
      <c r="G110" s="16"/>
      <c r="H110" s="108">
        <f t="shared" si="78"/>
        <v>26162.755319148902</v>
      </c>
      <c r="I110" s="77">
        <f t="shared" si="79"/>
        <v>1.9893617021261889</v>
      </c>
      <c r="J110" s="21">
        <f t="shared" si="80"/>
        <v>0.2446808510636489</v>
      </c>
      <c r="K110" s="111">
        <v>26884</v>
      </c>
      <c r="L110" s="139">
        <f t="shared" ref="L110" si="202">K109-K110</f>
        <v>1.5</v>
      </c>
      <c r="M110" s="30">
        <f t="shared" si="181"/>
        <v>0.21306818181818182</v>
      </c>
      <c r="N110" s="29">
        <f t="shared" ref="N110" si="203">26954-K110</f>
        <v>70</v>
      </c>
      <c r="O110" s="112">
        <v>3</v>
      </c>
      <c r="P110" s="127">
        <f t="shared" si="116"/>
        <v>26621</v>
      </c>
      <c r="Q110" s="128">
        <f t="shared" ref="Q110" si="204">P110-P109</f>
        <v>0</v>
      </c>
      <c r="R110" s="71"/>
      <c r="S110" s="72">
        <f t="shared" ref="S110" si="205">P110-26609.9</f>
        <v>11.099999999998545</v>
      </c>
      <c r="T110" s="117">
        <v>3</v>
      </c>
      <c r="U110" s="113">
        <v>26557.200000000001</v>
      </c>
      <c r="V110" s="148">
        <f t="shared" ref="V110" si="206">U109-U110</f>
        <v>0</v>
      </c>
      <c r="W110" s="114">
        <f t="shared" ref="W110" si="207">-(U110-$U$62)/($E$63-$E$231)</f>
        <v>0.19062499999999241</v>
      </c>
      <c r="X110" s="101">
        <f t="shared" ref="X110" si="208">26593.8-U110</f>
        <v>36.599999999998545</v>
      </c>
      <c r="Y110" s="115">
        <v>3</v>
      </c>
      <c r="Z110" s="116"/>
      <c r="AA110" s="128"/>
      <c r="AB110" s="71"/>
      <c r="AC110" s="72"/>
      <c r="AD110" s="117"/>
    </row>
    <row r="111" spans="1:30">
      <c r="A111" s="11">
        <f t="shared" si="113"/>
        <v>40056</v>
      </c>
      <c r="B111" s="108">
        <f t="shared" si="17"/>
        <v>26712.599999999842</v>
      </c>
      <c r="C111" s="77">
        <f t="shared" si="18"/>
        <v>2.3466666666681704</v>
      </c>
      <c r="D111" s="21">
        <f t="shared" si="19"/>
        <v>0.7000000000004486</v>
      </c>
      <c r="E111" s="107">
        <v>26593</v>
      </c>
      <c r="F111" s="15"/>
      <c r="G111" s="16"/>
      <c r="H111" s="108">
        <f t="shared" si="78"/>
        <v>26164.744680851029</v>
      </c>
      <c r="I111" s="77">
        <f t="shared" si="79"/>
        <v>1.9893617021261889</v>
      </c>
      <c r="J111" s="21">
        <f t="shared" si="80"/>
        <v>0.25531914893598145</v>
      </c>
      <c r="K111" s="111">
        <v>26882.5</v>
      </c>
      <c r="L111" s="139">
        <f t="shared" ref="L111" si="209">K110-K111</f>
        <v>1.5</v>
      </c>
      <c r="M111" s="30">
        <f t="shared" si="181"/>
        <v>0.21732954545454544</v>
      </c>
      <c r="N111" s="29">
        <f t="shared" ref="N111" si="210">26954-K111</f>
        <v>71.5</v>
      </c>
      <c r="O111" s="112">
        <v>3</v>
      </c>
      <c r="P111" s="127">
        <f t="shared" si="116"/>
        <v>26621</v>
      </c>
      <c r="Q111" s="128">
        <f t="shared" ref="Q111" si="211">P111-P110</f>
        <v>0</v>
      </c>
      <c r="R111" s="71"/>
      <c r="S111" s="72">
        <f t="shared" ref="S111" si="212">P111-26609.9</f>
        <v>11.099999999998545</v>
      </c>
      <c r="T111" s="117">
        <v>3</v>
      </c>
      <c r="U111" s="113">
        <v>26555.7</v>
      </c>
      <c r="V111" s="148">
        <f t="shared" ref="V111" si="213">U110-U111</f>
        <v>1.5</v>
      </c>
      <c r="W111" s="114">
        <f t="shared" ref="W111" si="214">-(U111-$U$62)/($E$63-$E$231)</f>
        <v>0.19843749999999241</v>
      </c>
      <c r="X111" s="101">
        <f t="shared" ref="X111" si="215">26593.8-U111</f>
        <v>38.099999999998545</v>
      </c>
      <c r="Y111" s="115">
        <v>3</v>
      </c>
      <c r="Z111" s="116"/>
      <c r="AA111" s="128"/>
      <c r="AB111" s="71"/>
      <c r="AC111" s="72"/>
      <c r="AD111" s="117"/>
    </row>
    <row r="112" spans="1:30">
      <c r="A112" s="11">
        <f t="shared" si="113"/>
        <v>40057</v>
      </c>
      <c r="B112" s="108">
        <f t="shared" si="17"/>
        <v>26710.253333333174</v>
      </c>
      <c r="C112" s="77">
        <f t="shared" si="18"/>
        <v>2.3466666666681704</v>
      </c>
      <c r="D112" s="21">
        <f t="shared" si="19"/>
        <v>0.70666666666711953</v>
      </c>
      <c r="E112" s="107">
        <v>26593</v>
      </c>
      <c r="F112" s="15"/>
      <c r="G112" s="16"/>
      <c r="H112" s="108">
        <f t="shared" si="78"/>
        <v>26166.734042553155</v>
      </c>
      <c r="I112" s="77">
        <f t="shared" si="79"/>
        <v>1.9893617021261889</v>
      </c>
      <c r="J112" s="21">
        <f t="shared" si="80"/>
        <v>0.26595744680831401</v>
      </c>
      <c r="K112" s="111">
        <v>26879.5</v>
      </c>
      <c r="L112" s="139">
        <f t="shared" ref="L112" si="216">K111-K112</f>
        <v>3</v>
      </c>
      <c r="M112" s="30">
        <f t="shared" si="181"/>
        <v>0.22585227272727273</v>
      </c>
      <c r="N112" s="29">
        <f t="shared" ref="N112" si="217">26954-K112</f>
        <v>74.5</v>
      </c>
      <c r="O112" s="112">
        <v>2</v>
      </c>
      <c r="P112" s="127">
        <f t="shared" si="116"/>
        <v>26621</v>
      </c>
      <c r="Q112" s="128">
        <f t="shared" ref="Q112" si="218">P112-P111</f>
        <v>0</v>
      </c>
      <c r="R112" s="71"/>
      <c r="S112" s="72">
        <f t="shared" ref="S112" si="219">P112-26609.9</f>
        <v>11.099999999998545</v>
      </c>
      <c r="T112" s="117">
        <v>3</v>
      </c>
      <c r="U112" s="113">
        <v>26554.2</v>
      </c>
      <c r="V112" s="148">
        <f t="shared" ref="V112" si="220">U111-U112</f>
        <v>1.5</v>
      </c>
      <c r="W112" s="114">
        <f t="shared" ref="W112" si="221">-(U112-$U$62)/($E$63-$E$231)</f>
        <v>0.20624999999999241</v>
      </c>
      <c r="X112" s="101">
        <f t="shared" ref="X112" si="222">26593.8-U112</f>
        <v>39.599999999998545</v>
      </c>
      <c r="Y112" s="115">
        <v>3</v>
      </c>
      <c r="Z112" s="116"/>
      <c r="AA112" s="128"/>
      <c r="AB112" s="71"/>
      <c r="AC112" s="72"/>
      <c r="AD112" s="117"/>
    </row>
    <row r="113" spans="1:30">
      <c r="A113" s="11">
        <f t="shared" si="113"/>
        <v>40058</v>
      </c>
      <c r="B113" s="108">
        <f t="shared" si="17"/>
        <v>26707.906666666506</v>
      </c>
      <c r="C113" s="77">
        <f t="shared" si="18"/>
        <v>2.3466666666681704</v>
      </c>
      <c r="D113" s="21">
        <f t="shared" si="19"/>
        <v>0.71333333333379045</v>
      </c>
      <c r="E113" s="107">
        <v>26593</v>
      </c>
      <c r="F113" s="15"/>
      <c r="G113" s="16"/>
      <c r="H113" s="108">
        <f t="shared" si="78"/>
        <v>26168.723404255281</v>
      </c>
      <c r="I113" s="77">
        <f t="shared" si="79"/>
        <v>1.9893617021261889</v>
      </c>
      <c r="J113" s="21">
        <f t="shared" si="80"/>
        <v>0.27659574468064657</v>
      </c>
      <c r="K113" s="111">
        <v>26876.2</v>
      </c>
      <c r="L113" s="139">
        <f t="shared" ref="L113" si="223">K112-K113</f>
        <v>3.2999999999992724</v>
      </c>
      <c r="M113" s="30">
        <f t="shared" si="181"/>
        <v>0.23522727272727065</v>
      </c>
      <c r="N113" s="29">
        <f t="shared" ref="N113" si="224">26954-K113</f>
        <v>77.799999999999272</v>
      </c>
      <c r="O113" s="112">
        <v>2</v>
      </c>
      <c r="P113" s="127">
        <f t="shared" si="116"/>
        <v>26621</v>
      </c>
      <c r="Q113" s="128">
        <f t="shared" ref="Q113" si="225">P113-P112</f>
        <v>0</v>
      </c>
      <c r="R113" s="71"/>
      <c r="S113" s="72">
        <f t="shared" ref="S113" si="226">P113-26609.9</f>
        <v>11.099999999998545</v>
      </c>
      <c r="T113" s="117">
        <v>3</v>
      </c>
      <c r="U113" s="113">
        <v>26551.200000000001</v>
      </c>
      <c r="V113" s="148">
        <f t="shared" ref="V113" si="227">U112-U113</f>
        <v>3</v>
      </c>
      <c r="W113" s="114">
        <f t="shared" ref="W113" si="228">-(U113-$U$62)/($E$63-$E$231)</f>
        <v>0.22187499999999241</v>
      </c>
      <c r="X113" s="101">
        <f t="shared" ref="X113" si="229">26593.8-U113</f>
        <v>42.599999999998545</v>
      </c>
      <c r="Y113" s="115">
        <v>3</v>
      </c>
      <c r="Z113" s="116"/>
      <c r="AA113" s="128"/>
      <c r="AB113" s="71"/>
      <c r="AC113" s="72"/>
      <c r="AD113" s="117"/>
    </row>
    <row r="114" spans="1:30">
      <c r="A114" s="11">
        <f t="shared" si="113"/>
        <v>40059</v>
      </c>
      <c r="B114" s="108">
        <f t="shared" si="17"/>
        <v>26705.559999999838</v>
      </c>
      <c r="C114" s="77">
        <f t="shared" si="18"/>
        <v>2.3466666666681704</v>
      </c>
      <c r="D114" s="21">
        <f t="shared" si="19"/>
        <v>0.72000000000046138</v>
      </c>
      <c r="E114" s="107">
        <v>26593</v>
      </c>
      <c r="F114" s="15"/>
      <c r="G114" s="16"/>
      <c r="H114" s="108">
        <f t="shared" si="78"/>
        <v>26170.712765957407</v>
      </c>
      <c r="I114" s="77">
        <f t="shared" si="79"/>
        <v>1.9893617021261889</v>
      </c>
      <c r="J114" s="21">
        <f t="shared" si="80"/>
        <v>0.28723404255297913</v>
      </c>
      <c r="K114" s="111">
        <v>26873.7</v>
      </c>
      <c r="L114" s="139">
        <f t="shared" ref="L114" si="230">K113-K114</f>
        <v>2.5</v>
      </c>
      <c r="M114" s="30">
        <f t="shared" si="181"/>
        <v>0.24232954545454338</v>
      </c>
      <c r="N114" s="29">
        <f t="shared" ref="N114" si="231">26954-K114</f>
        <v>80.299999999999272</v>
      </c>
      <c r="O114" s="112">
        <v>2</v>
      </c>
      <c r="P114" s="127">
        <f t="shared" si="116"/>
        <v>26621</v>
      </c>
      <c r="Q114" s="128">
        <f t="shared" ref="Q114" si="232">P114-P113</f>
        <v>0</v>
      </c>
      <c r="R114" s="71"/>
      <c r="S114" s="72">
        <f t="shared" ref="S114" si="233">P114-26609.9</f>
        <v>11.099999999998545</v>
      </c>
      <c r="T114" s="117">
        <v>3</v>
      </c>
      <c r="U114" s="113">
        <v>26549.7</v>
      </c>
      <c r="V114" s="148">
        <f t="shared" ref="V114" si="234">U113-U114</f>
        <v>1.5</v>
      </c>
      <c r="W114" s="114">
        <f t="shared" ref="W114" si="235">-(U114-$U$62)/($E$63-$E$231)</f>
        <v>0.22968749999999241</v>
      </c>
      <c r="X114" s="101">
        <f t="shared" ref="X114" si="236">26593.8-U114</f>
        <v>44.099999999998545</v>
      </c>
      <c r="Y114" s="115">
        <v>3</v>
      </c>
      <c r="Z114" s="116"/>
      <c r="AA114" s="128"/>
      <c r="AB114" s="71"/>
      <c r="AC114" s="72"/>
      <c r="AD114" s="117"/>
    </row>
    <row r="115" spans="1:30">
      <c r="A115" s="11">
        <f t="shared" si="113"/>
        <v>40060</v>
      </c>
      <c r="B115" s="108">
        <f t="shared" si="17"/>
        <v>26703.213333333169</v>
      </c>
      <c r="C115" s="77">
        <f t="shared" si="18"/>
        <v>2.3466666666681704</v>
      </c>
      <c r="D115" s="21">
        <f t="shared" si="19"/>
        <v>0.72666666666713231</v>
      </c>
      <c r="E115" s="107">
        <v>26593</v>
      </c>
      <c r="F115" s="15"/>
      <c r="G115" s="16"/>
      <c r="H115" s="108">
        <f t="shared" si="78"/>
        <v>26172.702127659533</v>
      </c>
      <c r="I115" s="77">
        <f t="shared" si="79"/>
        <v>1.9893617021261889</v>
      </c>
      <c r="J115" s="21">
        <f t="shared" si="80"/>
        <v>0.29787234042531169</v>
      </c>
      <c r="K115" s="111">
        <v>26868.3</v>
      </c>
      <c r="L115" s="139">
        <f t="shared" ref="L115" si="237">K114-K115</f>
        <v>5.4000000000014552</v>
      </c>
      <c r="M115" s="30">
        <f t="shared" si="181"/>
        <v>0.25767045454545662</v>
      </c>
      <c r="N115" s="29">
        <f t="shared" ref="N115" si="238">26954-K115</f>
        <v>85.700000000000728</v>
      </c>
      <c r="O115" s="112">
        <v>2</v>
      </c>
      <c r="P115" s="127">
        <f t="shared" si="116"/>
        <v>26621</v>
      </c>
      <c r="Q115" s="128">
        <f t="shared" ref="Q115" si="239">P115-P114</f>
        <v>0</v>
      </c>
      <c r="R115" s="71"/>
      <c r="S115" s="72">
        <f t="shared" ref="S115" si="240">P115-26609.9</f>
        <v>11.099999999998545</v>
      </c>
      <c r="T115" s="117">
        <v>3</v>
      </c>
      <c r="U115" s="113">
        <v>26545.200000000001</v>
      </c>
      <c r="V115" s="148">
        <f t="shared" ref="V115" si="241">U114-U115</f>
        <v>4.5</v>
      </c>
      <c r="W115" s="114">
        <f t="shared" ref="W115" si="242">-(U115-$U$62)/($E$63-$E$231)</f>
        <v>0.25312499999999244</v>
      </c>
      <c r="X115" s="101">
        <f t="shared" ref="X115" si="243">26593.8-U115</f>
        <v>48.599999999998545</v>
      </c>
      <c r="Y115" s="115">
        <v>3</v>
      </c>
      <c r="Z115" s="116"/>
      <c r="AA115" s="128"/>
      <c r="AB115" s="71"/>
      <c r="AC115" s="72"/>
      <c r="AD115" s="117"/>
    </row>
    <row r="116" spans="1:30">
      <c r="A116" s="11">
        <f t="shared" si="113"/>
        <v>40061</v>
      </c>
      <c r="B116" s="108">
        <f t="shared" si="17"/>
        <v>26700.866666666501</v>
      </c>
      <c r="C116" s="77">
        <f t="shared" si="18"/>
        <v>2.3466666666681704</v>
      </c>
      <c r="D116" s="21">
        <f t="shared" si="19"/>
        <v>0.73333333333380324</v>
      </c>
      <c r="E116" s="107">
        <v>26593</v>
      </c>
      <c r="F116" s="15"/>
      <c r="G116" s="16"/>
      <c r="H116" s="108">
        <f t="shared" si="78"/>
        <v>26174.691489361659</v>
      </c>
      <c r="I116" s="77">
        <f t="shared" si="79"/>
        <v>1.9893617021261889</v>
      </c>
      <c r="J116" s="21">
        <f t="shared" si="80"/>
        <v>0.30851063829764425</v>
      </c>
      <c r="K116" s="111">
        <v>26866.7</v>
      </c>
      <c r="L116" s="139">
        <f t="shared" ref="L116" si="244">K115-K116</f>
        <v>1.5999999999985448</v>
      </c>
      <c r="M116" s="30">
        <f t="shared" si="181"/>
        <v>0.26221590909090703</v>
      </c>
      <c r="N116" s="29">
        <f t="shared" ref="N116" si="245">26954-K116</f>
        <v>87.299999999999272</v>
      </c>
      <c r="O116" s="112">
        <v>2</v>
      </c>
      <c r="P116" s="127">
        <f t="shared" si="116"/>
        <v>26621</v>
      </c>
      <c r="Q116" s="128">
        <f t="shared" ref="Q116:Q118" si="246">P116-P115</f>
        <v>0</v>
      </c>
      <c r="R116" s="71"/>
      <c r="S116" s="72">
        <f t="shared" ref="S116:S118" si="247">P116-26609.9</f>
        <v>11.099999999998545</v>
      </c>
      <c r="T116" s="117">
        <v>3</v>
      </c>
      <c r="U116" s="113">
        <v>26543.7</v>
      </c>
      <c r="V116" s="148">
        <f t="shared" ref="V116" si="248">U115-U116</f>
        <v>1.5</v>
      </c>
      <c r="W116" s="114">
        <f t="shared" ref="W116" si="249">-(U116-$U$62)/($E$63-$E$231)</f>
        <v>0.26093749999999244</v>
      </c>
      <c r="X116" s="101">
        <f t="shared" ref="X116" si="250">26593.8-U116</f>
        <v>50.099999999998545</v>
      </c>
      <c r="Y116" s="115">
        <v>3</v>
      </c>
      <c r="Z116" s="116"/>
      <c r="AA116" s="128"/>
      <c r="AB116" s="71"/>
      <c r="AC116" s="72"/>
      <c r="AD116" s="117"/>
    </row>
    <row r="117" spans="1:30">
      <c r="A117" s="11">
        <f t="shared" si="113"/>
        <v>40062</v>
      </c>
      <c r="B117" s="108">
        <f t="shared" si="17"/>
        <v>26698.519999999833</v>
      </c>
      <c r="C117" s="77">
        <f t="shared" si="18"/>
        <v>2.3466666666681704</v>
      </c>
      <c r="D117" s="21">
        <f t="shared" si="19"/>
        <v>0.74000000000047417</v>
      </c>
      <c r="E117" s="107">
        <v>26593</v>
      </c>
      <c r="F117" s="15"/>
      <c r="G117" s="16"/>
      <c r="H117" s="108">
        <f t="shared" si="78"/>
        <v>26176.680851063786</v>
      </c>
      <c r="I117" s="77">
        <f t="shared" si="79"/>
        <v>1.9893617021261889</v>
      </c>
      <c r="J117" s="21">
        <f t="shared" si="80"/>
        <v>0.3191489361699768</v>
      </c>
      <c r="K117" s="111">
        <v>26865.200000000001</v>
      </c>
      <c r="L117" s="139">
        <f t="shared" ref="L117" si="251">K116-K117</f>
        <v>1.5</v>
      </c>
      <c r="M117" s="30">
        <f t="shared" si="181"/>
        <v>0.26647727272727068</v>
      </c>
      <c r="N117" s="29">
        <f t="shared" ref="N117" si="252">26954-K117</f>
        <v>88.799999999999272</v>
      </c>
      <c r="O117" s="112">
        <v>3</v>
      </c>
      <c r="P117" s="127">
        <f t="shared" si="116"/>
        <v>26621</v>
      </c>
      <c r="Q117" s="128">
        <f t="shared" si="246"/>
        <v>0</v>
      </c>
      <c r="R117" s="71"/>
      <c r="S117" s="72">
        <f t="shared" si="247"/>
        <v>11.099999999998545</v>
      </c>
      <c r="T117" s="117">
        <v>3</v>
      </c>
      <c r="U117" s="113">
        <v>26540.7</v>
      </c>
      <c r="V117" s="148">
        <f t="shared" ref="V117" si="253">U116-U117</f>
        <v>3</v>
      </c>
      <c r="W117" s="114">
        <f t="shared" ref="W117" si="254">-(U117-$U$62)/($E$63-$E$231)</f>
        <v>0.27656249999999244</v>
      </c>
      <c r="X117" s="101">
        <f t="shared" ref="X117" si="255">26593.8-U117</f>
        <v>53.099999999998545</v>
      </c>
      <c r="Y117" s="115">
        <v>3</v>
      </c>
      <c r="Z117" s="116"/>
      <c r="AA117" s="128"/>
      <c r="AB117" s="71"/>
      <c r="AC117" s="72"/>
      <c r="AD117" s="117"/>
    </row>
    <row r="118" spans="1:30">
      <c r="A118" s="11">
        <f t="shared" si="113"/>
        <v>40063</v>
      </c>
      <c r="B118" s="108">
        <f t="shared" si="17"/>
        <v>26696.173333333165</v>
      </c>
      <c r="C118" s="77">
        <f t="shared" si="18"/>
        <v>2.3466666666681704</v>
      </c>
      <c r="D118" s="21">
        <f t="shared" si="19"/>
        <v>0.7466666666671451</v>
      </c>
      <c r="E118" s="107">
        <v>26593</v>
      </c>
      <c r="F118" s="15"/>
      <c r="G118" s="16"/>
      <c r="H118" s="108">
        <f t="shared" si="78"/>
        <v>26178.670212765912</v>
      </c>
      <c r="I118" s="77">
        <f t="shared" si="79"/>
        <v>1.9893617021261889</v>
      </c>
      <c r="J118" s="21">
        <f t="shared" si="80"/>
        <v>0.32978723404230936</v>
      </c>
      <c r="K118" s="111">
        <v>26862.2</v>
      </c>
      <c r="L118" s="139">
        <f t="shared" ref="L118" si="256">K117-K118</f>
        <v>3</v>
      </c>
      <c r="M118" s="30">
        <f t="shared" si="181"/>
        <v>0.27499999999999791</v>
      </c>
      <c r="N118" s="29">
        <f t="shared" ref="N118" si="257">26954-K118</f>
        <v>91.799999999999272</v>
      </c>
      <c r="O118" s="112">
        <v>3</v>
      </c>
      <c r="P118" s="127">
        <f t="shared" si="116"/>
        <v>26621</v>
      </c>
      <c r="Q118" s="128">
        <f t="shared" si="246"/>
        <v>0</v>
      </c>
      <c r="R118" s="71"/>
      <c r="S118" s="72">
        <f t="shared" si="247"/>
        <v>11.099999999998545</v>
      </c>
      <c r="T118" s="117">
        <v>3</v>
      </c>
      <c r="U118" s="113">
        <v>26539.200000000001</v>
      </c>
      <c r="V118" s="148">
        <f t="shared" ref="V118" si="258">U117-U118</f>
        <v>1.5</v>
      </c>
      <c r="W118" s="114">
        <f t="shared" ref="W118" si="259">-(U118-$U$62)/($E$63-$E$231)</f>
        <v>0.28437499999999244</v>
      </c>
      <c r="X118" s="101">
        <f t="shared" ref="X118" si="260">26593.8-U118</f>
        <v>54.599999999998545</v>
      </c>
      <c r="Y118" s="115">
        <v>3</v>
      </c>
      <c r="Z118" s="116"/>
      <c r="AA118" s="128"/>
      <c r="AB118" s="71"/>
      <c r="AC118" s="72"/>
      <c r="AD118" s="117"/>
    </row>
    <row r="119" spans="1:30">
      <c r="A119" s="11">
        <f t="shared" si="113"/>
        <v>40064</v>
      </c>
      <c r="B119" s="108">
        <f t="shared" si="17"/>
        <v>26693.826666666497</v>
      </c>
      <c r="C119" s="77">
        <f t="shared" si="18"/>
        <v>2.3466666666681704</v>
      </c>
      <c r="D119" s="21">
        <f t="shared" si="19"/>
        <v>0.75333333333381602</v>
      </c>
      <c r="E119" s="107">
        <v>26593</v>
      </c>
      <c r="F119" s="15"/>
      <c r="G119" s="16"/>
      <c r="H119" s="108">
        <f t="shared" si="78"/>
        <v>26180.659574468038</v>
      </c>
      <c r="I119" s="77">
        <f t="shared" si="79"/>
        <v>1.9893617021261889</v>
      </c>
      <c r="J119" s="21">
        <f t="shared" si="80"/>
        <v>0.34042553191464198</v>
      </c>
      <c r="K119" s="111">
        <v>26859.200000000001</v>
      </c>
      <c r="L119" s="139">
        <f t="shared" ref="L119" si="261">K118-K119</f>
        <v>3</v>
      </c>
      <c r="M119" s="30">
        <f t="shared" si="181"/>
        <v>0.28352272727272521</v>
      </c>
      <c r="N119" s="29">
        <f t="shared" ref="N119" si="262">26954-K119</f>
        <v>94.799999999999272</v>
      </c>
      <c r="O119" s="112">
        <v>3</v>
      </c>
      <c r="P119" s="127">
        <f t="shared" si="116"/>
        <v>26621</v>
      </c>
      <c r="Q119" s="128">
        <f t="shared" ref="Q119" si="263">P119-P118</f>
        <v>0</v>
      </c>
      <c r="R119" s="71"/>
      <c r="S119" s="72">
        <f t="shared" ref="S119" si="264">P119-26609.9</f>
        <v>11.099999999998545</v>
      </c>
      <c r="T119" s="117">
        <v>3</v>
      </c>
      <c r="U119" s="113">
        <v>26536.2</v>
      </c>
      <c r="V119" s="148">
        <f t="shared" ref="V119" si="265">U118-U119</f>
        <v>3</v>
      </c>
      <c r="W119" s="114">
        <f t="shared" ref="W119" si="266">-(U119-$U$62)/($E$63-$E$231)</f>
        <v>0.29999999999999244</v>
      </c>
      <c r="X119" s="101">
        <f t="shared" ref="X119" si="267">26593.8-U119</f>
        <v>57.599999999998545</v>
      </c>
      <c r="Y119" s="115">
        <v>3</v>
      </c>
      <c r="Z119" s="116"/>
      <c r="AA119" s="128"/>
      <c r="AB119" s="71"/>
      <c r="AC119" s="72"/>
      <c r="AD119" s="117"/>
    </row>
    <row r="120" spans="1:30">
      <c r="A120" s="11">
        <f t="shared" si="113"/>
        <v>40065</v>
      </c>
      <c r="B120" s="108">
        <f t="shared" si="17"/>
        <v>26691.479999999829</v>
      </c>
      <c r="C120" s="77">
        <f t="shared" si="18"/>
        <v>2.3466666666681704</v>
      </c>
      <c r="D120" s="21">
        <f t="shared" si="19"/>
        <v>0.76000000000048695</v>
      </c>
      <c r="E120" s="107">
        <v>26593</v>
      </c>
      <c r="F120" s="15"/>
      <c r="G120" s="16"/>
      <c r="H120" s="108">
        <f t="shared" si="78"/>
        <v>26182.648936170164</v>
      </c>
      <c r="I120" s="77">
        <f t="shared" si="79"/>
        <v>1.9893617021261889</v>
      </c>
      <c r="J120" s="21">
        <f t="shared" si="80"/>
        <v>0.35106382978697454</v>
      </c>
      <c r="K120" s="111">
        <v>26857.7</v>
      </c>
      <c r="L120" s="139">
        <f t="shared" ref="L120" si="268">K119-K120</f>
        <v>1.5</v>
      </c>
      <c r="M120" s="30">
        <f t="shared" si="181"/>
        <v>0.28778409090908885</v>
      </c>
      <c r="N120" s="29">
        <f t="shared" ref="N120" si="269">26954-K120</f>
        <v>96.299999999999272</v>
      </c>
      <c r="O120" s="112">
        <v>3</v>
      </c>
      <c r="P120" s="127">
        <f t="shared" si="116"/>
        <v>26621</v>
      </c>
      <c r="Q120" s="128">
        <f t="shared" ref="Q120" si="270">P120-P119</f>
        <v>0</v>
      </c>
      <c r="R120" s="71"/>
      <c r="S120" s="72">
        <f t="shared" ref="S120" si="271">P120-26609.9</f>
        <v>11.099999999998545</v>
      </c>
      <c r="T120" s="117">
        <v>3</v>
      </c>
      <c r="U120" s="113">
        <v>26533.200000000001</v>
      </c>
      <c r="V120" s="148">
        <f t="shared" ref="V120" si="272">U119-U120</f>
        <v>3</v>
      </c>
      <c r="W120" s="114">
        <f t="shared" ref="W120" si="273">-(U120-$U$62)/($E$63-$E$231)</f>
        <v>0.31562499999999244</v>
      </c>
      <c r="X120" s="101">
        <f t="shared" ref="X120" si="274">26593.8-U120</f>
        <v>60.599999999998545</v>
      </c>
      <c r="Y120" s="115">
        <v>3</v>
      </c>
      <c r="Z120" s="116"/>
      <c r="AA120" s="128"/>
      <c r="AB120" s="71"/>
      <c r="AC120" s="72"/>
      <c r="AD120" s="117"/>
    </row>
    <row r="121" spans="1:30">
      <c r="A121" s="11">
        <f t="shared" si="113"/>
        <v>40066</v>
      </c>
      <c r="B121" s="108">
        <f t="shared" si="17"/>
        <v>26689.13333333316</v>
      </c>
      <c r="C121" s="77">
        <f t="shared" si="18"/>
        <v>2.3466666666681704</v>
      </c>
      <c r="D121" s="21">
        <f t="shared" si="19"/>
        <v>0.76666666666715788</v>
      </c>
      <c r="E121" s="107">
        <v>26593</v>
      </c>
      <c r="F121" s="15"/>
      <c r="G121" s="16"/>
      <c r="H121" s="108">
        <f t="shared" si="78"/>
        <v>26184.63829787229</v>
      </c>
      <c r="I121" s="77">
        <f t="shared" si="79"/>
        <v>1.9893617021261889</v>
      </c>
      <c r="J121" s="21">
        <f t="shared" si="80"/>
        <v>0.36170212765930709</v>
      </c>
      <c r="K121" s="111">
        <v>26853.1</v>
      </c>
      <c r="L121" s="139">
        <f t="shared" ref="L121" si="275">K120-K121</f>
        <v>4.6000000000021828</v>
      </c>
      <c r="M121" s="30">
        <f t="shared" si="181"/>
        <v>0.30085227272727688</v>
      </c>
      <c r="N121" s="29">
        <f t="shared" ref="N121" si="276">26954-K121</f>
        <v>100.90000000000146</v>
      </c>
      <c r="O121" s="112">
        <v>2</v>
      </c>
      <c r="P121" s="127">
        <f t="shared" si="116"/>
        <v>26621</v>
      </c>
      <c r="Q121" s="128">
        <f t="shared" ref="Q121" si="277">P121-P120</f>
        <v>0</v>
      </c>
      <c r="R121" s="71"/>
      <c r="S121" s="72">
        <f t="shared" ref="S121" si="278">P121-26609.9</f>
        <v>11.099999999998545</v>
      </c>
      <c r="T121" s="117">
        <v>3</v>
      </c>
      <c r="U121" s="113">
        <v>26531.7</v>
      </c>
      <c r="V121" s="148">
        <f t="shared" ref="V121" si="279">U120-U121</f>
        <v>1.5</v>
      </c>
      <c r="W121" s="114">
        <f t="shared" ref="W121" si="280">-(U121-$U$62)/($E$63-$E$231)</f>
        <v>0.32343749999999244</v>
      </c>
      <c r="X121" s="101">
        <f t="shared" ref="X121" si="281">26593.8-U121</f>
        <v>62.099999999998545</v>
      </c>
      <c r="Y121" s="115">
        <v>3</v>
      </c>
      <c r="Z121" s="116"/>
      <c r="AA121" s="128"/>
      <c r="AB121" s="71"/>
      <c r="AC121" s="72"/>
      <c r="AD121" s="117"/>
    </row>
    <row r="122" spans="1:30">
      <c r="A122" s="11">
        <f t="shared" si="113"/>
        <v>40067</v>
      </c>
      <c r="B122" s="108">
        <f t="shared" si="17"/>
        <v>26686.786666666492</v>
      </c>
      <c r="C122" s="77">
        <f t="shared" si="18"/>
        <v>2.3466666666681704</v>
      </c>
      <c r="D122" s="21">
        <f t="shared" si="19"/>
        <v>0.77333333333382892</v>
      </c>
      <c r="E122" s="107">
        <v>26593</v>
      </c>
      <c r="F122" s="15"/>
      <c r="G122" s="16"/>
      <c r="H122" s="108">
        <f t="shared" si="78"/>
        <v>26186.627659574417</v>
      </c>
      <c r="I122" s="77">
        <f t="shared" si="79"/>
        <v>1.9893617021261889</v>
      </c>
      <c r="J122" s="21">
        <f t="shared" si="80"/>
        <v>0.37234042553163965</v>
      </c>
      <c r="K122" s="111">
        <v>26847.1</v>
      </c>
      <c r="L122" s="139">
        <f t="shared" ref="L122" si="282">K121-K122</f>
        <v>6</v>
      </c>
      <c r="M122" s="30">
        <f t="shared" si="181"/>
        <v>0.31789772727273141</v>
      </c>
      <c r="N122" s="29">
        <f t="shared" ref="N122" si="283">26954-K122</f>
        <v>106.90000000000146</v>
      </c>
      <c r="O122" s="112">
        <v>1</v>
      </c>
      <c r="P122" s="127">
        <f t="shared" si="116"/>
        <v>26621</v>
      </c>
      <c r="Q122" s="128">
        <f t="shared" ref="Q122" si="284">P122-P121</f>
        <v>0</v>
      </c>
      <c r="R122" s="71"/>
      <c r="S122" s="72">
        <f t="shared" ref="S122" si="285">P122-26609.9</f>
        <v>11.099999999998545</v>
      </c>
      <c r="T122" s="117">
        <v>3</v>
      </c>
      <c r="U122" s="113">
        <v>26528.7</v>
      </c>
      <c r="V122" s="148">
        <f t="shared" ref="V122" si="286">U121-U122</f>
        <v>3</v>
      </c>
      <c r="W122" s="114">
        <f t="shared" ref="W122" si="287">-(U122-$U$62)/($E$63-$E$231)</f>
        <v>0.33906249999999244</v>
      </c>
      <c r="X122" s="101">
        <f t="shared" ref="X122" si="288">26593.8-U122</f>
        <v>65.099999999998545</v>
      </c>
      <c r="Y122" s="115">
        <v>3</v>
      </c>
      <c r="Z122" s="116"/>
      <c r="AA122" s="128"/>
      <c r="AB122" s="71"/>
      <c r="AC122" s="72"/>
      <c r="AD122" s="117"/>
    </row>
    <row r="123" spans="1:30">
      <c r="A123" s="11">
        <f t="shared" si="113"/>
        <v>40068</v>
      </c>
      <c r="B123" s="108">
        <f t="shared" si="17"/>
        <v>26684.439999999824</v>
      </c>
      <c r="C123" s="77">
        <f t="shared" si="18"/>
        <v>2.3466666666681704</v>
      </c>
      <c r="D123" s="21">
        <f t="shared" si="19"/>
        <v>0.78000000000049985</v>
      </c>
      <c r="E123" s="107">
        <v>26593</v>
      </c>
      <c r="F123" s="15"/>
      <c r="G123" s="16"/>
      <c r="H123" s="108">
        <f t="shared" si="78"/>
        <v>26188.617021276543</v>
      </c>
      <c r="I123" s="77">
        <f t="shared" si="79"/>
        <v>1.9893617021261889</v>
      </c>
      <c r="J123" s="21">
        <f t="shared" si="80"/>
        <v>0.38297872340397221</v>
      </c>
      <c r="K123" s="111">
        <v>26843.1</v>
      </c>
      <c r="L123" s="139">
        <f t="shared" ref="L123" si="289">K122-K123</f>
        <v>4</v>
      </c>
      <c r="M123" s="30">
        <f t="shared" si="181"/>
        <v>0.32926136363636777</v>
      </c>
      <c r="N123" s="29">
        <f t="shared" ref="N123" si="290">26954-K123</f>
        <v>110.90000000000146</v>
      </c>
      <c r="O123" s="112">
        <v>1</v>
      </c>
      <c r="P123" s="127">
        <f t="shared" si="116"/>
        <v>26621</v>
      </c>
      <c r="Q123" s="128">
        <f t="shared" ref="Q123" si="291">P123-P122</f>
        <v>0</v>
      </c>
      <c r="R123" s="71"/>
      <c r="S123" s="72">
        <f t="shared" ref="S123" si="292">P123-26609.9</f>
        <v>11.099999999998545</v>
      </c>
      <c r="T123" s="117">
        <v>3</v>
      </c>
      <c r="U123" s="113">
        <v>26527.200000000001</v>
      </c>
      <c r="V123" s="148">
        <f t="shared" ref="V123" si="293">U122-U123</f>
        <v>1.5</v>
      </c>
      <c r="W123" s="114">
        <f t="shared" ref="W123" si="294">-(U123-$U$62)/($E$63-$E$231)</f>
        <v>0.34687499999999244</v>
      </c>
      <c r="X123" s="101">
        <f t="shared" ref="X123" si="295">26593.8-U123</f>
        <v>66.599999999998545</v>
      </c>
      <c r="Y123" s="115">
        <v>3</v>
      </c>
      <c r="Z123" s="116"/>
      <c r="AA123" s="128"/>
      <c r="AB123" s="71"/>
      <c r="AC123" s="72"/>
      <c r="AD123" s="117"/>
    </row>
    <row r="124" spans="1:30">
      <c r="A124" s="11">
        <f t="shared" si="113"/>
        <v>40069</v>
      </c>
      <c r="B124" s="108">
        <f t="shared" si="17"/>
        <v>26682.093333333156</v>
      </c>
      <c r="C124" s="77">
        <f t="shared" si="18"/>
        <v>2.3466666666681704</v>
      </c>
      <c r="D124" s="21">
        <f t="shared" si="19"/>
        <v>0.78666666666717078</v>
      </c>
      <c r="E124" s="107">
        <v>26593</v>
      </c>
      <c r="F124" s="15"/>
      <c r="G124" s="16"/>
      <c r="H124" s="108">
        <f t="shared" si="78"/>
        <v>26190.606382978669</v>
      </c>
      <c r="I124" s="77">
        <f t="shared" si="79"/>
        <v>1.9893617021261889</v>
      </c>
      <c r="J124" s="21">
        <f t="shared" si="80"/>
        <v>0.39361702127630477</v>
      </c>
      <c r="K124" s="111">
        <v>26839.1</v>
      </c>
      <c r="L124" s="139">
        <f t="shared" ref="L124" si="296">K123-K124</f>
        <v>4</v>
      </c>
      <c r="M124" s="30">
        <f t="shared" si="181"/>
        <v>0.34062500000000412</v>
      </c>
      <c r="N124" s="29">
        <f t="shared" ref="N124" si="297">26954-K124</f>
        <v>114.90000000000146</v>
      </c>
      <c r="O124" s="112">
        <v>1</v>
      </c>
      <c r="P124" s="127">
        <f t="shared" si="116"/>
        <v>26621</v>
      </c>
      <c r="Q124" s="128">
        <f t="shared" ref="Q124" si="298">P124-P123</f>
        <v>0</v>
      </c>
      <c r="R124" s="71"/>
      <c r="S124" s="72">
        <f t="shared" ref="S124" si="299">P124-26609.9</f>
        <v>11.099999999998545</v>
      </c>
      <c r="T124" s="117">
        <v>3</v>
      </c>
      <c r="U124" s="113">
        <v>26524.2</v>
      </c>
      <c r="V124" s="148">
        <f t="shared" ref="V124" si="300">U123-U124</f>
        <v>3</v>
      </c>
      <c r="W124" s="114">
        <f t="shared" ref="W124" si="301">-(U124-$U$62)/($E$63-$E$231)</f>
        <v>0.36249999999999244</v>
      </c>
      <c r="X124" s="101">
        <f t="shared" ref="X124" si="302">26593.8-U124</f>
        <v>69.599999999998545</v>
      </c>
      <c r="Y124" s="115">
        <v>3</v>
      </c>
      <c r="Z124" s="116"/>
      <c r="AA124" s="128"/>
      <c r="AB124" s="71"/>
      <c r="AC124" s="72"/>
      <c r="AD124" s="117"/>
    </row>
    <row r="125" spans="1:30">
      <c r="A125" s="11">
        <f t="shared" si="113"/>
        <v>40070</v>
      </c>
      <c r="B125" s="108">
        <f t="shared" si="17"/>
        <v>26679.746666666488</v>
      </c>
      <c r="C125" s="77">
        <f t="shared" si="18"/>
        <v>2.3466666666681704</v>
      </c>
      <c r="D125" s="21">
        <f t="shared" si="19"/>
        <v>0.79333333333384171</v>
      </c>
      <c r="E125" s="107">
        <v>26593</v>
      </c>
      <c r="F125" s="15"/>
      <c r="G125" s="16"/>
      <c r="H125" s="108">
        <f t="shared" si="78"/>
        <v>26192.595744680795</v>
      </c>
      <c r="I125" s="77">
        <f t="shared" si="79"/>
        <v>1.9893617021261889</v>
      </c>
      <c r="J125" s="21">
        <f t="shared" si="80"/>
        <v>0.40425531914863733</v>
      </c>
      <c r="K125" s="111">
        <v>26835.1</v>
      </c>
      <c r="L125" s="139">
        <f t="shared" ref="L125" si="303">K124-K125</f>
        <v>4</v>
      </c>
      <c r="M125" s="30">
        <f t="shared" si="181"/>
        <v>0.35198863636364047</v>
      </c>
      <c r="N125" s="29">
        <f t="shared" ref="N125" si="304">26954-K125</f>
        <v>118.90000000000146</v>
      </c>
      <c r="O125" s="112">
        <v>1</v>
      </c>
      <c r="P125" s="127">
        <f t="shared" si="116"/>
        <v>26621</v>
      </c>
      <c r="Q125" s="128">
        <f t="shared" ref="Q125" si="305">P125-P124</f>
        <v>0</v>
      </c>
      <c r="R125" s="71"/>
      <c r="S125" s="72">
        <f t="shared" ref="S125" si="306">P125-26609.9</f>
        <v>11.099999999998545</v>
      </c>
      <c r="T125" s="117">
        <v>3</v>
      </c>
      <c r="U125" s="113">
        <v>26522.7</v>
      </c>
      <c r="V125" s="148">
        <f t="shared" ref="V125" si="307">U124-U125</f>
        <v>1.5</v>
      </c>
      <c r="W125" s="114">
        <f t="shared" ref="W125" si="308">-(U125-$U$62)/($E$63-$E$231)</f>
        <v>0.37031249999999244</v>
      </c>
      <c r="X125" s="101">
        <f t="shared" ref="X125" si="309">26593.8-U125</f>
        <v>71.099999999998545</v>
      </c>
      <c r="Y125" s="115">
        <v>3</v>
      </c>
      <c r="Z125" s="116"/>
      <c r="AA125" s="128"/>
      <c r="AB125" s="71"/>
      <c r="AC125" s="72"/>
      <c r="AD125" s="117"/>
    </row>
    <row r="126" spans="1:30">
      <c r="A126" s="11">
        <f t="shared" si="113"/>
        <v>40071</v>
      </c>
      <c r="B126" s="108">
        <f t="shared" si="17"/>
        <v>26677.39999999982</v>
      </c>
      <c r="C126" s="77">
        <f t="shared" si="18"/>
        <v>2.3466666666681704</v>
      </c>
      <c r="D126" s="21">
        <f t="shared" si="19"/>
        <v>0.80000000000051263</v>
      </c>
      <c r="E126" s="107">
        <v>26593</v>
      </c>
      <c r="F126" s="15"/>
      <c r="G126" s="16"/>
      <c r="H126" s="108">
        <f t="shared" si="78"/>
        <v>26194.585106382921</v>
      </c>
      <c r="I126" s="77">
        <f t="shared" si="79"/>
        <v>1.9893617021261889</v>
      </c>
      <c r="J126" s="21">
        <f t="shared" si="80"/>
        <v>0.41489361702096988</v>
      </c>
      <c r="K126" s="111">
        <v>26831.1</v>
      </c>
      <c r="L126" s="139">
        <f t="shared" ref="L126" si="310">K125-K126</f>
        <v>4</v>
      </c>
      <c r="M126" s="30">
        <f t="shared" si="181"/>
        <v>0.36335227272727688</v>
      </c>
      <c r="N126" s="29">
        <f t="shared" ref="N126" si="311">26954-K126</f>
        <v>122.90000000000146</v>
      </c>
      <c r="O126" s="112">
        <v>1</v>
      </c>
      <c r="P126" s="127">
        <f t="shared" si="116"/>
        <v>26621</v>
      </c>
      <c r="Q126" s="128">
        <f t="shared" ref="Q126" si="312">P126-P125</f>
        <v>0</v>
      </c>
      <c r="R126" s="71"/>
      <c r="S126" s="72">
        <f t="shared" ref="S126" si="313">P126-26609.9</f>
        <v>11.099999999998545</v>
      </c>
      <c r="T126" s="117">
        <v>3</v>
      </c>
      <c r="U126" s="113">
        <v>26519.7</v>
      </c>
      <c r="V126" s="148">
        <f t="shared" ref="V126" si="314">U125-U126</f>
        <v>3</v>
      </c>
      <c r="W126" s="114">
        <f t="shared" ref="W126" si="315">-(U126-$U$62)/($E$63-$E$231)</f>
        <v>0.38593749999999244</v>
      </c>
      <c r="X126" s="101">
        <f t="shared" ref="X126" si="316">26593.8-U126</f>
        <v>74.099999999998545</v>
      </c>
      <c r="Y126" s="115">
        <v>3</v>
      </c>
      <c r="Z126" s="127"/>
      <c r="AA126" s="128"/>
      <c r="AB126" s="71"/>
      <c r="AC126" s="72"/>
      <c r="AD126" s="117"/>
    </row>
    <row r="127" spans="1:30">
      <c r="A127" s="11">
        <f t="shared" si="113"/>
        <v>40072</v>
      </c>
      <c r="B127" s="108">
        <f t="shared" si="17"/>
        <v>26675.053333333151</v>
      </c>
      <c r="C127" s="77">
        <f t="shared" si="18"/>
        <v>2.3466666666681704</v>
      </c>
      <c r="D127" s="21">
        <f t="shared" si="19"/>
        <v>0.80666666666718356</v>
      </c>
      <c r="E127" s="107">
        <v>26593</v>
      </c>
      <c r="F127" s="15"/>
      <c r="G127" s="16"/>
      <c r="H127" s="108">
        <f t="shared" si="78"/>
        <v>26196.574468085048</v>
      </c>
      <c r="I127" s="77">
        <f t="shared" si="79"/>
        <v>1.9893617021261889</v>
      </c>
      <c r="J127" s="21">
        <f t="shared" si="80"/>
        <v>0.42553191489330244</v>
      </c>
      <c r="K127" s="111">
        <v>26827.1</v>
      </c>
      <c r="L127" s="139">
        <f t="shared" ref="L127" si="317">K126-K127</f>
        <v>4</v>
      </c>
      <c r="M127" s="30">
        <f t="shared" si="181"/>
        <v>0.37471590909091324</v>
      </c>
      <c r="N127" s="29">
        <f t="shared" ref="N127" si="318">26954-K127</f>
        <v>126.90000000000146</v>
      </c>
      <c r="O127" s="112">
        <v>1</v>
      </c>
      <c r="P127" s="127">
        <f t="shared" si="116"/>
        <v>26621</v>
      </c>
      <c r="Q127" s="128">
        <f t="shared" ref="Q127" si="319">P127-P126</f>
        <v>0</v>
      </c>
      <c r="R127" s="71"/>
      <c r="S127" s="72">
        <f t="shared" ref="S127" si="320">P127-26609.9</f>
        <v>11.099999999998545</v>
      </c>
      <c r="T127" s="117">
        <v>3</v>
      </c>
      <c r="U127" s="113">
        <v>26518.2</v>
      </c>
      <c r="V127" s="148">
        <f t="shared" ref="V127" si="321">U126-U127</f>
        <v>1.5</v>
      </c>
      <c r="W127" s="114">
        <f t="shared" ref="W127" si="322">-(U127-$U$62)/($E$63-$E$231)</f>
        <v>0.39374999999999244</v>
      </c>
      <c r="X127" s="101">
        <f t="shared" ref="X127" si="323">26593.8-U127</f>
        <v>75.599999999998545</v>
      </c>
      <c r="Y127" s="115">
        <v>3</v>
      </c>
      <c r="Z127" s="127"/>
      <c r="AA127" s="128"/>
      <c r="AB127" s="71"/>
      <c r="AC127" s="72"/>
      <c r="AD127" s="117"/>
    </row>
    <row r="128" spans="1:30">
      <c r="A128" s="11">
        <f t="shared" si="113"/>
        <v>40073</v>
      </c>
      <c r="B128" s="108">
        <f t="shared" si="17"/>
        <v>26672.706666666483</v>
      </c>
      <c r="C128" s="77">
        <f t="shared" si="18"/>
        <v>2.3466666666681704</v>
      </c>
      <c r="D128" s="21">
        <f t="shared" si="19"/>
        <v>0.81333333333385449</v>
      </c>
      <c r="E128" s="107">
        <v>26593</v>
      </c>
      <c r="F128" s="15"/>
      <c r="G128" s="16"/>
      <c r="H128" s="108">
        <f t="shared" si="78"/>
        <v>26198.563829787174</v>
      </c>
      <c r="I128" s="77">
        <f t="shared" si="79"/>
        <v>1.9893617021261889</v>
      </c>
      <c r="J128" s="21">
        <f t="shared" si="80"/>
        <v>0.436170212765635</v>
      </c>
      <c r="K128" s="111">
        <v>26821.1</v>
      </c>
      <c r="L128" s="139">
        <f t="shared" ref="L128:L134" si="324">K127-K128</f>
        <v>6</v>
      </c>
      <c r="M128" s="30">
        <f t="shared" si="181"/>
        <v>0.39176136363636777</v>
      </c>
      <c r="N128" s="29">
        <f t="shared" ref="N128:N134" si="325">26954-K128</f>
        <v>132.90000000000146</v>
      </c>
      <c r="O128" s="112">
        <v>1</v>
      </c>
      <c r="P128" s="127">
        <f t="shared" si="116"/>
        <v>26621</v>
      </c>
      <c r="Q128" s="128">
        <f t="shared" ref="Q128" si="326">P128-P127</f>
        <v>0</v>
      </c>
      <c r="R128" s="71"/>
      <c r="S128" s="72">
        <f t="shared" ref="S128" si="327">P128-26609.9</f>
        <v>11.099999999998545</v>
      </c>
      <c r="T128" s="117">
        <v>3</v>
      </c>
      <c r="U128" s="113">
        <v>26515.200000000001</v>
      </c>
      <c r="V128" s="148">
        <f t="shared" ref="V128" si="328">U127-U128</f>
        <v>3</v>
      </c>
      <c r="W128" s="114">
        <f t="shared" ref="W128" si="329">-(U128-$U$62)/($E$63-$E$231)</f>
        <v>0.40937499999999244</v>
      </c>
      <c r="X128" s="101">
        <f t="shared" ref="X128" si="330">26593.8-U128</f>
        <v>78.599999999998545</v>
      </c>
      <c r="Y128" s="115">
        <v>3</v>
      </c>
      <c r="Z128" s="127"/>
      <c r="AA128" s="128"/>
      <c r="AB128" s="71"/>
      <c r="AC128" s="72"/>
      <c r="AD128" s="117"/>
    </row>
    <row r="129" spans="1:30">
      <c r="A129" s="11">
        <f t="shared" si="113"/>
        <v>40074</v>
      </c>
      <c r="B129" s="108">
        <f t="shared" si="17"/>
        <v>26670.359999999815</v>
      </c>
      <c r="C129" s="77">
        <f t="shared" si="18"/>
        <v>2.3466666666681704</v>
      </c>
      <c r="D129" s="21">
        <f t="shared" si="19"/>
        <v>0.82000000000052542</v>
      </c>
      <c r="E129" s="107">
        <v>26593</v>
      </c>
      <c r="F129" s="15"/>
      <c r="G129" s="16"/>
      <c r="H129" s="108">
        <f t="shared" si="78"/>
        <v>26200.5531914893</v>
      </c>
      <c r="I129" s="77">
        <f t="shared" si="79"/>
        <v>1.9893617021261889</v>
      </c>
      <c r="J129" s="21">
        <f t="shared" si="80"/>
        <v>0.44680851063796756</v>
      </c>
      <c r="K129" s="111">
        <v>26815.1</v>
      </c>
      <c r="L129" s="139">
        <f t="shared" si="324"/>
        <v>6</v>
      </c>
      <c r="M129" s="30">
        <f t="shared" si="181"/>
        <v>0.4088068181818223</v>
      </c>
      <c r="N129" s="29">
        <f t="shared" si="325"/>
        <v>138.90000000000146</v>
      </c>
      <c r="O129" s="112">
        <v>1</v>
      </c>
      <c r="P129" s="127">
        <f t="shared" si="116"/>
        <v>26621</v>
      </c>
      <c r="Q129" s="128">
        <f t="shared" ref="Q129" si="331">P129-P128</f>
        <v>0</v>
      </c>
      <c r="R129" s="71"/>
      <c r="S129" s="72">
        <f t="shared" ref="S129" si="332">P129-26609.9</f>
        <v>11.099999999998545</v>
      </c>
      <c r="T129" s="117">
        <v>3</v>
      </c>
      <c r="U129" s="113">
        <v>26513.4</v>
      </c>
      <c r="V129" s="148">
        <f t="shared" ref="V129" si="333">U128-U129</f>
        <v>1.7999999999992724</v>
      </c>
      <c r="W129" s="114">
        <f t="shared" ref="W129" si="334">-(U129-$U$62)/($E$63-$E$231)</f>
        <v>0.41874999999998863</v>
      </c>
      <c r="X129" s="101">
        <f t="shared" ref="X129" si="335">26593.8-U129</f>
        <v>80.399999999997817</v>
      </c>
      <c r="Y129" s="115">
        <v>2</v>
      </c>
      <c r="Z129" s="127"/>
      <c r="AA129" s="128"/>
      <c r="AB129" s="71"/>
      <c r="AC129" s="72"/>
      <c r="AD129" s="117"/>
    </row>
    <row r="130" spans="1:30">
      <c r="A130" s="11">
        <f t="shared" si="113"/>
        <v>40075</v>
      </c>
      <c r="B130" s="108">
        <f t="shared" si="17"/>
        <v>26668.013333333147</v>
      </c>
      <c r="C130" s="77">
        <f t="shared" si="18"/>
        <v>2.3466666666681704</v>
      </c>
      <c r="D130" s="21">
        <f t="shared" si="19"/>
        <v>0.82666666666719635</v>
      </c>
      <c r="E130" s="107">
        <v>26593</v>
      </c>
      <c r="F130" s="15"/>
      <c r="G130" s="16"/>
      <c r="H130" s="108">
        <f t="shared" si="78"/>
        <v>26202.542553191426</v>
      </c>
      <c r="I130" s="77">
        <f t="shared" si="79"/>
        <v>1.9893617021261889</v>
      </c>
      <c r="J130" s="21">
        <f t="shared" si="80"/>
        <v>0.45744680851030012</v>
      </c>
      <c r="K130" s="111">
        <v>26809.1</v>
      </c>
      <c r="L130" s="139">
        <f t="shared" si="324"/>
        <v>6</v>
      </c>
      <c r="M130" s="30">
        <f t="shared" si="181"/>
        <v>0.42585227272727688</v>
      </c>
      <c r="N130" s="29">
        <f t="shared" si="325"/>
        <v>144.90000000000146</v>
      </c>
      <c r="O130" s="112">
        <v>1</v>
      </c>
      <c r="P130" s="127">
        <v>26621</v>
      </c>
      <c r="Q130" s="128">
        <v>0</v>
      </c>
      <c r="R130" s="71"/>
      <c r="S130" s="72">
        <v>11.099999999998545</v>
      </c>
      <c r="T130" s="117">
        <v>3</v>
      </c>
      <c r="U130" s="113">
        <v>26509.8</v>
      </c>
      <c r="V130" s="148">
        <f t="shared" ref="V130:V133" si="336">U129-U130</f>
        <v>3.6000000000021828</v>
      </c>
      <c r="W130" s="114">
        <f t="shared" ref="W130:W133" si="337">-(U130-$U$62)/($E$63-$E$231)</f>
        <v>0.4375</v>
      </c>
      <c r="X130" s="101">
        <f t="shared" ref="X130:X133" si="338">26593.8-U130</f>
        <v>84</v>
      </c>
      <c r="Y130" s="115">
        <v>2</v>
      </c>
      <c r="Z130" s="127"/>
      <c r="AA130" s="128"/>
      <c r="AB130" s="71"/>
      <c r="AC130" s="72"/>
      <c r="AD130" s="117"/>
    </row>
    <row r="131" spans="1:30">
      <c r="A131" s="11">
        <f t="shared" si="113"/>
        <v>40076</v>
      </c>
      <c r="B131" s="108">
        <f t="shared" si="17"/>
        <v>26665.666666666479</v>
      </c>
      <c r="C131" s="77">
        <f t="shared" si="18"/>
        <v>2.3466666666681704</v>
      </c>
      <c r="D131" s="21">
        <f t="shared" si="19"/>
        <v>0.83333333333386728</v>
      </c>
      <c r="E131" s="107">
        <v>26593</v>
      </c>
      <c r="F131" s="15"/>
      <c r="G131" s="16"/>
      <c r="H131" s="108">
        <f t="shared" si="78"/>
        <v>26204.531914893552</v>
      </c>
      <c r="I131" s="77">
        <f t="shared" si="79"/>
        <v>1.9893617021261889</v>
      </c>
      <c r="J131" s="21">
        <f t="shared" si="80"/>
        <v>0.46808510638263268</v>
      </c>
      <c r="K131" s="111">
        <v>26805.1</v>
      </c>
      <c r="L131" s="139">
        <f t="shared" si="324"/>
        <v>4</v>
      </c>
      <c r="M131" s="30">
        <f t="shared" si="181"/>
        <v>0.43721590909091324</v>
      </c>
      <c r="N131" s="29">
        <f t="shared" si="325"/>
        <v>148.90000000000146</v>
      </c>
      <c r="O131" s="112">
        <v>1</v>
      </c>
      <c r="P131" s="127">
        <v>26621</v>
      </c>
      <c r="Q131" s="128">
        <v>0</v>
      </c>
      <c r="R131" s="71"/>
      <c r="S131" s="72">
        <v>11.099999999998545</v>
      </c>
      <c r="T131" s="117">
        <v>3</v>
      </c>
      <c r="U131" s="113">
        <v>26506.2</v>
      </c>
      <c r="V131" s="148">
        <f t="shared" si="336"/>
        <v>3.5999999999985448</v>
      </c>
      <c r="W131" s="114">
        <f t="shared" si="337"/>
        <v>0.45624999999999244</v>
      </c>
      <c r="X131" s="101">
        <f t="shared" si="338"/>
        <v>87.599999999998545</v>
      </c>
      <c r="Y131" s="115">
        <v>2</v>
      </c>
      <c r="Z131" s="127"/>
      <c r="AA131" s="128"/>
      <c r="AB131" s="71"/>
      <c r="AC131" s="72"/>
      <c r="AD131" s="117"/>
    </row>
    <row r="132" spans="1:30">
      <c r="A132" s="11">
        <f t="shared" si="113"/>
        <v>40077</v>
      </c>
      <c r="B132" s="108">
        <f t="shared" si="17"/>
        <v>26663.319999999811</v>
      </c>
      <c r="C132" s="77">
        <f t="shared" si="18"/>
        <v>2.3466666666681704</v>
      </c>
      <c r="D132" s="21">
        <f t="shared" si="19"/>
        <v>0.84000000000053821</v>
      </c>
      <c r="E132" s="107">
        <v>26593</v>
      </c>
      <c r="F132" s="15"/>
      <c r="G132" s="16"/>
      <c r="H132" s="108">
        <f t="shared" si="78"/>
        <v>26206.521276595679</v>
      </c>
      <c r="I132" s="77">
        <f t="shared" si="79"/>
        <v>1.9893617021261889</v>
      </c>
      <c r="J132" s="21">
        <f t="shared" si="80"/>
        <v>0.47872340425496523</v>
      </c>
      <c r="K132" s="111">
        <v>26799.1</v>
      </c>
      <c r="L132" s="139">
        <f t="shared" si="324"/>
        <v>6</v>
      </c>
      <c r="M132" s="30">
        <f t="shared" si="181"/>
        <v>0.45426136363636777</v>
      </c>
      <c r="N132" s="29">
        <f t="shared" si="325"/>
        <v>154.90000000000146</v>
      </c>
      <c r="O132" s="112">
        <v>1</v>
      </c>
      <c r="P132" s="127">
        <v>26621</v>
      </c>
      <c r="Q132" s="128">
        <v>0</v>
      </c>
      <c r="R132" s="71"/>
      <c r="S132" s="72">
        <v>11.099999999998545</v>
      </c>
      <c r="T132" s="117">
        <v>3</v>
      </c>
      <c r="U132" s="113">
        <v>26502.9</v>
      </c>
      <c r="V132" s="148">
        <f t="shared" si="336"/>
        <v>3.2999999999992724</v>
      </c>
      <c r="W132" s="114">
        <f t="shared" si="337"/>
        <v>0.47343749999998863</v>
      </c>
      <c r="X132" s="101">
        <f t="shared" si="338"/>
        <v>90.899999999997817</v>
      </c>
      <c r="Y132" s="115">
        <v>2</v>
      </c>
      <c r="Z132" s="127"/>
      <c r="AA132" s="128"/>
      <c r="AB132" s="71"/>
      <c r="AC132" s="72"/>
      <c r="AD132" s="117"/>
    </row>
    <row r="133" spans="1:30">
      <c r="A133" s="11">
        <f t="shared" si="113"/>
        <v>40078</v>
      </c>
      <c r="B133" s="108">
        <f t="shared" si="17"/>
        <v>26660.973333333142</v>
      </c>
      <c r="C133" s="77">
        <f t="shared" si="18"/>
        <v>2.3466666666681704</v>
      </c>
      <c r="D133" s="21">
        <f t="shared" si="19"/>
        <v>0.84666666666720924</v>
      </c>
      <c r="E133" s="107">
        <v>26593</v>
      </c>
      <c r="F133" s="15"/>
      <c r="G133" s="16"/>
      <c r="H133" s="108">
        <f t="shared" si="78"/>
        <v>26208.510638297805</v>
      </c>
      <c r="I133" s="77">
        <f t="shared" si="79"/>
        <v>1.9893617021261889</v>
      </c>
      <c r="J133" s="21">
        <f t="shared" si="80"/>
        <v>0.48936170212729779</v>
      </c>
      <c r="K133" s="111">
        <v>26793.1</v>
      </c>
      <c r="L133" s="139">
        <f t="shared" si="324"/>
        <v>6</v>
      </c>
      <c r="M133" s="30">
        <f t="shared" si="181"/>
        <v>0.4713068181818223</v>
      </c>
      <c r="N133" s="29">
        <f t="shared" si="325"/>
        <v>160.90000000000146</v>
      </c>
      <c r="O133" s="112">
        <v>1</v>
      </c>
      <c r="P133" s="127">
        <v>26621</v>
      </c>
      <c r="Q133" s="128">
        <v>0</v>
      </c>
      <c r="R133" s="71"/>
      <c r="S133" s="72">
        <v>11.099999999998545</v>
      </c>
      <c r="T133" s="117">
        <v>3</v>
      </c>
      <c r="U133" s="113">
        <v>26501.4</v>
      </c>
      <c r="V133" s="148">
        <f t="shared" si="336"/>
        <v>1.5</v>
      </c>
      <c r="W133" s="114">
        <f t="shared" si="337"/>
        <v>0.48124999999998863</v>
      </c>
      <c r="X133" s="101">
        <f t="shared" si="338"/>
        <v>92.399999999997817</v>
      </c>
      <c r="Y133" s="115">
        <v>2</v>
      </c>
      <c r="Z133" s="127"/>
      <c r="AA133" s="128"/>
      <c r="AB133" s="71"/>
      <c r="AC133" s="72"/>
      <c r="AD133" s="117"/>
    </row>
    <row r="134" spans="1:30">
      <c r="A134" s="11">
        <f t="shared" si="113"/>
        <v>40079</v>
      </c>
      <c r="B134" s="108">
        <f t="shared" si="17"/>
        <v>26658.626666666474</v>
      </c>
      <c r="C134" s="77">
        <f t="shared" si="18"/>
        <v>2.3466666666681704</v>
      </c>
      <c r="D134" s="21">
        <f t="shared" si="19"/>
        <v>0.85333333333388017</v>
      </c>
      <c r="E134" s="107">
        <v>26593</v>
      </c>
      <c r="F134" s="15"/>
      <c r="G134" s="16"/>
      <c r="H134" s="108">
        <f t="shared" si="78"/>
        <v>26210.499999999931</v>
      </c>
      <c r="I134" s="77">
        <f t="shared" si="79"/>
        <v>1.9893617021261889</v>
      </c>
      <c r="J134" s="21">
        <f t="shared" si="80"/>
        <v>0.49999999999963035</v>
      </c>
      <c r="K134" s="111">
        <v>26787.1</v>
      </c>
      <c r="L134" s="139">
        <f t="shared" si="324"/>
        <v>6</v>
      </c>
      <c r="M134" s="30">
        <f t="shared" si="181"/>
        <v>0.48835227272727688</v>
      </c>
      <c r="N134" s="29">
        <f t="shared" si="325"/>
        <v>166.90000000000146</v>
      </c>
      <c r="O134" s="112">
        <v>1</v>
      </c>
      <c r="P134" s="127">
        <v>26621</v>
      </c>
      <c r="Q134" s="128">
        <v>0</v>
      </c>
      <c r="R134" s="71"/>
      <c r="S134" s="72">
        <v>11.099999999998545</v>
      </c>
      <c r="T134" s="117">
        <v>3</v>
      </c>
      <c r="U134" s="113">
        <v>26499.9</v>
      </c>
      <c r="V134" s="148">
        <f t="shared" ref="V134" si="339">U133-U134</f>
        <v>1.5</v>
      </c>
      <c r="W134" s="114">
        <f t="shared" ref="W134" si="340">-(U134-$U$62)/($E$63-$E$231)</f>
        <v>0.48906249999998863</v>
      </c>
      <c r="X134" s="101">
        <f t="shared" ref="X134" si="341">26593.8-U134</f>
        <v>93.899999999997817</v>
      </c>
      <c r="Y134" s="115">
        <v>3</v>
      </c>
      <c r="Z134" s="127"/>
      <c r="AA134" s="128"/>
      <c r="AB134" s="71"/>
      <c r="AC134" s="72"/>
      <c r="AD134" s="117"/>
    </row>
    <row r="135" spans="1:30">
      <c r="A135" s="11">
        <f t="shared" si="113"/>
        <v>40080</v>
      </c>
      <c r="B135" s="108">
        <f t="shared" si="17"/>
        <v>26656.279999999806</v>
      </c>
      <c r="C135" s="77">
        <f t="shared" si="18"/>
        <v>2.3466666666681704</v>
      </c>
      <c r="D135" s="21">
        <f t="shared" si="19"/>
        <v>0.8600000000005511</v>
      </c>
      <c r="E135" s="107">
        <v>26593</v>
      </c>
      <c r="F135" s="15"/>
      <c r="G135" s="16"/>
      <c r="H135" s="108">
        <f t="shared" si="78"/>
        <v>26212.489361702057</v>
      </c>
      <c r="I135" s="77">
        <f t="shared" si="79"/>
        <v>1.9893617021261889</v>
      </c>
      <c r="J135" s="21">
        <f t="shared" si="80"/>
        <v>0.51063829787196291</v>
      </c>
      <c r="K135" s="111">
        <v>26781.1</v>
      </c>
      <c r="L135" s="139">
        <f t="shared" ref="L135" si="342">K134-K135</f>
        <v>6</v>
      </c>
      <c r="M135" s="30">
        <f t="shared" ref="M135:M144" si="343">-(K135-$K$41)/($B$6-$B$156)</f>
        <v>0.50539772727273136</v>
      </c>
      <c r="N135" s="29">
        <f t="shared" ref="N135:N144" si="344">26954-K135</f>
        <v>172.90000000000146</v>
      </c>
      <c r="O135" s="112">
        <v>1</v>
      </c>
      <c r="P135" s="127">
        <v>26621</v>
      </c>
      <c r="Q135" s="128">
        <v>0</v>
      </c>
      <c r="R135" s="71"/>
      <c r="S135" s="72">
        <v>11.099999999998545</v>
      </c>
      <c r="T135" s="117">
        <v>3</v>
      </c>
      <c r="U135" s="113">
        <v>26498.400000000001</v>
      </c>
      <c r="V135" s="148">
        <f t="shared" ref="V135" si="345">U134-U135</f>
        <v>1.5</v>
      </c>
      <c r="W135" s="114">
        <f t="shared" ref="W135" si="346">-(U135-$U$62)/($E$63-$E$231)</f>
        <v>0.49687499999998863</v>
      </c>
      <c r="X135" s="101">
        <f t="shared" ref="X135" si="347">26593.8-U135</f>
        <v>95.399999999997817</v>
      </c>
      <c r="Y135" s="115">
        <v>3</v>
      </c>
      <c r="Z135" s="127"/>
      <c r="AA135" s="128"/>
      <c r="AB135" s="71"/>
      <c r="AC135" s="72"/>
      <c r="AD135" s="117"/>
    </row>
    <row r="136" spans="1:30">
      <c r="A136" s="11">
        <f t="shared" si="113"/>
        <v>40081</v>
      </c>
      <c r="B136" s="108">
        <f t="shared" ref="B136:B155" si="348">B135-($B$6-$B$156)/(COUNT($A$6:$A$156)-1)</f>
        <v>26653.933333333138</v>
      </c>
      <c r="C136" s="77">
        <f t="shared" ref="C136:C156" si="349">B135-B136</f>
        <v>2.3466666666681704</v>
      </c>
      <c r="D136" s="21">
        <f t="shared" ref="D136:D155" si="350">($B$6-B136)/($B$6-$B$156)</f>
        <v>0.86666666666722203</v>
      </c>
      <c r="E136" s="107">
        <v>26593</v>
      </c>
      <c r="F136" s="15"/>
      <c r="G136" s="16"/>
      <c r="H136" s="108">
        <f t="shared" si="78"/>
        <v>26214.478723404183</v>
      </c>
      <c r="I136" s="77">
        <f t="shared" si="79"/>
        <v>1.9893617021261889</v>
      </c>
      <c r="J136" s="21">
        <f t="shared" si="80"/>
        <v>0.52127659574429552</v>
      </c>
      <c r="K136" s="111">
        <v>26777.1</v>
      </c>
      <c r="L136" s="139">
        <f t="shared" ref="L136" si="351">K135-K136</f>
        <v>4</v>
      </c>
      <c r="M136" s="30">
        <f t="shared" si="343"/>
        <v>0.51676136363636782</v>
      </c>
      <c r="N136" s="29">
        <f t="shared" si="344"/>
        <v>176.90000000000146</v>
      </c>
      <c r="O136" s="112">
        <v>1</v>
      </c>
      <c r="P136" s="127">
        <v>26621</v>
      </c>
      <c r="Q136" s="128">
        <v>0</v>
      </c>
      <c r="R136" s="71"/>
      <c r="S136" s="72">
        <v>11.099999999998545</v>
      </c>
      <c r="T136" s="117">
        <v>3</v>
      </c>
      <c r="U136" s="113">
        <v>26496.9</v>
      </c>
      <c r="V136" s="148">
        <f t="shared" ref="V136" si="352">U135-U136</f>
        <v>1.5</v>
      </c>
      <c r="W136" s="114">
        <f t="shared" ref="W136" si="353">-(U136-$U$62)/($E$63-$E$231)</f>
        <v>0.50468749999998863</v>
      </c>
      <c r="X136" s="101">
        <f t="shared" ref="X136" si="354">26593.8-U136</f>
        <v>96.899999999997817</v>
      </c>
      <c r="Y136" s="115">
        <v>3</v>
      </c>
      <c r="Z136" s="127"/>
      <c r="AA136" s="128"/>
      <c r="AB136" s="71"/>
      <c r="AC136" s="72"/>
      <c r="AD136" s="117"/>
    </row>
    <row r="137" spans="1:30">
      <c r="A137" s="11">
        <f t="shared" si="113"/>
        <v>40082</v>
      </c>
      <c r="B137" s="108">
        <f t="shared" si="348"/>
        <v>26651.58666666647</v>
      </c>
      <c r="C137" s="77">
        <f t="shared" si="349"/>
        <v>2.3466666666681704</v>
      </c>
      <c r="D137" s="21">
        <f t="shared" si="350"/>
        <v>0.87333333333389296</v>
      </c>
      <c r="E137" s="107">
        <v>26593</v>
      </c>
      <c r="F137" s="15"/>
      <c r="G137" s="16"/>
      <c r="H137" s="108">
        <f t="shared" si="78"/>
        <v>26216.468085106309</v>
      </c>
      <c r="I137" s="77">
        <f t="shared" si="79"/>
        <v>1.9893617021261889</v>
      </c>
      <c r="J137" s="21">
        <f t="shared" si="80"/>
        <v>0.53191489361662803</v>
      </c>
      <c r="K137" s="111">
        <v>26771.1</v>
      </c>
      <c r="L137" s="139">
        <f t="shared" ref="L137:L139" si="355">K136-K137</f>
        <v>6</v>
      </c>
      <c r="M137" s="30">
        <f t="shared" si="343"/>
        <v>0.5338068181818223</v>
      </c>
      <c r="N137" s="29">
        <f t="shared" si="344"/>
        <v>182.90000000000146</v>
      </c>
      <c r="O137" s="112">
        <v>1</v>
      </c>
      <c r="P137" s="127">
        <v>26621</v>
      </c>
      <c r="Q137" s="128">
        <v>0</v>
      </c>
      <c r="R137" s="71"/>
      <c r="S137" s="72">
        <v>11.099999999998545</v>
      </c>
      <c r="T137" s="117">
        <v>3</v>
      </c>
      <c r="U137" s="113">
        <v>26495.4</v>
      </c>
      <c r="V137" s="148">
        <f t="shared" ref="V137:V139" si="356">U136-U137</f>
        <v>1.5</v>
      </c>
      <c r="W137" s="114">
        <f t="shared" ref="W137:W139" si="357">-(U137-$U$62)/($E$63-$E$231)</f>
        <v>0.51249999999998863</v>
      </c>
      <c r="X137" s="101">
        <f t="shared" ref="X137:X139" si="358">26593.8-U137</f>
        <v>98.399999999997817</v>
      </c>
      <c r="Y137" s="115">
        <v>3</v>
      </c>
      <c r="Z137" s="127">
        <f t="shared" ref="Z137" si="359">26118.3</f>
        <v>26118.3</v>
      </c>
      <c r="AA137" s="128"/>
      <c r="AB137" s="71"/>
      <c r="AC137" s="72"/>
      <c r="AD137" s="117"/>
    </row>
    <row r="138" spans="1:30">
      <c r="A138" s="11">
        <f t="shared" si="113"/>
        <v>40083</v>
      </c>
      <c r="B138" s="108">
        <f t="shared" si="348"/>
        <v>26649.239999999802</v>
      </c>
      <c r="C138" s="77">
        <f t="shared" si="349"/>
        <v>2.3466666666681704</v>
      </c>
      <c r="D138" s="21">
        <f t="shared" si="350"/>
        <v>0.88000000000056389</v>
      </c>
      <c r="E138" s="107">
        <v>26593</v>
      </c>
      <c r="F138" s="15"/>
      <c r="G138" s="16"/>
      <c r="H138" s="108">
        <f t="shared" si="78"/>
        <v>26218.457446808436</v>
      </c>
      <c r="I138" s="77">
        <f t="shared" si="79"/>
        <v>1.9893617021261889</v>
      </c>
      <c r="J138" s="21">
        <f t="shared" si="80"/>
        <v>0.54255319148896064</v>
      </c>
      <c r="K138" s="111">
        <v>26765.1</v>
      </c>
      <c r="L138" s="139">
        <f t="shared" si="355"/>
        <v>6</v>
      </c>
      <c r="M138" s="30">
        <f t="shared" si="343"/>
        <v>0.55085227272727688</v>
      </c>
      <c r="N138" s="29">
        <f t="shared" si="344"/>
        <v>188.90000000000146</v>
      </c>
      <c r="O138" s="112">
        <v>1</v>
      </c>
      <c r="P138" s="127">
        <v>26621</v>
      </c>
      <c r="Q138" s="128">
        <v>0</v>
      </c>
      <c r="R138" s="71"/>
      <c r="S138" s="72">
        <v>11.099999999998545</v>
      </c>
      <c r="T138" s="117">
        <v>3</v>
      </c>
      <c r="U138" s="113">
        <v>26492.400000000001</v>
      </c>
      <c r="V138" s="148">
        <f t="shared" si="356"/>
        <v>3</v>
      </c>
      <c r="W138" s="114">
        <f t="shared" si="357"/>
        <v>0.52812499999998863</v>
      </c>
      <c r="X138" s="101">
        <f t="shared" si="358"/>
        <v>101.39999999999782</v>
      </c>
      <c r="Y138" s="115">
        <v>3</v>
      </c>
      <c r="Z138" s="127">
        <f>26119.3</f>
        <v>26119.3</v>
      </c>
      <c r="AA138" s="128">
        <f t="shared" ref="AA138:AA139" si="360">Z138-Z137</f>
        <v>1</v>
      </c>
      <c r="AB138" s="71">
        <f>-(Z138-$Z$137)/($H$87-$H$231)</f>
        <v>3.5211267605633804E-3</v>
      </c>
      <c r="AC138" s="72">
        <f>Z138-$Z$137</f>
        <v>1</v>
      </c>
      <c r="AD138" s="117">
        <v>6</v>
      </c>
    </row>
    <row r="139" spans="1:30">
      <c r="A139" s="11">
        <f t="shared" si="113"/>
        <v>40084</v>
      </c>
      <c r="B139" s="108">
        <f t="shared" si="348"/>
        <v>26646.893333333133</v>
      </c>
      <c r="C139" s="77">
        <f t="shared" si="349"/>
        <v>2.3466666666681704</v>
      </c>
      <c r="D139" s="21">
        <f t="shared" si="350"/>
        <v>0.88666666666723482</v>
      </c>
      <c r="E139" s="107">
        <v>26593</v>
      </c>
      <c r="F139" s="15"/>
      <c r="G139" s="16"/>
      <c r="H139" s="108">
        <f t="shared" si="78"/>
        <v>26220.446808510562</v>
      </c>
      <c r="I139" s="77">
        <f t="shared" si="79"/>
        <v>1.9893617021261889</v>
      </c>
      <c r="J139" s="21">
        <f t="shared" si="80"/>
        <v>0.55319148936129314</v>
      </c>
      <c r="K139" s="111">
        <v>26759.1</v>
      </c>
      <c r="L139" s="139">
        <f t="shared" si="355"/>
        <v>6</v>
      </c>
      <c r="M139" s="30">
        <f t="shared" si="343"/>
        <v>0.56789772727273136</v>
      </c>
      <c r="N139" s="29">
        <f t="shared" si="344"/>
        <v>194.90000000000146</v>
      </c>
      <c r="O139" s="112">
        <v>1</v>
      </c>
      <c r="P139" s="127">
        <v>26621</v>
      </c>
      <c r="Q139" s="128">
        <v>0</v>
      </c>
      <c r="R139" s="71"/>
      <c r="S139" s="72">
        <v>11.099999999998545</v>
      </c>
      <c r="T139" s="117">
        <v>3</v>
      </c>
      <c r="U139" s="113">
        <v>26490.9</v>
      </c>
      <c r="V139" s="148">
        <f t="shared" si="356"/>
        <v>1.5</v>
      </c>
      <c r="W139" s="114">
        <f t="shared" si="357"/>
        <v>0.53593749999998863</v>
      </c>
      <c r="X139" s="101">
        <f t="shared" si="358"/>
        <v>102.89999999999782</v>
      </c>
      <c r="Y139" s="115">
        <v>3</v>
      </c>
      <c r="Z139" s="127">
        <f>26120.3</f>
        <v>26120.3</v>
      </c>
      <c r="AA139" s="128">
        <f t="shared" si="360"/>
        <v>1</v>
      </c>
      <c r="AB139" s="71">
        <f t="shared" ref="AB139:AB150" si="361">-(Z139-$Z$137)/($H$87-$H$231)</f>
        <v>7.0422535211267607E-3</v>
      </c>
      <c r="AC139" s="72">
        <f t="shared" ref="AC139:AC150" si="362">Z139-$Z$137</f>
        <v>2</v>
      </c>
      <c r="AD139" s="117">
        <v>6</v>
      </c>
    </row>
    <row r="140" spans="1:30">
      <c r="A140" s="11">
        <f t="shared" si="113"/>
        <v>40085</v>
      </c>
      <c r="B140" s="108">
        <f t="shared" si="348"/>
        <v>26644.546666666465</v>
      </c>
      <c r="C140" s="77">
        <f t="shared" si="349"/>
        <v>2.3466666666681704</v>
      </c>
      <c r="D140" s="21">
        <f t="shared" si="350"/>
        <v>0.89333333333390574</v>
      </c>
      <c r="E140" s="107">
        <v>26593</v>
      </c>
      <c r="F140" s="15"/>
      <c r="G140" s="16"/>
      <c r="H140" s="108">
        <f t="shared" si="78"/>
        <v>26222.436170212688</v>
      </c>
      <c r="I140" s="77">
        <f t="shared" si="79"/>
        <v>1.9893617021261889</v>
      </c>
      <c r="J140" s="21">
        <f t="shared" si="80"/>
        <v>0.56382978723362576</v>
      </c>
      <c r="K140" s="111">
        <v>26749</v>
      </c>
      <c r="L140" s="139">
        <f t="shared" ref="L140" si="363">K139-K140</f>
        <v>10.099999999998545</v>
      </c>
      <c r="M140" s="30">
        <f t="shared" si="343"/>
        <v>0.59659090909090906</v>
      </c>
      <c r="N140" s="29">
        <f t="shared" si="344"/>
        <v>205</v>
      </c>
      <c r="O140" s="112">
        <v>1</v>
      </c>
      <c r="P140" s="127">
        <v>26621</v>
      </c>
      <c r="Q140" s="128">
        <v>0</v>
      </c>
      <c r="R140" s="71"/>
      <c r="S140" s="72">
        <v>11.099999999998545</v>
      </c>
      <c r="T140" s="117">
        <v>3</v>
      </c>
      <c r="U140" s="113">
        <v>26490.9</v>
      </c>
      <c r="V140" s="148">
        <f t="shared" ref="V140" si="364">U139-U140</f>
        <v>0</v>
      </c>
      <c r="W140" s="114">
        <f t="shared" ref="W140" si="365">-(U140-$U$62)/($E$63-$E$231)</f>
        <v>0.53593749999998863</v>
      </c>
      <c r="X140" s="101">
        <f t="shared" ref="X140" si="366">26593.8-U140</f>
        <v>102.89999999999782</v>
      </c>
      <c r="Y140" s="115">
        <v>3</v>
      </c>
      <c r="Z140" s="127">
        <f>26121.3</f>
        <v>26121.3</v>
      </c>
      <c r="AA140" s="128">
        <f t="shared" ref="AA140" si="367">Z140-Z139</f>
        <v>1</v>
      </c>
      <c r="AB140" s="71">
        <f t="shared" si="361"/>
        <v>1.0563380281690141E-2</v>
      </c>
      <c r="AC140" s="72">
        <f t="shared" si="362"/>
        <v>3</v>
      </c>
      <c r="AD140" s="117">
        <v>6</v>
      </c>
    </row>
    <row r="141" spans="1:30">
      <c r="A141" s="11">
        <f t="shared" si="113"/>
        <v>40086</v>
      </c>
      <c r="B141" s="108">
        <f t="shared" si="348"/>
        <v>26642.199999999797</v>
      </c>
      <c r="C141" s="77">
        <f t="shared" si="349"/>
        <v>2.3466666666681704</v>
      </c>
      <c r="D141" s="21">
        <f t="shared" si="350"/>
        <v>0.90000000000057667</v>
      </c>
      <c r="E141" s="107">
        <v>26593</v>
      </c>
      <c r="F141" s="15"/>
      <c r="G141" s="16"/>
      <c r="H141" s="108">
        <f t="shared" si="78"/>
        <v>26224.425531914814</v>
      </c>
      <c r="I141" s="77">
        <f t="shared" si="79"/>
        <v>1.9893617021261889</v>
      </c>
      <c r="J141" s="21">
        <f t="shared" si="80"/>
        <v>0.57446808510595826</v>
      </c>
      <c r="K141" s="111">
        <v>26745</v>
      </c>
      <c r="L141" s="139">
        <f t="shared" ref="L141" si="368">K140-K141</f>
        <v>4</v>
      </c>
      <c r="M141" s="30">
        <f t="shared" si="343"/>
        <v>0.60795454545454541</v>
      </c>
      <c r="N141" s="29">
        <f t="shared" si="344"/>
        <v>209</v>
      </c>
      <c r="O141" s="112">
        <v>2</v>
      </c>
      <c r="P141" s="127">
        <v>26621</v>
      </c>
      <c r="Q141" s="128">
        <v>0</v>
      </c>
      <c r="R141" s="71"/>
      <c r="S141" s="72">
        <v>11.099999999998545</v>
      </c>
      <c r="T141" s="117">
        <v>3</v>
      </c>
      <c r="U141" s="113">
        <v>26490.9</v>
      </c>
      <c r="V141" s="148">
        <f t="shared" ref="V141" si="369">U140-U141</f>
        <v>0</v>
      </c>
      <c r="W141" s="114">
        <f t="shared" ref="W141" si="370">-(U141-$U$62)/($E$63-$E$231)</f>
        <v>0.53593749999998863</v>
      </c>
      <c r="X141" s="101">
        <f t="shared" ref="X141" si="371">26593.8-U141</f>
        <v>102.89999999999782</v>
      </c>
      <c r="Y141" s="115">
        <v>3</v>
      </c>
      <c r="Z141" s="127">
        <f>26122.3</f>
        <v>26122.3</v>
      </c>
      <c r="AA141" s="128">
        <f t="shared" ref="AA141" si="372">Z141-Z140</f>
        <v>1</v>
      </c>
      <c r="AB141" s="71">
        <f t="shared" si="361"/>
        <v>1.4084507042253521E-2</v>
      </c>
      <c r="AC141" s="72">
        <f t="shared" si="362"/>
        <v>4</v>
      </c>
      <c r="AD141" s="117">
        <v>6</v>
      </c>
    </row>
    <row r="142" spans="1:30">
      <c r="A142" s="11">
        <f t="shared" si="113"/>
        <v>40087</v>
      </c>
      <c r="B142" s="108">
        <f t="shared" si="348"/>
        <v>26639.853333333129</v>
      </c>
      <c r="C142" s="77">
        <f t="shared" si="349"/>
        <v>2.3466666666681704</v>
      </c>
      <c r="D142" s="21">
        <f t="shared" si="350"/>
        <v>0.9066666666672476</v>
      </c>
      <c r="E142" s="107">
        <v>26593</v>
      </c>
      <c r="F142" s="15"/>
      <c r="G142" s="16"/>
      <c r="H142" s="108">
        <f t="shared" si="78"/>
        <v>26226.41489361694</v>
      </c>
      <c r="I142" s="77">
        <f t="shared" si="79"/>
        <v>1.9893617021261889</v>
      </c>
      <c r="J142" s="21">
        <f t="shared" si="80"/>
        <v>0.58510638297829087</v>
      </c>
      <c r="K142" s="111">
        <v>26740.5</v>
      </c>
      <c r="L142" s="139">
        <f t="shared" ref="L142" si="373">K141-K142</f>
        <v>4.5</v>
      </c>
      <c r="M142" s="30">
        <f t="shared" si="343"/>
        <v>0.62073863636363635</v>
      </c>
      <c r="N142" s="29">
        <f t="shared" si="344"/>
        <v>213.5</v>
      </c>
      <c r="O142" s="112">
        <v>2</v>
      </c>
      <c r="P142" s="127">
        <v>26621</v>
      </c>
      <c r="Q142" s="128">
        <v>0</v>
      </c>
      <c r="R142" s="71"/>
      <c r="S142" s="72">
        <v>11.099999999998545</v>
      </c>
      <c r="T142" s="117">
        <v>3</v>
      </c>
      <c r="U142" s="113">
        <v>26490.9</v>
      </c>
      <c r="V142" s="148">
        <f t="shared" ref="V142" si="374">U141-U142</f>
        <v>0</v>
      </c>
      <c r="W142" s="114">
        <f t="shared" ref="W142" si="375">-(U142-$U$62)/($E$63-$E$231)</f>
        <v>0.53593749999998863</v>
      </c>
      <c r="X142" s="101">
        <f t="shared" ref="X142" si="376">26593.8-U142</f>
        <v>102.89999999999782</v>
      </c>
      <c r="Y142" s="115">
        <v>3</v>
      </c>
      <c r="Z142" s="127">
        <f>26123.3</f>
        <v>26123.3</v>
      </c>
      <c r="AA142" s="128">
        <f t="shared" ref="AA142" si="377">Z142-Z141</f>
        <v>1</v>
      </c>
      <c r="AB142" s="71">
        <f t="shared" si="361"/>
        <v>1.7605633802816902E-2</v>
      </c>
      <c r="AC142" s="72">
        <f t="shared" si="362"/>
        <v>5</v>
      </c>
      <c r="AD142" s="117">
        <v>6</v>
      </c>
    </row>
    <row r="143" spans="1:30">
      <c r="A143" s="11">
        <f t="shared" si="113"/>
        <v>40088</v>
      </c>
      <c r="B143" s="108">
        <f t="shared" si="348"/>
        <v>26637.506666666461</v>
      </c>
      <c r="C143" s="77">
        <f t="shared" si="349"/>
        <v>2.3466666666681704</v>
      </c>
      <c r="D143" s="21">
        <f t="shared" si="350"/>
        <v>0.91333333333391853</v>
      </c>
      <c r="E143" s="107">
        <v>26593</v>
      </c>
      <c r="F143" s="15"/>
      <c r="G143" s="16"/>
      <c r="H143" s="108">
        <f t="shared" si="78"/>
        <v>26228.404255319067</v>
      </c>
      <c r="I143" s="77">
        <f t="shared" si="79"/>
        <v>1.9893617021261889</v>
      </c>
      <c r="J143" s="21">
        <f t="shared" si="80"/>
        <v>0.59574468085062338</v>
      </c>
      <c r="K143" s="111">
        <v>26737.5</v>
      </c>
      <c r="L143" s="139">
        <f t="shared" ref="L143" si="378">K142-K143</f>
        <v>3</v>
      </c>
      <c r="M143" s="30">
        <f t="shared" si="343"/>
        <v>0.62926136363636365</v>
      </c>
      <c r="N143" s="29">
        <f t="shared" si="344"/>
        <v>216.5</v>
      </c>
      <c r="O143" s="112">
        <v>3</v>
      </c>
      <c r="P143" s="127">
        <v>26621</v>
      </c>
      <c r="Q143" s="128">
        <v>0</v>
      </c>
      <c r="R143" s="71"/>
      <c r="S143" s="72">
        <v>11.099999999998545</v>
      </c>
      <c r="T143" s="117">
        <v>3</v>
      </c>
      <c r="U143" s="113">
        <v>26490.9</v>
      </c>
      <c r="V143" s="148">
        <f t="shared" ref="V143" si="379">U142-U143</f>
        <v>0</v>
      </c>
      <c r="W143" s="114">
        <f t="shared" ref="W143" si="380">-(U143-$U$62)/($E$63-$E$231)</f>
        <v>0.53593749999998863</v>
      </c>
      <c r="X143" s="101">
        <f t="shared" ref="X143" si="381">26593.8-U143</f>
        <v>102.89999999999782</v>
      </c>
      <c r="Y143" s="115">
        <v>3</v>
      </c>
      <c r="Z143" s="127">
        <f>26124.3</f>
        <v>26124.3</v>
      </c>
      <c r="AA143" s="128">
        <f t="shared" ref="AA143" si="382">Z143-Z142</f>
        <v>1</v>
      </c>
      <c r="AB143" s="71">
        <f t="shared" si="361"/>
        <v>2.1126760563380281E-2</v>
      </c>
      <c r="AC143" s="72">
        <f t="shared" si="362"/>
        <v>6</v>
      </c>
      <c r="AD143" s="117">
        <v>6</v>
      </c>
    </row>
    <row r="144" spans="1:30">
      <c r="A144" s="11">
        <f t="shared" si="113"/>
        <v>40089</v>
      </c>
      <c r="B144" s="108">
        <f t="shared" si="348"/>
        <v>26635.159999999792</v>
      </c>
      <c r="C144" s="77">
        <f t="shared" si="349"/>
        <v>2.3466666666681704</v>
      </c>
      <c r="D144" s="21">
        <f t="shared" si="350"/>
        <v>0.92000000000058957</v>
      </c>
      <c r="E144" s="107">
        <v>26593</v>
      </c>
      <c r="F144" s="15"/>
      <c r="G144" s="16"/>
      <c r="H144" s="108">
        <f t="shared" si="78"/>
        <v>26230.393617021193</v>
      </c>
      <c r="I144" s="77">
        <f t="shared" si="79"/>
        <v>1.9893617021261889</v>
      </c>
      <c r="J144" s="21">
        <f t="shared" si="80"/>
        <v>0.60638297872295599</v>
      </c>
      <c r="K144" s="111">
        <v>26734.5</v>
      </c>
      <c r="L144" s="139">
        <f t="shared" ref="L144:L145" si="383">K143-K144</f>
        <v>3</v>
      </c>
      <c r="M144" s="30">
        <f t="shared" si="343"/>
        <v>0.63778409090909094</v>
      </c>
      <c r="N144" s="29">
        <f t="shared" si="344"/>
        <v>219.5</v>
      </c>
      <c r="O144" s="112">
        <v>3</v>
      </c>
      <c r="P144" s="127">
        <v>26621</v>
      </c>
      <c r="Q144" s="128">
        <v>0</v>
      </c>
      <c r="R144" s="71"/>
      <c r="S144" s="72">
        <v>11.099999999998545</v>
      </c>
      <c r="T144" s="117">
        <v>3</v>
      </c>
      <c r="U144" s="113">
        <v>26487.9</v>
      </c>
      <c r="V144" s="148">
        <f t="shared" ref="V144" si="384">U143-U144</f>
        <v>3</v>
      </c>
      <c r="W144" s="114">
        <f t="shared" ref="W144" si="385">-(U144-$U$62)/($E$63-$E$231)</f>
        <v>0.55156249999998863</v>
      </c>
      <c r="X144" s="101">
        <f t="shared" ref="X144" si="386">26593.8-U144</f>
        <v>105.89999999999782</v>
      </c>
      <c r="Y144" s="115">
        <v>6</v>
      </c>
      <c r="Z144" s="127">
        <f>26126.3</f>
        <v>26126.3</v>
      </c>
      <c r="AA144" s="128">
        <f t="shared" ref="AA144" si="387">Z144-Z143</f>
        <v>2</v>
      </c>
      <c r="AB144" s="71">
        <f t="shared" si="361"/>
        <v>2.8169014084507043E-2</v>
      </c>
      <c r="AC144" s="72">
        <f t="shared" si="362"/>
        <v>8</v>
      </c>
      <c r="AD144" s="117">
        <v>6</v>
      </c>
    </row>
    <row r="145" spans="1:30">
      <c r="A145" s="11">
        <f t="shared" si="113"/>
        <v>40090</v>
      </c>
      <c r="B145" s="108">
        <f t="shared" si="348"/>
        <v>26632.813333333124</v>
      </c>
      <c r="C145" s="77">
        <f t="shared" si="349"/>
        <v>2.3466666666681704</v>
      </c>
      <c r="D145" s="21">
        <f t="shared" si="350"/>
        <v>0.9266666666672605</v>
      </c>
      <c r="E145" s="107">
        <v>26593</v>
      </c>
      <c r="F145" s="15"/>
      <c r="G145" s="16"/>
      <c r="H145" s="108">
        <f t="shared" si="78"/>
        <v>26232.382978723319</v>
      </c>
      <c r="I145" s="77">
        <f t="shared" si="79"/>
        <v>1.9893617021261889</v>
      </c>
      <c r="J145" s="21">
        <f t="shared" si="80"/>
        <v>0.61702127659528849</v>
      </c>
      <c r="K145" s="111">
        <v>26731.5</v>
      </c>
      <c r="L145" s="139">
        <f t="shared" si="383"/>
        <v>3</v>
      </c>
      <c r="M145" s="30">
        <f t="shared" ref="M145" si="388">-(K145-$K$41)/($B$6-$B$156)</f>
        <v>0.64630681818181823</v>
      </c>
      <c r="N145" s="29">
        <f t="shared" ref="N145" si="389">26954-K145</f>
        <v>222.5</v>
      </c>
      <c r="O145" s="112">
        <v>3</v>
      </c>
      <c r="P145" s="127">
        <v>26621</v>
      </c>
      <c r="Q145" s="128">
        <v>0</v>
      </c>
      <c r="R145" s="71"/>
      <c r="S145" s="72">
        <v>11.099999999998545</v>
      </c>
      <c r="T145" s="117">
        <v>3</v>
      </c>
      <c r="U145" s="113">
        <v>26485.9</v>
      </c>
      <c r="V145" s="148">
        <f t="shared" ref="V145" si="390">U144-U145</f>
        <v>2</v>
      </c>
      <c r="W145" s="114">
        <f t="shared" ref="W145" si="391">-(U145-$U$62)/($E$63-$E$231)</f>
        <v>0.56197916666665526</v>
      </c>
      <c r="X145" s="101">
        <f t="shared" ref="X145" si="392">26593.8-U145</f>
        <v>107.89999999999782</v>
      </c>
      <c r="Y145" s="115">
        <v>6</v>
      </c>
      <c r="Z145" s="127">
        <f>26126.3</f>
        <v>26126.3</v>
      </c>
      <c r="AA145" s="128">
        <f t="shared" ref="AA145" si="393">Z145-Z144</f>
        <v>0</v>
      </c>
      <c r="AB145" s="71">
        <f t="shared" si="361"/>
        <v>2.8169014084507043E-2</v>
      </c>
      <c r="AC145" s="72">
        <f t="shared" si="362"/>
        <v>8</v>
      </c>
      <c r="AD145" s="117">
        <v>6</v>
      </c>
    </row>
    <row r="146" spans="1:30">
      <c r="A146" s="11">
        <f t="shared" si="113"/>
        <v>40091</v>
      </c>
      <c r="B146" s="108">
        <f t="shared" si="348"/>
        <v>26630.466666666456</v>
      </c>
      <c r="C146" s="77">
        <f t="shared" si="349"/>
        <v>2.3466666666681704</v>
      </c>
      <c r="D146" s="21">
        <f t="shared" si="350"/>
        <v>0.93333333333393143</v>
      </c>
      <c r="E146" s="107">
        <v>26593</v>
      </c>
      <c r="F146" s="15"/>
      <c r="G146" s="16"/>
      <c r="H146" s="108">
        <f t="shared" si="78"/>
        <v>26234.372340425445</v>
      </c>
      <c r="I146" s="77">
        <f t="shared" si="79"/>
        <v>1.9893617021261889</v>
      </c>
      <c r="J146" s="21">
        <f t="shared" si="80"/>
        <v>0.62765957446762111</v>
      </c>
      <c r="K146" s="111">
        <v>26727</v>
      </c>
      <c r="L146" s="139">
        <f t="shared" ref="L146" si="394">K145-K146</f>
        <v>4.5</v>
      </c>
      <c r="M146" s="30">
        <f t="shared" ref="M146" si="395">-(K146-$K$41)/($B$6-$B$156)</f>
        <v>0.65909090909090906</v>
      </c>
      <c r="N146" s="29">
        <f t="shared" ref="N146" si="396">26954-K146</f>
        <v>227</v>
      </c>
      <c r="O146" s="112">
        <v>3</v>
      </c>
      <c r="P146" s="127">
        <v>26621</v>
      </c>
      <c r="Q146" s="128">
        <v>0</v>
      </c>
      <c r="R146" s="71"/>
      <c r="S146" s="72">
        <v>11.099999999998545</v>
      </c>
      <c r="T146" s="117">
        <v>3</v>
      </c>
      <c r="U146" s="113">
        <v>26483.9</v>
      </c>
      <c r="V146" s="148">
        <f t="shared" ref="V146" si="397">U145-U146</f>
        <v>2</v>
      </c>
      <c r="W146" s="114">
        <f t="shared" ref="W146" si="398">-(U146-$U$62)/($E$63-$E$231)</f>
        <v>0.572395833333322</v>
      </c>
      <c r="X146" s="101">
        <f t="shared" ref="X146" si="399">26593.8-U146</f>
        <v>109.89999999999782</v>
      </c>
      <c r="Y146" s="115">
        <v>6</v>
      </c>
      <c r="Z146" s="127">
        <f>26127.3</f>
        <v>26127.3</v>
      </c>
      <c r="AA146" s="128">
        <f t="shared" ref="AA146" si="400">Z146-Z145</f>
        <v>1</v>
      </c>
      <c r="AB146" s="71">
        <f t="shared" si="361"/>
        <v>3.1690140845070422E-2</v>
      </c>
      <c r="AC146" s="72">
        <f t="shared" si="362"/>
        <v>9</v>
      </c>
      <c r="AD146" s="117">
        <v>6</v>
      </c>
    </row>
    <row r="147" spans="1:30">
      <c r="A147" s="11">
        <f t="shared" si="113"/>
        <v>40092</v>
      </c>
      <c r="B147" s="108">
        <f t="shared" si="348"/>
        <v>26628.119999999788</v>
      </c>
      <c r="C147" s="77">
        <f t="shared" si="349"/>
        <v>2.3466666666681704</v>
      </c>
      <c r="D147" s="21">
        <f t="shared" si="350"/>
        <v>0.94000000000060235</v>
      </c>
      <c r="E147" s="107">
        <v>26593</v>
      </c>
      <c r="F147" s="15"/>
      <c r="G147" s="16"/>
      <c r="H147" s="108">
        <f t="shared" si="78"/>
        <v>26236.361702127571</v>
      </c>
      <c r="I147" s="77">
        <f t="shared" si="79"/>
        <v>1.9893617021261889</v>
      </c>
      <c r="J147" s="21">
        <f t="shared" si="80"/>
        <v>0.63829787233995361</v>
      </c>
      <c r="K147" s="111">
        <v>26725.5</v>
      </c>
      <c r="L147" s="139">
        <f t="shared" ref="L147" si="401">K146-K147</f>
        <v>1.5</v>
      </c>
      <c r="M147" s="30">
        <f t="shared" ref="M147" si="402">-(K147-$K$41)/($B$6-$B$156)</f>
        <v>0.66335227272727271</v>
      </c>
      <c r="N147" s="29">
        <f t="shared" ref="N147" si="403">26954-K147</f>
        <v>228.5</v>
      </c>
      <c r="O147" s="112">
        <v>3</v>
      </c>
      <c r="P147" s="127">
        <v>26621</v>
      </c>
      <c r="Q147" s="128">
        <v>0</v>
      </c>
      <c r="R147" s="71"/>
      <c r="S147" s="72">
        <v>11.099999999998545</v>
      </c>
      <c r="T147" s="117">
        <v>3</v>
      </c>
      <c r="U147" s="113">
        <v>26481.9</v>
      </c>
      <c r="V147" s="148">
        <f t="shared" ref="V147" si="404">U146-U147</f>
        <v>2</v>
      </c>
      <c r="W147" s="114">
        <f t="shared" ref="W147" si="405">-(U147-$U$62)/($E$63-$E$231)</f>
        <v>0.58281249999998863</v>
      </c>
      <c r="X147" s="101">
        <f t="shared" ref="X147" si="406">26593.8-U147</f>
        <v>111.89999999999782</v>
      </c>
      <c r="Y147" s="115">
        <v>6</v>
      </c>
      <c r="Z147" s="127">
        <f>26128.3</f>
        <v>26128.3</v>
      </c>
      <c r="AA147" s="128">
        <f t="shared" ref="AA147" si="407">Z147-Z146</f>
        <v>1</v>
      </c>
      <c r="AB147" s="71">
        <f t="shared" si="361"/>
        <v>3.5211267605633804E-2</v>
      </c>
      <c r="AC147" s="72">
        <f t="shared" si="362"/>
        <v>10</v>
      </c>
      <c r="AD147" s="117">
        <v>6</v>
      </c>
    </row>
    <row r="148" spans="1:30">
      <c r="A148" s="11">
        <f t="shared" si="113"/>
        <v>40093</v>
      </c>
      <c r="B148" s="108">
        <f t="shared" si="348"/>
        <v>26625.77333333312</v>
      </c>
      <c r="C148" s="77">
        <f t="shared" si="349"/>
        <v>2.3466666666681704</v>
      </c>
      <c r="D148" s="21">
        <f t="shared" si="350"/>
        <v>0.94666666666727328</v>
      </c>
      <c r="E148" s="107">
        <v>26593</v>
      </c>
      <c r="F148" s="15"/>
      <c r="G148" s="16"/>
      <c r="H148" s="108">
        <f t="shared" si="78"/>
        <v>26238.351063829698</v>
      </c>
      <c r="I148" s="77">
        <f t="shared" si="79"/>
        <v>1.9893617021261889</v>
      </c>
      <c r="J148" s="21">
        <f t="shared" si="80"/>
        <v>0.64893617021228622</v>
      </c>
      <c r="K148" s="111">
        <v>26721</v>
      </c>
      <c r="L148" s="139">
        <f t="shared" ref="L148" si="408">K147-K148</f>
        <v>4.5</v>
      </c>
      <c r="M148" s="30">
        <f t="shared" ref="M148" si="409">-(K148-$K$41)/($B$6-$B$156)</f>
        <v>0.67613636363636365</v>
      </c>
      <c r="N148" s="29">
        <f t="shared" ref="N148" si="410">26954-K148</f>
        <v>233</v>
      </c>
      <c r="O148" s="112">
        <v>3</v>
      </c>
      <c r="P148" s="127">
        <v>26621</v>
      </c>
      <c r="Q148" s="128">
        <v>0</v>
      </c>
      <c r="R148" s="71"/>
      <c r="S148" s="72">
        <v>11.099999999998545</v>
      </c>
      <c r="T148" s="117">
        <v>3</v>
      </c>
      <c r="U148" s="113">
        <v>26480.9</v>
      </c>
      <c r="V148" s="148">
        <f t="shared" ref="V148" si="411">U147-U148</f>
        <v>1</v>
      </c>
      <c r="W148" s="114">
        <f t="shared" ref="W148" si="412">-(U148-$U$62)/($E$63-$E$231)</f>
        <v>0.588020833333322</v>
      </c>
      <c r="X148" s="101">
        <f t="shared" ref="X148" si="413">26593.8-U148</f>
        <v>112.89999999999782</v>
      </c>
      <c r="Y148" s="115">
        <v>6</v>
      </c>
      <c r="Z148" s="127">
        <f>26129.3</f>
        <v>26129.3</v>
      </c>
      <c r="AA148" s="128">
        <f t="shared" ref="AA148" si="414">Z148-Z147</f>
        <v>1</v>
      </c>
      <c r="AB148" s="71">
        <f t="shared" si="361"/>
        <v>3.873239436619718E-2</v>
      </c>
      <c r="AC148" s="72">
        <f t="shared" si="362"/>
        <v>11</v>
      </c>
      <c r="AD148" s="117">
        <v>6</v>
      </c>
    </row>
    <row r="149" spans="1:30">
      <c r="A149" s="11">
        <f t="shared" si="113"/>
        <v>40094</v>
      </c>
      <c r="B149" s="108">
        <f t="shared" si="348"/>
        <v>26623.426666666452</v>
      </c>
      <c r="C149" s="77">
        <f t="shared" si="349"/>
        <v>2.3466666666681704</v>
      </c>
      <c r="D149" s="21">
        <f t="shared" si="350"/>
        <v>0.95333333333394421</v>
      </c>
      <c r="E149" s="107">
        <v>26593</v>
      </c>
      <c r="F149" s="15"/>
      <c r="G149" s="16"/>
      <c r="H149" s="108">
        <f t="shared" si="78"/>
        <v>26240.340425531824</v>
      </c>
      <c r="I149" s="77">
        <f t="shared" si="79"/>
        <v>1.9893617021261889</v>
      </c>
      <c r="J149" s="21">
        <f t="shared" si="80"/>
        <v>0.65957446808461873</v>
      </c>
      <c r="K149" s="111">
        <v>26719.200000000001</v>
      </c>
      <c r="L149" s="139">
        <f t="shared" ref="L149" si="415">K148-K149</f>
        <v>1.7999999999992724</v>
      </c>
      <c r="M149" s="30">
        <f t="shared" ref="M149" si="416">-(K149-$K$41)/($B$6-$B$156)</f>
        <v>0.68124999999999791</v>
      </c>
      <c r="N149" s="29">
        <f t="shared" ref="N149" si="417">26954-K149</f>
        <v>234.79999999999927</v>
      </c>
      <c r="O149" s="112">
        <v>2</v>
      </c>
      <c r="P149" s="127">
        <v>26621</v>
      </c>
      <c r="Q149" s="128">
        <v>0</v>
      </c>
      <c r="R149" s="71"/>
      <c r="S149" s="72">
        <v>11.099999999998545</v>
      </c>
      <c r="T149" s="117">
        <v>3</v>
      </c>
      <c r="U149" s="113">
        <v>26480.9</v>
      </c>
      <c r="V149" s="148">
        <f t="shared" ref="V149" si="418">U148-U149</f>
        <v>0</v>
      </c>
      <c r="W149" s="114">
        <f t="shared" ref="W149" si="419">-(U149-$U$62)/($E$63-$E$231)</f>
        <v>0.588020833333322</v>
      </c>
      <c r="X149" s="101">
        <f t="shared" ref="X149" si="420">26593.8-U149</f>
        <v>112.89999999999782</v>
      </c>
      <c r="Y149" s="115">
        <v>6</v>
      </c>
      <c r="Z149" s="127">
        <f>26129.3</f>
        <v>26129.3</v>
      </c>
      <c r="AA149" s="128">
        <f t="shared" ref="AA149" si="421">Z149-Z148</f>
        <v>0</v>
      </c>
      <c r="AB149" s="71">
        <f t="shared" si="361"/>
        <v>3.873239436619718E-2</v>
      </c>
      <c r="AC149" s="72">
        <f t="shared" si="362"/>
        <v>11</v>
      </c>
      <c r="AD149" s="117">
        <v>6</v>
      </c>
    </row>
    <row r="150" spans="1:30">
      <c r="A150" s="11">
        <f t="shared" si="113"/>
        <v>40095</v>
      </c>
      <c r="B150" s="108">
        <f t="shared" si="348"/>
        <v>26621.079999999783</v>
      </c>
      <c r="C150" s="77">
        <f t="shared" si="349"/>
        <v>2.3466666666681704</v>
      </c>
      <c r="D150" s="21">
        <f t="shared" si="350"/>
        <v>0.96000000000061514</v>
      </c>
      <c r="E150" s="107">
        <v>26593</v>
      </c>
      <c r="F150" s="15"/>
      <c r="G150" s="16"/>
      <c r="H150" s="108">
        <f t="shared" si="78"/>
        <v>26242.32978723395</v>
      </c>
      <c r="I150" s="77">
        <f t="shared" si="79"/>
        <v>1.9893617021261889</v>
      </c>
      <c r="J150" s="21">
        <f t="shared" si="80"/>
        <v>0.67021276595695134</v>
      </c>
      <c r="K150" s="111">
        <v>26715</v>
      </c>
      <c r="L150" s="139">
        <f t="shared" ref="L150" si="422">K149-K150</f>
        <v>4.2000000000007276</v>
      </c>
      <c r="M150" s="30">
        <f t="shared" ref="M150" si="423">-(K150-$K$41)/($B$6-$B$156)</f>
        <v>0.69318181818181823</v>
      </c>
      <c r="N150" s="29">
        <f t="shared" ref="N150" si="424">26954-K150</f>
        <v>239</v>
      </c>
      <c r="O150" s="112">
        <v>2</v>
      </c>
      <c r="P150" s="127">
        <v>26621</v>
      </c>
      <c r="Q150" s="128">
        <v>0</v>
      </c>
      <c r="R150" s="71"/>
      <c r="S150" s="72">
        <v>11.099999999998545</v>
      </c>
      <c r="T150" s="117">
        <v>3</v>
      </c>
      <c r="U150" s="113">
        <v>26480.9</v>
      </c>
      <c r="V150" s="148">
        <f t="shared" ref="V150" si="425">U149-U150</f>
        <v>0</v>
      </c>
      <c r="W150" s="114">
        <f t="shared" ref="W150" si="426">-(U150-$U$62)/($E$63-$E$231)</f>
        <v>0.588020833333322</v>
      </c>
      <c r="X150" s="101">
        <f t="shared" ref="X150" si="427">26593.8-U150</f>
        <v>112.89999999999782</v>
      </c>
      <c r="Y150" s="115">
        <v>6</v>
      </c>
      <c r="Z150" s="127">
        <f>26129.3</f>
        <v>26129.3</v>
      </c>
      <c r="AA150" s="128">
        <f t="shared" ref="AA150" si="428">Z150-Z149</f>
        <v>0</v>
      </c>
      <c r="AB150" s="71">
        <f t="shared" si="361"/>
        <v>3.873239436619718E-2</v>
      </c>
      <c r="AC150" s="72">
        <f t="shared" si="362"/>
        <v>11</v>
      </c>
      <c r="AD150" s="117">
        <v>6</v>
      </c>
    </row>
    <row r="151" spans="1:30">
      <c r="A151" s="11">
        <f t="shared" si="113"/>
        <v>40096</v>
      </c>
      <c r="B151" s="108">
        <f t="shared" si="348"/>
        <v>26618.733333333115</v>
      </c>
      <c r="C151" s="77">
        <f t="shared" si="349"/>
        <v>2.3466666666681704</v>
      </c>
      <c r="D151" s="21">
        <f t="shared" si="350"/>
        <v>0.96666666666728607</v>
      </c>
      <c r="E151" s="107">
        <v>26593</v>
      </c>
      <c r="F151" s="15"/>
      <c r="G151" s="16"/>
      <c r="H151" s="108">
        <f t="shared" si="78"/>
        <v>26244.319148936076</v>
      </c>
      <c r="I151" s="77">
        <f t="shared" si="79"/>
        <v>1.9893617021261889</v>
      </c>
      <c r="J151" s="21">
        <f t="shared" si="80"/>
        <v>0.68085106382928395</v>
      </c>
      <c r="K151" s="111">
        <v>26710.5</v>
      </c>
      <c r="L151" s="139">
        <f t="shared" ref="L151" si="429">K150-K151</f>
        <v>4.5</v>
      </c>
      <c r="M151" s="30">
        <f t="shared" ref="M151" si="430">-(K151-$K$41)/($B$6-$B$156)</f>
        <v>0.70596590909090906</v>
      </c>
      <c r="N151" s="29">
        <f t="shared" ref="N151" si="431">26954-K151</f>
        <v>243.5</v>
      </c>
      <c r="O151" s="112">
        <v>3</v>
      </c>
      <c r="P151" s="127">
        <v>26621</v>
      </c>
      <c r="Q151" s="128">
        <v>0</v>
      </c>
      <c r="R151" s="71"/>
      <c r="S151" s="72">
        <v>11.099999999998545</v>
      </c>
      <c r="T151" s="117">
        <v>3</v>
      </c>
      <c r="U151" s="113">
        <v>26479.9</v>
      </c>
      <c r="V151" s="148">
        <f t="shared" ref="V151" si="432">U150-U151</f>
        <v>1</v>
      </c>
      <c r="W151" s="114">
        <f t="shared" ref="W151" si="433">-(U151-$U$62)/($E$63-$E$231)</f>
        <v>0.59322916666665526</v>
      </c>
      <c r="X151" s="101">
        <f t="shared" ref="X151" si="434">26593.8-U151</f>
        <v>113.89999999999782</v>
      </c>
      <c r="Y151" s="115">
        <v>6</v>
      </c>
      <c r="Z151" s="127">
        <f>26130.9</f>
        <v>26130.9</v>
      </c>
      <c r="AA151" s="128">
        <f t="shared" ref="AA151" si="435">Z151-Z150</f>
        <v>1.6000000000021828</v>
      </c>
      <c r="AB151" s="71">
        <f t="shared" ref="AB151" si="436">-(Z151-$Z$137)/($H$87-$H$231)</f>
        <v>4.4366197183106276E-2</v>
      </c>
      <c r="AC151" s="72">
        <f t="shared" ref="AC151" si="437">Z151-$Z$137</f>
        <v>12.600000000002183</v>
      </c>
      <c r="AD151" s="117">
        <v>6</v>
      </c>
    </row>
    <row r="152" spans="1:30">
      <c r="A152" s="11">
        <f t="shared" si="113"/>
        <v>40097</v>
      </c>
      <c r="B152" s="108">
        <f t="shared" si="348"/>
        <v>26616.386666666447</v>
      </c>
      <c r="C152" s="77">
        <f t="shared" si="349"/>
        <v>2.3466666666681704</v>
      </c>
      <c r="D152" s="21">
        <f t="shared" si="350"/>
        <v>0.973333333333957</v>
      </c>
      <c r="E152" s="107">
        <v>26593</v>
      </c>
      <c r="F152" s="15"/>
      <c r="G152" s="16"/>
      <c r="H152" s="108">
        <f t="shared" si="78"/>
        <v>26246.308510638202</v>
      </c>
      <c r="I152" s="77">
        <f t="shared" si="79"/>
        <v>1.9893617021261889</v>
      </c>
      <c r="J152" s="21">
        <f t="shared" si="80"/>
        <v>0.69148936170161646</v>
      </c>
      <c r="K152" s="111">
        <v>26710.5</v>
      </c>
      <c r="L152" s="139">
        <f t="shared" ref="L152" si="438">K151-K152</f>
        <v>0</v>
      </c>
      <c r="M152" s="30">
        <f t="shared" ref="M152" si="439">-(K152-$K$41)/($B$6-$B$156)</f>
        <v>0.70596590909090906</v>
      </c>
      <c r="N152" s="29">
        <f t="shared" ref="N152" si="440">26954-K152</f>
        <v>243.5</v>
      </c>
      <c r="O152" s="112">
        <v>3</v>
      </c>
      <c r="P152" s="127">
        <v>26621</v>
      </c>
      <c r="Q152" s="128">
        <v>0</v>
      </c>
      <c r="R152" s="71"/>
      <c r="S152" s="72">
        <v>11.099999999998545</v>
      </c>
      <c r="T152" s="117">
        <v>3</v>
      </c>
      <c r="U152" s="113">
        <v>26478.9</v>
      </c>
      <c r="V152" s="148">
        <f t="shared" ref="V152" si="441">U151-U152</f>
        <v>1</v>
      </c>
      <c r="W152" s="114">
        <f t="shared" ref="W152" si="442">-(U152-$U$62)/($E$63-$E$231)</f>
        <v>0.59843749999998863</v>
      </c>
      <c r="X152" s="101">
        <f t="shared" ref="X152" si="443">26593.8-U152</f>
        <v>114.89999999999782</v>
      </c>
      <c r="Y152" s="115">
        <v>6</v>
      </c>
      <c r="Z152" s="127">
        <f>26132.9</f>
        <v>26132.9</v>
      </c>
      <c r="AA152" s="128">
        <f t="shared" ref="AA152" si="444">Z152-Z151</f>
        <v>2</v>
      </c>
      <c r="AB152" s="71">
        <f t="shared" ref="AB152" si="445">-(Z152-$Z$137)/($H$87-$H$231)</f>
        <v>5.1408450704233041E-2</v>
      </c>
      <c r="AC152" s="72">
        <f t="shared" ref="AC152" si="446">Z152-$Z$137</f>
        <v>14.600000000002183</v>
      </c>
      <c r="AD152" s="117">
        <v>6</v>
      </c>
    </row>
    <row r="153" spans="1:30">
      <c r="A153" s="11">
        <f t="shared" si="113"/>
        <v>40098</v>
      </c>
      <c r="B153" s="108">
        <f t="shared" si="348"/>
        <v>26614.039999999779</v>
      </c>
      <c r="C153" s="77">
        <f t="shared" si="349"/>
        <v>2.3466666666681704</v>
      </c>
      <c r="D153" s="21">
        <f t="shared" si="350"/>
        <v>0.98000000000062792</v>
      </c>
      <c r="E153" s="107">
        <v>26593</v>
      </c>
      <c r="F153" s="15"/>
      <c r="G153" s="16"/>
      <c r="H153" s="108">
        <f t="shared" ref="H153:H180" si="447">H152+($H$181-$H$87)/(COUNT($A$87:$A$181)-1)</f>
        <v>26248.297872340328</v>
      </c>
      <c r="I153" s="77">
        <f t="shared" ref="I153:I181" si="448">H153-H152</f>
        <v>1.9893617021261889</v>
      </c>
      <c r="J153" s="21">
        <f t="shared" ref="J153:J180" si="449">(H153-$H$87)/($H$181-$H$87)</f>
        <v>0.70212765957394907</v>
      </c>
      <c r="K153" s="111">
        <v>26709</v>
      </c>
      <c r="L153" s="139">
        <f t="shared" ref="L153" si="450">K152-K153</f>
        <v>1.5</v>
      </c>
      <c r="M153" s="30">
        <f t="shared" ref="M153" si="451">-(K153-$K$41)/($B$6-$B$156)</f>
        <v>0.71022727272727271</v>
      </c>
      <c r="N153" s="29">
        <f t="shared" ref="N153" si="452">26954-K153</f>
        <v>245</v>
      </c>
      <c r="O153" s="112">
        <v>3</v>
      </c>
      <c r="P153" s="127">
        <v>26621</v>
      </c>
      <c r="Q153" s="128">
        <v>0</v>
      </c>
      <c r="R153" s="71"/>
      <c r="S153" s="72">
        <v>11.099999999998545</v>
      </c>
      <c r="T153" s="117">
        <v>3</v>
      </c>
      <c r="U153" s="113">
        <v>26476.9</v>
      </c>
      <c r="V153" s="148">
        <f t="shared" ref="V153" si="453">U152-U153</f>
        <v>2</v>
      </c>
      <c r="W153" s="114">
        <f t="shared" ref="W153" si="454">-(U153-$U$62)/($E$63-$E$231)</f>
        <v>0.60885416666665526</v>
      </c>
      <c r="X153" s="101">
        <f t="shared" ref="X153" si="455">26593.8-U153</f>
        <v>116.89999999999782</v>
      </c>
      <c r="Y153" s="115">
        <v>6</v>
      </c>
      <c r="Z153" s="127">
        <f>26133.9</f>
        <v>26133.9</v>
      </c>
      <c r="AA153" s="128">
        <f t="shared" ref="AA153" si="456">Z153-Z152</f>
        <v>1</v>
      </c>
      <c r="AB153" s="71">
        <f t="shared" ref="AB153" si="457">-(Z153-$Z$137)/($H$87-$H$231)</f>
        <v>5.4929577464796417E-2</v>
      </c>
      <c r="AC153" s="72">
        <f t="shared" ref="AC153" si="458">Z153-$Z$137</f>
        <v>15.600000000002183</v>
      </c>
      <c r="AD153" s="117">
        <v>6</v>
      </c>
    </row>
    <row r="154" spans="1:30">
      <c r="A154" s="11">
        <f t="shared" si="113"/>
        <v>40099</v>
      </c>
      <c r="B154" s="108">
        <f t="shared" si="348"/>
        <v>26611.693333333111</v>
      </c>
      <c r="C154" s="77">
        <f t="shared" si="349"/>
        <v>2.3466666666681704</v>
      </c>
      <c r="D154" s="21">
        <f t="shared" si="350"/>
        <v>0.98666666666729885</v>
      </c>
      <c r="E154" s="107">
        <v>26593</v>
      </c>
      <c r="F154" s="15"/>
      <c r="G154" s="16"/>
      <c r="H154" s="108">
        <f t="shared" si="447"/>
        <v>26250.287234042455</v>
      </c>
      <c r="I154" s="77">
        <f t="shared" si="448"/>
        <v>1.9893617021261889</v>
      </c>
      <c r="J154" s="21">
        <f t="shared" si="449"/>
        <v>0.71276595744628157</v>
      </c>
      <c r="K154" s="111">
        <v>26707.5</v>
      </c>
      <c r="L154" s="139">
        <f t="shared" ref="L154" si="459">K153-K154</f>
        <v>1.5</v>
      </c>
      <c r="M154" s="30">
        <f t="shared" ref="M154" si="460">-(K154-$K$41)/($B$6-$B$156)</f>
        <v>0.71448863636363635</v>
      </c>
      <c r="N154" s="29">
        <f t="shared" ref="N154" si="461">26954-K154</f>
        <v>246.5</v>
      </c>
      <c r="O154" s="112">
        <v>3</v>
      </c>
      <c r="P154" s="127">
        <v>26621</v>
      </c>
      <c r="Q154" s="128">
        <v>0</v>
      </c>
      <c r="R154" s="71"/>
      <c r="S154" s="72">
        <v>11.099999999998545</v>
      </c>
      <c r="T154" s="117">
        <v>3</v>
      </c>
      <c r="U154" s="113">
        <v>26476.400000000001</v>
      </c>
      <c r="V154" s="148">
        <f t="shared" ref="V154" si="462">U153-U154</f>
        <v>0.5</v>
      </c>
      <c r="W154" s="114">
        <f t="shared" ref="W154" si="463">-(U154-$U$62)/($E$63-$E$231)</f>
        <v>0.611458333333322</v>
      </c>
      <c r="X154" s="101">
        <f t="shared" ref="X154" si="464">26593.8-U154</f>
        <v>117.39999999999782</v>
      </c>
      <c r="Y154" s="115">
        <v>6</v>
      </c>
      <c r="Z154" s="127">
        <v>26136.9</v>
      </c>
      <c r="AA154" s="128">
        <f t="shared" ref="AA154" si="465">Z154-Z153</f>
        <v>3</v>
      </c>
      <c r="AB154" s="71">
        <f t="shared" ref="AB154" si="466">-(Z154-$Z$137)/($H$87-$H$231)</f>
        <v>6.5492957746486558E-2</v>
      </c>
      <c r="AC154" s="72">
        <f t="shared" ref="AC154" si="467">Z154-$Z$137</f>
        <v>18.600000000002183</v>
      </c>
      <c r="AD154" s="117">
        <v>6</v>
      </c>
    </row>
    <row r="155" spans="1:30">
      <c r="A155" s="11">
        <f t="shared" si="113"/>
        <v>40100</v>
      </c>
      <c r="B155" s="108">
        <f t="shared" si="348"/>
        <v>26609.346666666443</v>
      </c>
      <c r="C155" s="77">
        <f t="shared" si="349"/>
        <v>2.3466666666681704</v>
      </c>
      <c r="D155" s="21">
        <f t="shared" si="350"/>
        <v>0.99333333333396989</v>
      </c>
      <c r="E155" s="107">
        <v>26593</v>
      </c>
      <c r="F155" s="15"/>
      <c r="G155" s="16"/>
      <c r="H155" s="108">
        <f t="shared" si="447"/>
        <v>26252.276595744581</v>
      </c>
      <c r="I155" s="77">
        <f t="shared" si="448"/>
        <v>1.9893617021261889</v>
      </c>
      <c r="J155" s="21">
        <f t="shared" si="449"/>
        <v>0.72340425531861419</v>
      </c>
      <c r="K155" s="111">
        <v>26706</v>
      </c>
      <c r="L155" s="139">
        <f t="shared" ref="L155" si="468">K154-K155</f>
        <v>1.5</v>
      </c>
      <c r="M155" s="30">
        <f t="shared" ref="M155" si="469">-(K155-$K$41)/($B$6-$B$156)</f>
        <v>0.71875</v>
      </c>
      <c r="N155" s="29">
        <f t="shared" ref="N155" si="470">26954-K155</f>
        <v>248</v>
      </c>
      <c r="O155" s="112">
        <v>3</v>
      </c>
      <c r="P155" s="127">
        <v>26621</v>
      </c>
      <c r="Q155" s="128">
        <v>0</v>
      </c>
      <c r="R155" s="71"/>
      <c r="S155" s="72">
        <v>11.099999999998545</v>
      </c>
      <c r="T155" s="117">
        <v>3</v>
      </c>
      <c r="U155" s="113">
        <v>26474.400000000001</v>
      </c>
      <c r="V155" s="148">
        <f t="shared" ref="V155" si="471">U154-U155</f>
        <v>2</v>
      </c>
      <c r="W155" s="114">
        <f t="shared" ref="W155" si="472">-(U155-$U$62)/($E$63-$E$231)</f>
        <v>0.62187499999998863</v>
      </c>
      <c r="X155" s="101">
        <f t="shared" ref="X155" si="473">26593.8-U155</f>
        <v>119.39999999999782</v>
      </c>
      <c r="Y155" s="115">
        <v>6</v>
      </c>
      <c r="Z155" s="127">
        <v>26138.9</v>
      </c>
      <c r="AA155" s="128">
        <f t="shared" ref="AA155" si="474">Z155-Z154</f>
        <v>2</v>
      </c>
      <c r="AB155" s="71">
        <f t="shared" ref="AB155" si="475">-(Z155-$Z$137)/($H$87-$H$231)</f>
        <v>7.2535211267613323E-2</v>
      </c>
      <c r="AC155" s="72">
        <f t="shared" ref="AC155" si="476">Z155-$Z$137</f>
        <v>20.600000000002183</v>
      </c>
      <c r="AD155" s="117">
        <v>6</v>
      </c>
    </row>
    <row r="156" spans="1:30">
      <c r="A156" s="11">
        <f t="shared" si="113"/>
        <v>40101</v>
      </c>
      <c r="B156" s="109">
        <v>26607</v>
      </c>
      <c r="C156" s="77">
        <f t="shared" si="349"/>
        <v>2.3466666664426157</v>
      </c>
      <c r="D156" s="21">
        <f t="shared" ref="D156" si="477">($B$6-B156)/($B$6-$B$156)</f>
        <v>1</v>
      </c>
      <c r="E156" s="107">
        <v>26593</v>
      </c>
      <c r="F156" s="77"/>
      <c r="G156" s="21"/>
      <c r="H156" s="108">
        <f t="shared" si="447"/>
        <v>26254.265957446707</v>
      </c>
      <c r="I156" s="77">
        <f t="shared" si="448"/>
        <v>1.9893617021261889</v>
      </c>
      <c r="J156" s="21">
        <f t="shared" si="449"/>
        <v>0.73404255319094669</v>
      </c>
      <c r="K156" s="111">
        <v>26703</v>
      </c>
      <c r="L156" s="139">
        <f t="shared" ref="L156" si="478">K155-K156</f>
        <v>3</v>
      </c>
      <c r="M156" s="30">
        <f t="shared" ref="M156" si="479">-(K156-$K$41)/($B$6-$B$156)</f>
        <v>0.72727272727272729</v>
      </c>
      <c r="N156" s="29">
        <f t="shared" ref="N156" si="480">26954-K156</f>
        <v>251</v>
      </c>
      <c r="O156" s="112">
        <v>3</v>
      </c>
      <c r="P156" s="127">
        <v>26621</v>
      </c>
      <c r="Q156" s="128">
        <v>0</v>
      </c>
      <c r="R156" s="71"/>
      <c r="S156" s="72">
        <v>11.099999999998545</v>
      </c>
      <c r="T156" s="117">
        <v>3</v>
      </c>
      <c r="U156" s="113">
        <v>26472.400000000001</v>
      </c>
      <c r="V156" s="148">
        <f t="shared" ref="V156" si="481">U155-U156</f>
        <v>2</v>
      </c>
      <c r="W156" s="114">
        <f t="shared" ref="W156" si="482">-(U156-$U$62)/($E$63-$E$231)</f>
        <v>0.63229166666665526</v>
      </c>
      <c r="X156" s="101">
        <f t="shared" ref="X156" si="483">26593.8-U156</f>
        <v>121.39999999999782</v>
      </c>
      <c r="Y156" s="115">
        <v>6</v>
      </c>
      <c r="Z156" s="127">
        <v>26140.9</v>
      </c>
      <c r="AA156" s="128">
        <f t="shared" ref="AA156" si="484">Z156-Z155</f>
        <v>2</v>
      </c>
      <c r="AB156" s="71">
        <f t="shared" ref="AB156" si="485">-(Z156-$Z$137)/($H$87-$H$231)</f>
        <v>7.9577464788740074E-2</v>
      </c>
      <c r="AC156" s="72">
        <f t="shared" ref="AC156" si="486">Z156-$Z$137</f>
        <v>22.600000000002183</v>
      </c>
      <c r="AD156" s="117">
        <v>6</v>
      </c>
    </row>
    <row r="157" spans="1:30">
      <c r="A157" s="11">
        <f t="shared" si="113"/>
        <v>40102</v>
      </c>
      <c r="B157" s="109">
        <v>26607</v>
      </c>
      <c r="C157" s="77"/>
      <c r="D157" s="21"/>
      <c r="E157" s="107">
        <v>26593</v>
      </c>
      <c r="F157" s="77"/>
      <c r="G157" s="21"/>
      <c r="H157" s="108">
        <f t="shared" si="447"/>
        <v>26256.255319148833</v>
      </c>
      <c r="I157" s="77">
        <f t="shared" si="448"/>
        <v>1.9893617021261889</v>
      </c>
      <c r="J157" s="21">
        <f t="shared" si="449"/>
        <v>0.7446808510632793</v>
      </c>
      <c r="K157" s="111">
        <v>26700</v>
      </c>
      <c r="L157" s="139">
        <f t="shared" ref="L157" si="487">K156-K157</f>
        <v>3</v>
      </c>
      <c r="M157" s="30">
        <f t="shared" ref="M157" si="488">-(K157-$K$41)/($B$6-$B$156)</f>
        <v>0.73579545454545459</v>
      </c>
      <c r="N157" s="29">
        <f t="shared" ref="N157" si="489">26954-K157</f>
        <v>254</v>
      </c>
      <c r="O157" s="112">
        <v>3</v>
      </c>
      <c r="P157" s="127">
        <v>26621</v>
      </c>
      <c r="Q157" s="128">
        <v>0</v>
      </c>
      <c r="R157" s="71"/>
      <c r="S157" s="72">
        <v>11.099999999998545</v>
      </c>
      <c r="T157" s="117">
        <v>3</v>
      </c>
      <c r="U157" s="113">
        <v>26471.4</v>
      </c>
      <c r="V157" s="148">
        <f t="shared" ref="V157" si="490">U156-U157</f>
        <v>1</v>
      </c>
      <c r="W157" s="114">
        <f t="shared" ref="W157" si="491">-(U157-$U$62)/($E$63-$E$231)</f>
        <v>0.63749999999998863</v>
      </c>
      <c r="X157" s="101">
        <f t="shared" ref="X157" si="492">26593.8-U157</f>
        <v>122.39999999999782</v>
      </c>
      <c r="Y157" s="115">
        <v>6</v>
      </c>
      <c r="Z157" s="127">
        <v>26142.9</v>
      </c>
      <c r="AA157" s="128">
        <f t="shared" ref="AA157" si="493">Z157-Z156</f>
        <v>2</v>
      </c>
      <c r="AB157" s="71">
        <f t="shared" ref="AB157" si="494">-(Z157-$Z$137)/($H$87-$H$231)</f>
        <v>8.6619718309866839E-2</v>
      </c>
      <c r="AC157" s="72">
        <f t="shared" ref="AC157" si="495">Z157-$Z$137</f>
        <v>24.600000000002183</v>
      </c>
      <c r="AD157" s="117">
        <v>6</v>
      </c>
    </row>
    <row r="158" spans="1:30">
      <c r="A158" s="11">
        <f t="shared" si="113"/>
        <v>40103</v>
      </c>
      <c r="B158" s="109">
        <v>26607</v>
      </c>
      <c r="C158" s="77"/>
      <c r="D158" s="21"/>
      <c r="E158" s="108">
        <f>E157-($E$157-$E$231)/(COUNT($A$157:$A$231)-1)</f>
        <v>26590.405405405407</v>
      </c>
      <c r="F158" s="77">
        <f t="shared" ref="F158" si="496">E157-E158</f>
        <v>2.5945945945932181</v>
      </c>
      <c r="G158" s="21">
        <f>($E$157-E158)/($E$157-$E$231)</f>
        <v>1.3513513513506345E-2</v>
      </c>
      <c r="H158" s="108">
        <f t="shared" si="447"/>
        <v>26258.244680850959</v>
      </c>
      <c r="I158" s="77">
        <f t="shared" si="448"/>
        <v>1.9893617021261889</v>
      </c>
      <c r="J158" s="21">
        <f t="shared" si="449"/>
        <v>0.75531914893561181</v>
      </c>
      <c r="K158" s="111">
        <v>26697</v>
      </c>
      <c r="L158" s="139">
        <f t="shared" ref="L158:L159" si="497">K157-K158</f>
        <v>3</v>
      </c>
      <c r="M158" s="30">
        <f t="shared" ref="M158:M159" si="498">-(K158-$K$41)/($B$6-$B$156)</f>
        <v>0.74431818181818177</v>
      </c>
      <c r="N158" s="29">
        <f t="shared" ref="N158:N159" si="499">26954-K158</f>
        <v>257</v>
      </c>
      <c r="O158" s="112">
        <v>3</v>
      </c>
      <c r="P158" s="127">
        <v>26621</v>
      </c>
      <c r="Q158" s="128">
        <v>0</v>
      </c>
      <c r="R158" s="71"/>
      <c r="S158" s="72">
        <v>11.099999999998545</v>
      </c>
      <c r="T158" s="117">
        <v>3</v>
      </c>
      <c r="U158" s="113">
        <v>26471.4</v>
      </c>
      <c r="V158" s="148">
        <f t="shared" ref="V158:V160" si="500">U157-U158</f>
        <v>0</v>
      </c>
      <c r="W158" s="114">
        <f t="shared" ref="W158:W160" si="501">-(U158-$U$62)/($E$63-$E$231)</f>
        <v>0.63749999999998863</v>
      </c>
      <c r="X158" s="101">
        <f t="shared" ref="X158:X160" si="502">26593.8-U158</f>
        <v>122.39999999999782</v>
      </c>
      <c r="Y158" s="115">
        <v>6</v>
      </c>
      <c r="Z158" s="127">
        <v>26142.9</v>
      </c>
      <c r="AA158" s="128">
        <f t="shared" ref="AA158:AA159" si="503">Z158-Z157</f>
        <v>0</v>
      </c>
      <c r="AB158" s="71">
        <f t="shared" ref="AB158:AB159" si="504">-(Z158-$Z$137)/($H$87-$H$231)</f>
        <v>8.6619718309866839E-2</v>
      </c>
      <c r="AC158" s="72">
        <f t="shared" ref="AC158:AC159" si="505">Z158-$Z$137</f>
        <v>24.600000000002183</v>
      </c>
      <c r="AD158" s="117">
        <v>6</v>
      </c>
    </row>
    <row r="159" spans="1:30">
      <c r="A159" s="11">
        <f t="shared" ref="A159:A222" si="506">A158+1</f>
        <v>40104</v>
      </c>
      <c r="B159" s="109">
        <v>26607</v>
      </c>
      <c r="C159" s="77"/>
      <c r="D159" s="21"/>
      <c r="E159" s="108">
        <f t="shared" ref="E159:E222" si="507">E158-($E$157-$E$231)/(COUNT($A$157:$A$231)-1)</f>
        <v>26587.810810810814</v>
      </c>
      <c r="F159" s="77">
        <f t="shared" ref="F159:F222" si="508">E158-E159</f>
        <v>2.5945945945932181</v>
      </c>
      <c r="G159" s="21">
        <f t="shared" ref="G159:G222" si="509">($E$157-E159)/($E$157-$E$231)</f>
        <v>2.7027027027012689E-2</v>
      </c>
      <c r="H159" s="108">
        <f t="shared" si="447"/>
        <v>26260.234042553086</v>
      </c>
      <c r="I159" s="77">
        <f t="shared" si="448"/>
        <v>1.9893617021261889</v>
      </c>
      <c r="J159" s="21">
        <f t="shared" si="449"/>
        <v>0.76595744680794442</v>
      </c>
      <c r="K159" s="111">
        <v>26694</v>
      </c>
      <c r="L159" s="139">
        <f t="shared" si="497"/>
        <v>3</v>
      </c>
      <c r="M159" s="30">
        <f t="shared" si="498"/>
        <v>0.75284090909090906</v>
      </c>
      <c r="N159" s="29">
        <f t="shared" si="499"/>
        <v>260</v>
      </c>
      <c r="O159" s="112">
        <v>3</v>
      </c>
      <c r="P159" s="127">
        <v>26621</v>
      </c>
      <c r="Q159" s="128">
        <v>0</v>
      </c>
      <c r="R159" s="71"/>
      <c r="S159" s="72">
        <v>11.099999999998545</v>
      </c>
      <c r="T159" s="117">
        <v>3</v>
      </c>
      <c r="U159" s="113">
        <v>26471.4</v>
      </c>
      <c r="V159" s="148">
        <f t="shared" si="500"/>
        <v>0</v>
      </c>
      <c r="W159" s="114">
        <f t="shared" si="501"/>
        <v>0.63749999999998863</v>
      </c>
      <c r="X159" s="101">
        <f t="shared" si="502"/>
        <v>122.39999999999782</v>
      </c>
      <c r="Y159" s="115">
        <v>6</v>
      </c>
      <c r="Z159" s="127">
        <v>26142.9</v>
      </c>
      <c r="AA159" s="128">
        <f t="shared" si="503"/>
        <v>0</v>
      </c>
      <c r="AB159" s="71">
        <f t="shared" si="504"/>
        <v>8.6619718309866839E-2</v>
      </c>
      <c r="AC159" s="72">
        <f t="shared" si="505"/>
        <v>24.600000000002183</v>
      </c>
      <c r="AD159" s="117">
        <v>6</v>
      </c>
    </row>
    <row r="160" spans="1:30">
      <c r="A160" s="11">
        <f t="shared" si="506"/>
        <v>40105</v>
      </c>
      <c r="B160" s="109">
        <v>26607</v>
      </c>
      <c r="C160" s="77"/>
      <c r="D160" s="21"/>
      <c r="E160" s="108">
        <f t="shared" si="507"/>
        <v>26585.21621621622</v>
      </c>
      <c r="F160" s="77">
        <f t="shared" si="508"/>
        <v>2.5945945945932181</v>
      </c>
      <c r="G160" s="21">
        <f t="shared" si="509"/>
        <v>4.0540540540519032E-2</v>
      </c>
      <c r="H160" s="108">
        <f t="shared" si="447"/>
        <v>26262.223404255212</v>
      </c>
      <c r="I160" s="77">
        <f t="shared" si="448"/>
        <v>1.9893617021261889</v>
      </c>
      <c r="J160" s="21">
        <f t="shared" si="449"/>
        <v>0.77659574468027692</v>
      </c>
      <c r="K160" s="111">
        <v>26689.5</v>
      </c>
      <c r="L160" s="139">
        <f t="shared" ref="L160" si="510">K159-K160</f>
        <v>4.5</v>
      </c>
      <c r="M160" s="30">
        <f t="shared" ref="M160" si="511">-(K160-$K$41)/($B$6-$B$156)</f>
        <v>0.765625</v>
      </c>
      <c r="N160" s="29">
        <f t="shared" ref="N160" si="512">26954-K160</f>
        <v>264.5</v>
      </c>
      <c r="O160" s="112">
        <v>3</v>
      </c>
      <c r="P160" s="127">
        <v>26621</v>
      </c>
      <c r="Q160" s="128">
        <v>0</v>
      </c>
      <c r="R160" s="71"/>
      <c r="S160" s="72">
        <v>11.099999999998545</v>
      </c>
      <c r="T160" s="117">
        <v>3</v>
      </c>
      <c r="U160" s="113">
        <v>26470.5</v>
      </c>
      <c r="V160" s="148">
        <f t="shared" si="500"/>
        <v>0.90000000000145519</v>
      </c>
      <c r="W160" s="114">
        <f t="shared" si="501"/>
        <v>0.64218749999999625</v>
      </c>
      <c r="X160" s="101">
        <f t="shared" si="502"/>
        <v>123.29999999999927</v>
      </c>
      <c r="Y160" s="115">
        <v>6</v>
      </c>
      <c r="Z160" s="127">
        <v>26143.200000000001</v>
      </c>
      <c r="AA160" s="128">
        <f t="shared" ref="AA160" si="513">Z160-Z159</f>
        <v>0.2999999999992724</v>
      </c>
      <c r="AB160" s="71">
        <f t="shared" ref="AB160" si="514">-(Z160-$Z$137)/($H$87-$H$231)</f>
        <v>8.7676056338033298E-2</v>
      </c>
      <c r="AC160" s="72">
        <f t="shared" ref="AC160" si="515">Z160-$Z$137</f>
        <v>24.900000000001455</v>
      </c>
      <c r="AD160" s="117">
        <v>6</v>
      </c>
    </row>
    <row r="161" spans="1:30">
      <c r="A161" s="11">
        <f t="shared" si="506"/>
        <v>40106</v>
      </c>
      <c r="B161" s="109">
        <v>26607</v>
      </c>
      <c r="C161" s="77"/>
      <c r="D161" s="21"/>
      <c r="E161" s="108">
        <f t="shared" si="507"/>
        <v>26582.621621621627</v>
      </c>
      <c r="F161" s="77">
        <f t="shared" si="508"/>
        <v>2.5945945945932181</v>
      </c>
      <c r="G161" s="21">
        <f t="shared" si="509"/>
        <v>5.4054054054025379E-2</v>
      </c>
      <c r="H161" s="108">
        <f t="shared" si="447"/>
        <v>26264.212765957338</v>
      </c>
      <c r="I161" s="77">
        <f t="shared" si="448"/>
        <v>1.9893617021261889</v>
      </c>
      <c r="J161" s="21">
        <f t="shared" si="449"/>
        <v>0.78723404255260954</v>
      </c>
      <c r="K161" s="111">
        <v>26686.5</v>
      </c>
      <c r="L161" s="139">
        <f t="shared" ref="L161" si="516">K160-K161</f>
        <v>3</v>
      </c>
      <c r="M161" s="30">
        <f t="shared" ref="M161" si="517">-(K161-$K$41)/($B$6-$B$156)</f>
        <v>0.77414772727272729</v>
      </c>
      <c r="N161" s="29">
        <f t="shared" ref="N161" si="518">26954-K161</f>
        <v>267.5</v>
      </c>
      <c r="O161" s="112">
        <v>3</v>
      </c>
      <c r="P161" s="127">
        <v>26621</v>
      </c>
      <c r="Q161" s="128">
        <v>0</v>
      </c>
      <c r="R161" s="71"/>
      <c r="S161" s="72">
        <v>11.099999999998545</v>
      </c>
      <c r="T161" s="117">
        <v>3</v>
      </c>
      <c r="U161" s="113">
        <v>26468.5</v>
      </c>
      <c r="V161" s="148">
        <f t="shared" ref="V161" si="519">U160-U161</f>
        <v>2</v>
      </c>
      <c r="W161" s="114">
        <f t="shared" ref="W161" si="520">-(U161-$U$62)/($E$63-$E$231)</f>
        <v>0.65260416666666288</v>
      </c>
      <c r="X161" s="101">
        <f t="shared" ref="X161" si="521">26593.8-U161</f>
        <v>125.29999999999927</v>
      </c>
      <c r="Y161" s="115">
        <v>6</v>
      </c>
      <c r="Z161" s="127">
        <v>26145.200000000001</v>
      </c>
      <c r="AA161" s="128">
        <f t="shared" ref="AA161" si="522">Z161-Z160</f>
        <v>2</v>
      </c>
      <c r="AB161" s="71">
        <f t="shared" ref="AB161" si="523">-(Z161-$Z$137)/($H$87-$H$231)</f>
        <v>9.4718309859160049E-2</v>
      </c>
      <c r="AC161" s="72">
        <f t="shared" ref="AC161" si="524">Z161-$Z$137</f>
        <v>26.900000000001455</v>
      </c>
      <c r="AD161" s="117">
        <v>6</v>
      </c>
    </row>
    <row r="162" spans="1:30">
      <c r="A162" s="11">
        <f t="shared" si="506"/>
        <v>40107</v>
      </c>
      <c r="B162" s="109">
        <v>26607</v>
      </c>
      <c r="C162" s="77"/>
      <c r="D162" s="21"/>
      <c r="E162" s="108">
        <f t="shared" si="507"/>
        <v>26580.027027027034</v>
      </c>
      <c r="F162" s="77">
        <f t="shared" si="508"/>
        <v>2.5945945945932181</v>
      </c>
      <c r="G162" s="21">
        <f t="shared" si="509"/>
        <v>6.7567567567531725E-2</v>
      </c>
      <c r="H162" s="108">
        <f t="shared" si="447"/>
        <v>26266.202127659464</v>
      </c>
      <c r="I162" s="77">
        <f t="shared" si="448"/>
        <v>1.9893617021261889</v>
      </c>
      <c r="J162" s="21">
        <f t="shared" si="449"/>
        <v>0.79787234042494204</v>
      </c>
      <c r="K162" s="111">
        <v>26685</v>
      </c>
      <c r="L162" s="139">
        <f t="shared" ref="L162" si="525">K161-K162</f>
        <v>1.5</v>
      </c>
      <c r="M162" s="30">
        <f t="shared" ref="M162" si="526">-(K162-$K$41)/($B$6-$B$156)</f>
        <v>0.77840909090909094</v>
      </c>
      <c r="N162" s="29">
        <f t="shared" ref="N162" si="527">26954-K162</f>
        <v>269</v>
      </c>
      <c r="O162" s="112">
        <v>3</v>
      </c>
      <c r="P162" s="127">
        <v>26621</v>
      </c>
      <c r="Q162" s="128">
        <v>0</v>
      </c>
      <c r="R162" s="71"/>
      <c r="S162" s="72">
        <v>11.099999999998545</v>
      </c>
      <c r="T162" s="117">
        <v>3</v>
      </c>
      <c r="U162" s="113">
        <v>26467.5</v>
      </c>
      <c r="V162" s="148">
        <f t="shared" ref="V162" si="528">U161-U162</f>
        <v>1</v>
      </c>
      <c r="W162" s="114">
        <f t="shared" ref="W162" si="529">-(U162-$U$62)/($E$63-$E$231)</f>
        <v>0.65781249999999625</v>
      </c>
      <c r="X162" s="101">
        <f t="shared" ref="X162" si="530">26593.8-U162</f>
        <v>126.29999999999927</v>
      </c>
      <c r="Y162" s="115">
        <v>6</v>
      </c>
      <c r="Z162" s="127">
        <v>26147.200000000001</v>
      </c>
      <c r="AA162" s="128">
        <f t="shared" ref="AA162" si="531">Z162-Z161</f>
        <v>2</v>
      </c>
      <c r="AB162" s="71">
        <f t="shared" ref="AB162" si="532">-(Z162-$Z$137)/($H$87-$H$231)</f>
        <v>0.10176056338028681</v>
      </c>
      <c r="AC162" s="72">
        <f t="shared" ref="AC162" si="533">Z162-$Z$137</f>
        <v>28.900000000001455</v>
      </c>
      <c r="AD162" s="117">
        <v>6</v>
      </c>
    </row>
    <row r="163" spans="1:30">
      <c r="A163" s="11">
        <f t="shared" si="506"/>
        <v>40108</v>
      </c>
      <c r="B163" s="109">
        <v>26607</v>
      </c>
      <c r="C163" s="77"/>
      <c r="D163" s="21"/>
      <c r="E163" s="108">
        <f t="shared" si="507"/>
        <v>26577.432432432441</v>
      </c>
      <c r="F163" s="77">
        <f t="shared" si="508"/>
        <v>2.5945945945932181</v>
      </c>
      <c r="G163" s="21">
        <f t="shared" si="509"/>
        <v>8.1081081081038064E-2</v>
      </c>
      <c r="H163" s="108">
        <f t="shared" si="447"/>
        <v>26268.19148936159</v>
      </c>
      <c r="I163" s="77">
        <f t="shared" si="448"/>
        <v>1.9893617021261889</v>
      </c>
      <c r="J163" s="21">
        <f t="shared" si="449"/>
        <v>0.80851063829727465</v>
      </c>
      <c r="K163" s="111">
        <v>26683.5</v>
      </c>
      <c r="L163" s="139">
        <f t="shared" ref="L163" si="534">K162-K163</f>
        <v>1.5</v>
      </c>
      <c r="M163" s="30">
        <f t="shared" ref="M163" si="535">-(K163-$K$41)/($B$6-$B$156)</f>
        <v>0.78267045454545459</v>
      </c>
      <c r="N163" s="29">
        <f t="shared" ref="N163" si="536">26954-K163</f>
        <v>270.5</v>
      </c>
      <c r="O163" s="112">
        <v>3</v>
      </c>
      <c r="P163" s="127">
        <v>26621</v>
      </c>
      <c r="Q163" s="128">
        <v>0</v>
      </c>
      <c r="R163" s="71"/>
      <c r="S163" s="72">
        <v>11.099999999998545</v>
      </c>
      <c r="T163" s="117">
        <v>3</v>
      </c>
      <c r="U163" s="113">
        <v>26465.5</v>
      </c>
      <c r="V163" s="148">
        <f t="shared" ref="V163" si="537">U162-U163</f>
        <v>2</v>
      </c>
      <c r="W163" s="114">
        <f t="shared" ref="W163" si="538">-(U163-$U$62)/($E$63-$E$231)</f>
        <v>0.66822916666666288</v>
      </c>
      <c r="X163" s="101">
        <f t="shared" ref="X163" si="539">26593.8-U163</f>
        <v>128.29999999999927</v>
      </c>
      <c r="Y163" s="115">
        <v>6</v>
      </c>
      <c r="Z163" s="127">
        <v>26149.200000000001</v>
      </c>
      <c r="AA163" s="128">
        <f t="shared" ref="AA163" si="540">Z163-Z162</f>
        <v>2</v>
      </c>
      <c r="AB163" s="71">
        <f t="shared" ref="AB163" si="541">-(Z163-$Z$137)/($H$87-$H$231)</f>
        <v>0.10880281690141358</v>
      </c>
      <c r="AC163" s="72">
        <f t="shared" ref="AC163" si="542">Z163-$Z$137</f>
        <v>30.900000000001455</v>
      </c>
      <c r="AD163" s="117">
        <v>6</v>
      </c>
    </row>
    <row r="164" spans="1:30">
      <c r="A164" s="11">
        <f t="shared" si="506"/>
        <v>40109</v>
      </c>
      <c r="B164" s="109">
        <v>26607</v>
      </c>
      <c r="C164" s="77"/>
      <c r="D164" s="21"/>
      <c r="E164" s="108">
        <f t="shared" si="507"/>
        <v>26574.837837837847</v>
      </c>
      <c r="F164" s="77">
        <f t="shared" si="508"/>
        <v>2.5945945945932181</v>
      </c>
      <c r="G164" s="21">
        <f t="shared" si="509"/>
        <v>9.4594594594544404E-2</v>
      </c>
      <c r="H164" s="108">
        <f t="shared" si="447"/>
        <v>26270.180851063717</v>
      </c>
      <c r="I164" s="77">
        <f t="shared" si="448"/>
        <v>1.9893617021261889</v>
      </c>
      <c r="J164" s="21">
        <f t="shared" si="449"/>
        <v>0.81914893616960716</v>
      </c>
      <c r="K164" s="111">
        <v>26680.5</v>
      </c>
      <c r="L164" s="139">
        <f t="shared" ref="L164" si="543">K163-K164</f>
        <v>3</v>
      </c>
      <c r="M164" s="30">
        <f t="shared" ref="M164" si="544">-(K164-$K$41)/($B$6-$B$156)</f>
        <v>0.79119318181818177</v>
      </c>
      <c r="N164" s="29">
        <f t="shared" ref="N164" si="545">26954-K164</f>
        <v>273.5</v>
      </c>
      <c r="O164" s="112">
        <v>3</v>
      </c>
      <c r="P164" s="127">
        <v>26621</v>
      </c>
      <c r="Q164" s="128">
        <v>0</v>
      </c>
      <c r="R164" s="71"/>
      <c r="S164" s="72">
        <v>11.099999999998545</v>
      </c>
      <c r="T164" s="117">
        <v>3</v>
      </c>
      <c r="U164" s="113">
        <v>26463.5</v>
      </c>
      <c r="V164" s="148">
        <f t="shared" ref="V164" si="546">U163-U164</f>
        <v>2</v>
      </c>
      <c r="W164" s="114">
        <f t="shared" ref="W164" si="547">-(U164-$U$62)/($E$63-$E$231)</f>
        <v>0.67864583333332951</v>
      </c>
      <c r="X164" s="101">
        <f t="shared" ref="X164" si="548">26593.8-U164</f>
        <v>130.29999999999927</v>
      </c>
      <c r="Y164" s="115">
        <v>6</v>
      </c>
      <c r="Z164" s="127">
        <v>26151.200000000001</v>
      </c>
      <c r="AA164" s="128">
        <f t="shared" ref="AA164" si="549">Z164-Z163</f>
        <v>2</v>
      </c>
      <c r="AB164" s="71">
        <f t="shared" ref="AB164" si="550">-(Z164-$Z$137)/($H$87-$H$231)</f>
        <v>0.11584507042254033</v>
      </c>
      <c r="AC164" s="72">
        <f t="shared" ref="AC164" si="551">Z164-$Z$137</f>
        <v>32.900000000001455</v>
      </c>
      <c r="AD164" s="117">
        <v>6</v>
      </c>
    </row>
    <row r="165" spans="1:30">
      <c r="A165" s="11">
        <f t="shared" si="506"/>
        <v>40110</v>
      </c>
      <c r="B165" s="109">
        <v>26607</v>
      </c>
      <c r="C165" s="77"/>
      <c r="D165" s="21"/>
      <c r="E165" s="108">
        <f t="shared" si="507"/>
        <v>26572.243243243254</v>
      </c>
      <c r="F165" s="77">
        <f t="shared" si="508"/>
        <v>2.5945945945932181</v>
      </c>
      <c r="G165" s="21">
        <f t="shared" si="509"/>
        <v>0.10810810810805076</v>
      </c>
      <c r="H165" s="108">
        <f t="shared" si="447"/>
        <v>26272.170212765843</v>
      </c>
      <c r="I165" s="77">
        <f t="shared" si="448"/>
        <v>1.9893617021261889</v>
      </c>
      <c r="J165" s="21">
        <f t="shared" si="449"/>
        <v>0.82978723404193977</v>
      </c>
      <c r="K165" s="111">
        <v>26677.5</v>
      </c>
      <c r="L165" s="139">
        <f t="shared" ref="L165" si="552">K164-K165</f>
        <v>3</v>
      </c>
      <c r="M165" s="30">
        <f t="shared" ref="M165" si="553">-(K165-$K$41)/($B$6-$B$156)</f>
        <v>0.79971590909090906</v>
      </c>
      <c r="N165" s="29">
        <f t="shared" ref="N165" si="554">26954-K165</f>
        <v>276.5</v>
      </c>
      <c r="O165" s="112">
        <v>3</v>
      </c>
      <c r="P165" s="127">
        <v>26621</v>
      </c>
      <c r="Q165" s="128">
        <v>0</v>
      </c>
      <c r="R165" s="71"/>
      <c r="S165" s="72">
        <v>11.099999999998545</v>
      </c>
      <c r="T165" s="117">
        <v>3</v>
      </c>
      <c r="U165" s="113">
        <v>26461.5</v>
      </c>
      <c r="V165" s="148">
        <f t="shared" ref="V165" si="555">U164-U165</f>
        <v>2</v>
      </c>
      <c r="W165" s="114">
        <f t="shared" ref="W165" si="556">-(U165-$U$62)/($E$63-$E$231)</f>
        <v>0.68906249999999625</v>
      </c>
      <c r="X165" s="101">
        <f t="shared" ref="X165" si="557">26593.8-U165</f>
        <v>132.29999999999927</v>
      </c>
      <c r="Y165" s="115">
        <v>6</v>
      </c>
      <c r="Z165" s="127">
        <v>26153.200000000001</v>
      </c>
      <c r="AA165" s="128">
        <f t="shared" ref="AA165" si="558">Z165-Z164</f>
        <v>2</v>
      </c>
      <c r="AB165" s="71">
        <f t="shared" ref="AB165" si="559">-(Z165-$Z$137)/($H$87-$H$231)</f>
        <v>0.1228873239436671</v>
      </c>
      <c r="AC165" s="72">
        <f t="shared" ref="AC165" si="560">Z165-$Z$137</f>
        <v>34.900000000001455</v>
      </c>
      <c r="AD165" s="117">
        <v>6</v>
      </c>
    </row>
    <row r="166" spans="1:30">
      <c r="A166" s="11">
        <f t="shared" si="506"/>
        <v>40111</v>
      </c>
      <c r="B166" s="109">
        <v>26607</v>
      </c>
      <c r="C166" s="77"/>
      <c r="D166" s="21"/>
      <c r="E166" s="108">
        <f t="shared" si="507"/>
        <v>26569.648648648661</v>
      </c>
      <c r="F166" s="77">
        <f t="shared" si="508"/>
        <v>2.5945945945932181</v>
      </c>
      <c r="G166" s="21">
        <f t="shared" si="509"/>
        <v>0.1216216216215571</v>
      </c>
      <c r="H166" s="108">
        <f t="shared" si="447"/>
        <v>26274.159574467969</v>
      </c>
      <c r="I166" s="77">
        <f t="shared" si="448"/>
        <v>1.9893617021261889</v>
      </c>
      <c r="J166" s="21">
        <f t="shared" si="449"/>
        <v>0.84042553191427227</v>
      </c>
      <c r="K166" s="111">
        <v>26676</v>
      </c>
      <c r="L166" s="139">
        <f t="shared" ref="L166" si="561">K165-K166</f>
        <v>1.5</v>
      </c>
      <c r="M166" s="30">
        <f t="shared" ref="M166" si="562">-(K166-$K$41)/($B$6-$B$156)</f>
        <v>0.80397727272727271</v>
      </c>
      <c r="N166" s="29">
        <f t="shared" ref="N166" si="563">26954-K166</f>
        <v>278</v>
      </c>
      <c r="O166" s="112">
        <v>3</v>
      </c>
      <c r="P166" s="127">
        <v>26621</v>
      </c>
      <c r="Q166" s="128">
        <v>0</v>
      </c>
      <c r="R166" s="71"/>
      <c r="S166" s="72">
        <v>11.099999999998545</v>
      </c>
      <c r="T166" s="117">
        <v>3</v>
      </c>
      <c r="U166" s="113">
        <v>26460.5</v>
      </c>
      <c r="V166" s="148">
        <f t="shared" ref="V166" si="564">U165-U166</f>
        <v>1</v>
      </c>
      <c r="W166" s="114">
        <f t="shared" ref="W166" si="565">-(U166-$U$62)/($E$63-$E$231)</f>
        <v>0.69427083333332951</v>
      </c>
      <c r="X166" s="101">
        <f t="shared" ref="X166" si="566">26593.8-U166</f>
        <v>133.29999999999927</v>
      </c>
      <c r="Y166" s="115">
        <v>6</v>
      </c>
      <c r="Z166" s="127">
        <v>26155.200000000001</v>
      </c>
      <c r="AA166" s="128">
        <f t="shared" ref="AA166" si="567">Z166-Z165</f>
        <v>2</v>
      </c>
      <c r="AB166" s="71">
        <f t="shared" ref="AB166" si="568">-(Z166-$Z$137)/($H$87-$H$231)</f>
        <v>0.12992957746479386</v>
      </c>
      <c r="AC166" s="72">
        <f t="shared" ref="AC166" si="569">Z166-$Z$137</f>
        <v>36.900000000001455</v>
      </c>
      <c r="AD166" s="117">
        <v>6</v>
      </c>
    </row>
    <row r="167" spans="1:30">
      <c r="A167" s="11">
        <f t="shared" si="506"/>
        <v>40112</v>
      </c>
      <c r="B167" s="109">
        <v>26607</v>
      </c>
      <c r="C167" s="77"/>
      <c r="D167" s="21"/>
      <c r="E167" s="108">
        <f t="shared" si="507"/>
        <v>26567.054054054068</v>
      </c>
      <c r="F167" s="77">
        <f t="shared" si="508"/>
        <v>2.5945945945932181</v>
      </c>
      <c r="G167" s="21">
        <f t="shared" si="509"/>
        <v>0.13513513513506345</v>
      </c>
      <c r="H167" s="108">
        <f t="shared" si="447"/>
        <v>26276.148936170095</v>
      </c>
      <c r="I167" s="77">
        <f t="shared" si="448"/>
        <v>1.9893617021261889</v>
      </c>
      <c r="J167" s="21">
        <f t="shared" si="449"/>
        <v>0.85106382978660489</v>
      </c>
      <c r="K167" s="111">
        <v>26673</v>
      </c>
      <c r="L167" s="139">
        <f t="shared" ref="L167" si="570">K166-K167</f>
        <v>3</v>
      </c>
      <c r="M167" s="30">
        <f t="shared" ref="M167" si="571">-(K167-$K$41)/($B$6-$B$156)</f>
        <v>0.8125</v>
      </c>
      <c r="N167" s="29">
        <f t="shared" ref="N167" si="572">26954-K167</f>
        <v>281</v>
      </c>
      <c r="O167" s="112">
        <v>3</v>
      </c>
      <c r="P167" s="127">
        <v>26621</v>
      </c>
      <c r="Q167" s="128">
        <v>0</v>
      </c>
      <c r="R167" s="71"/>
      <c r="S167" s="72">
        <v>11.099999999998545</v>
      </c>
      <c r="T167" s="117">
        <v>3</v>
      </c>
      <c r="U167" s="113">
        <v>26458.5</v>
      </c>
      <c r="V167" s="148">
        <f t="shared" ref="V167" si="573">U166-U167</f>
        <v>2</v>
      </c>
      <c r="W167" s="114">
        <f t="shared" ref="W167" si="574">-(U167-$U$62)/($E$63-$E$231)</f>
        <v>0.70468749999999625</v>
      </c>
      <c r="X167" s="101">
        <f t="shared" ref="X167" si="575">26593.8-U167</f>
        <v>135.29999999999927</v>
      </c>
      <c r="Y167" s="115">
        <v>6</v>
      </c>
      <c r="Z167" s="127">
        <v>26155.200000000001</v>
      </c>
      <c r="AA167" s="128">
        <f t="shared" ref="AA167" si="576">Z167-Z166</f>
        <v>0</v>
      </c>
      <c r="AB167" s="71">
        <f t="shared" ref="AB167" si="577">-(Z167-$Z$137)/($H$87-$H$231)</f>
        <v>0.12992957746479386</v>
      </c>
      <c r="AC167" s="72">
        <f t="shared" ref="AC167" si="578">Z167-$Z$137</f>
        <v>36.900000000001455</v>
      </c>
      <c r="AD167" s="117">
        <v>6</v>
      </c>
    </row>
    <row r="168" spans="1:30">
      <c r="A168" s="11">
        <f t="shared" si="506"/>
        <v>40113</v>
      </c>
      <c r="B168" s="109">
        <v>26607</v>
      </c>
      <c r="C168" s="77"/>
      <c r="D168" s="21"/>
      <c r="E168" s="108">
        <f t="shared" si="507"/>
        <v>26564.459459459475</v>
      </c>
      <c r="F168" s="77">
        <f t="shared" si="508"/>
        <v>2.5945945945932181</v>
      </c>
      <c r="G168" s="21">
        <f t="shared" si="509"/>
        <v>0.14864864864856978</v>
      </c>
      <c r="H168" s="108">
        <f t="shared" si="447"/>
        <v>26278.138297872221</v>
      </c>
      <c r="I168" s="77">
        <f t="shared" si="448"/>
        <v>1.9893617021261889</v>
      </c>
      <c r="J168" s="21">
        <f t="shared" si="449"/>
        <v>0.86170212765893739</v>
      </c>
      <c r="K168" s="111">
        <v>26670</v>
      </c>
      <c r="L168" s="139">
        <f t="shared" ref="L168" si="579">K167-K168</f>
        <v>3</v>
      </c>
      <c r="M168" s="30">
        <f t="shared" ref="M168" si="580">-(K168-$K$41)/($B$6-$B$156)</f>
        <v>0.82102272727272729</v>
      </c>
      <c r="N168" s="29">
        <f t="shared" ref="N168" si="581">26954-K168</f>
        <v>284</v>
      </c>
      <c r="O168" s="112">
        <v>3</v>
      </c>
      <c r="P168" s="127">
        <v>26621</v>
      </c>
      <c r="Q168" s="128">
        <v>0</v>
      </c>
      <c r="R168" s="71"/>
      <c r="S168" s="72">
        <v>11.099999999998545</v>
      </c>
      <c r="T168" s="117">
        <v>3</v>
      </c>
      <c r="U168" s="113">
        <v>26458.5</v>
      </c>
      <c r="V168" s="148">
        <f t="shared" ref="V168" si="582">U167-U168</f>
        <v>0</v>
      </c>
      <c r="W168" s="114">
        <f t="shared" ref="W168" si="583">-(U168-$U$62)/($E$63-$E$231)</f>
        <v>0.70468749999999625</v>
      </c>
      <c r="X168" s="101">
        <f t="shared" ref="X168" si="584">26593.8-U168</f>
        <v>135.29999999999927</v>
      </c>
      <c r="Y168" s="115">
        <v>6</v>
      </c>
      <c r="Z168" s="127">
        <v>26155.200000000001</v>
      </c>
      <c r="AA168" s="128">
        <f t="shared" ref="AA168" si="585">Z168-Z167</f>
        <v>0</v>
      </c>
      <c r="AB168" s="71">
        <f t="shared" ref="AB168" si="586">-(Z168-$Z$137)/($H$87-$H$231)</f>
        <v>0.12992957746479386</v>
      </c>
      <c r="AC168" s="72">
        <f t="shared" ref="AC168" si="587">Z168-$Z$137</f>
        <v>36.900000000001455</v>
      </c>
      <c r="AD168" s="117">
        <v>6</v>
      </c>
    </row>
    <row r="169" spans="1:30">
      <c r="A169" s="11">
        <f t="shared" si="506"/>
        <v>40114</v>
      </c>
      <c r="B169" s="109">
        <v>26607</v>
      </c>
      <c r="C169" s="77"/>
      <c r="D169" s="21"/>
      <c r="E169" s="108">
        <f t="shared" si="507"/>
        <v>26561.864864864881</v>
      </c>
      <c r="F169" s="77">
        <f t="shared" si="508"/>
        <v>2.5945945945932181</v>
      </c>
      <c r="G169" s="21">
        <f t="shared" si="509"/>
        <v>0.16216216216207613</v>
      </c>
      <c r="H169" s="108">
        <f t="shared" si="447"/>
        <v>26280.127659574347</v>
      </c>
      <c r="I169" s="77">
        <f t="shared" si="448"/>
        <v>1.9893617021261889</v>
      </c>
      <c r="J169" s="21">
        <f t="shared" si="449"/>
        <v>0.87234042553127</v>
      </c>
      <c r="K169" s="111">
        <v>26667</v>
      </c>
      <c r="L169" s="139">
        <f t="shared" ref="L169" si="588">K168-K169</f>
        <v>3</v>
      </c>
      <c r="M169" s="30">
        <f t="shared" ref="M169" si="589">-(K169-$K$41)/($B$6-$B$156)</f>
        <v>0.82954545454545459</v>
      </c>
      <c r="N169" s="29">
        <f t="shared" ref="N169" si="590">26954-K169</f>
        <v>287</v>
      </c>
      <c r="O169" s="112">
        <v>3</v>
      </c>
      <c r="P169" s="127">
        <v>26621</v>
      </c>
      <c r="Q169" s="128">
        <v>0</v>
      </c>
      <c r="R169" s="71"/>
      <c r="S169" s="72">
        <v>11.099999999998545</v>
      </c>
      <c r="T169" s="117">
        <v>3</v>
      </c>
      <c r="U169" s="113">
        <v>26458.5</v>
      </c>
      <c r="V169" s="148">
        <f t="shared" ref="V169" si="591">U168-U169</f>
        <v>0</v>
      </c>
      <c r="W169" s="114">
        <f t="shared" ref="W169" si="592">-(U169-$U$62)/($E$63-$E$231)</f>
        <v>0.70468749999999625</v>
      </c>
      <c r="X169" s="101">
        <f t="shared" ref="X169" si="593">26593.8-U169</f>
        <v>135.29999999999927</v>
      </c>
      <c r="Y169" s="115">
        <v>6</v>
      </c>
      <c r="Z169" s="127">
        <v>26156.5</v>
      </c>
      <c r="AA169" s="128">
        <f t="shared" ref="AA169" si="594">Z169-Z168</f>
        <v>1.2999999999992724</v>
      </c>
      <c r="AB169" s="71">
        <f t="shared" ref="AB169" si="595">-(Z169-$Z$137)/($H$87-$H$231)</f>
        <v>0.1345070422535237</v>
      </c>
      <c r="AC169" s="72">
        <f t="shared" ref="AC169" si="596">Z169-$Z$137</f>
        <v>38.200000000000728</v>
      </c>
      <c r="AD169" s="117">
        <v>6</v>
      </c>
    </row>
    <row r="170" spans="1:30">
      <c r="A170" s="11">
        <f t="shared" si="506"/>
        <v>40115</v>
      </c>
      <c r="B170" s="109">
        <v>26607</v>
      </c>
      <c r="C170" s="77"/>
      <c r="D170" s="21"/>
      <c r="E170" s="108">
        <f t="shared" si="507"/>
        <v>26559.270270270288</v>
      </c>
      <c r="F170" s="77">
        <f t="shared" si="508"/>
        <v>2.5945945945932181</v>
      </c>
      <c r="G170" s="21">
        <f t="shared" si="509"/>
        <v>0.17567567567558248</v>
      </c>
      <c r="H170" s="108">
        <f t="shared" si="447"/>
        <v>26282.117021276474</v>
      </c>
      <c r="I170" s="77">
        <f t="shared" si="448"/>
        <v>1.9893617021261889</v>
      </c>
      <c r="J170" s="21">
        <f t="shared" si="449"/>
        <v>0.88297872340360251</v>
      </c>
      <c r="K170" s="111">
        <v>26664</v>
      </c>
      <c r="L170" s="139">
        <f t="shared" ref="L170" si="597">K169-K170</f>
        <v>3</v>
      </c>
      <c r="M170" s="30">
        <f t="shared" ref="M170" si="598">-(K170-$K$41)/($B$6-$B$156)</f>
        <v>0.83806818181818177</v>
      </c>
      <c r="N170" s="29">
        <f t="shared" ref="N170" si="599">26954-K170</f>
        <v>290</v>
      </c>
      <c r="O170" s="112">
        <v>3</v>
      </c>
      <c r="P170" s="127">
        <v>26621</v>
      </c>
      <c r="Q170" s="128">
        <v>0</v>
      </c>
      <c r="R170" s="71"/>
      <c r="S170" s="72">
        <v>11.099999999998545</v>
      </c>
      <c r="T170" s="117">
        <v>3</v>
      </c>
      <c r="U170" s="113">
        <v>26458.5</v>
      </c>
      <c r="V170" s="148">
        <f t="shared" ref="V170" si="600">U169-U170</f>
        <v>0</v>
      </c>
      <c r="W170" s="114">
        <f t="shared" ref="W170" si="601">-(U170-$U$62)/($E$63-$E$231)</f>
        <v>0.70468749999999625</v>
      </c>
      <c r="X170" s="101">
        <f t="shared" ref="X170" si="602">26593.8-U170</f>
        <v>135.29999999999927</v>
      </c>
      <c r="Y170" s="115">
        <v>6</v>
      </c>
      <c r="Z170" s="127">
        <v>26158.5</v>
      </c>
      <c r="AA170" s="128">
        <f t="shared" ref="AA170" si="603">Z170-Z169</f>
        <v>2</v>
      </c>
      <c r="AB170" s="71">
        <f t="shared" ref="AB170" si="604">-(Z170-$Z$137)/($H$87-$H$231)</f>
        <v>0.14154929577465045</v>
      </c>
      <c r="AC170" s="72">
        <f t="shared" ref="AC170" si="605">Z170-$Z$137</f>
        <v>40.200000000000728</v>
      </c>
      <c r="AD170" s="117">
        <v>6</v>
      </c>
    </row>
    <row r="171" spans="1:30">
      <c r="A171" s="11">
        <f t="shared" si="506"/>
        <v>40116</v>
      </c>
      <c r="B171" s="109">
        <v>26607</v>
      </c>
      <c r="C171" s="77"/>
      <c r="D171" s="21"/>
      <c r="E171" s="108">
        <f t="shared" si="507"/>
        <v>26556.675675675695</v>
      </c>
      <c r="F171" s="77">
        <f t="shared" si="508"/>
        <v>2.5945945945932181</v>
      </c>
      <c r="G171" s="21">
        <f t="shared" si="509"/>
        <v>0.18918918918908881</v>
      </c>
      <c r="H171" s="108">
        <f t="shared" si="447"/>
        <v>26284.1063829786</v>
      </c>
      <c r="I171" s="77">
        <f t="shared" si="448"/>
        <v>1.9893617021261889</v>
      </c>
      <c r="J171" s="21">
        <f t="shared" si="449"/>
        <v>0.89361702127593512</v>
      </c>
      <c r="K171" s="111">
        <v>26661</v>
      </c>
      <c r="L171" s="139">
        <f t="shared" ref="L171" si="606">K170-K171</f>
        <v>3</v>
      </c>
      <c r="M171" s="30">
        <f t="shared" ref="M171" si="607">-(K171-$K$41)/($B$6-$B$156)</f>
        <v>0.84659090909090906</v>
      </c>
      <c r="N171" s="29">
        <f t="shared" ref="N171" si="608">26954-K171</f>
        <v>293</v>
      </c>
      <c r="O171" s="112">
        <v>3</v>
      </c>
      <c r="P171" s="127">
        <v>26621</v>
      </c>
      <c r="Q171" s="128">
        <v>0</v>
      </c>
      <c r="R171" s="71"/>
      <c r="S171" s="72">
        <v>11.099999999998545</v>
      </c>
      <c r="T171" s="117">
        <v>3</v>
      </c>
      <c r="U171" s="113">
        <v>26456.9</v>
      </c>
      <c r="V171" s="148">
        <f t="shared" ref="V171" si="609">U170-U171</f>
        <v>1.5999999999985448</v>
      </c>
      <c r="W171" s="114">
        <f t="shared" ref="W171" si="610">-(U171-$U$62)/($E$63-$E$231)</f>
        <v>0.713020833333322</v>
      </c>
      <c r="X171" s="101">
        <f t="shared" ref="X171" si="611">26593.8-U171</f>
        <v>136.89999999999782</v>
      </c>
      <c r="Y171" s="115">
        <v>6</v>
      </c>
      <c r="Z171" s="127">
        <v>26160.5</v>
      </c>
      <c r="AA171" s="128">
        <f t="shared" ref="AA171" si="612">Z171-Z170</f>
        <v>2</v>
      </c>
      <c r="AB171" s="71">
        <f t="shared" ref="AB171" si="613">-(Z171-$Z$137)/($H$87-$H$231)</f>
        <v>0.1485915492957772</v>
      </c>
      <c r="AC171" s="72">
        <f t="shared" ref="AC171" si="614">Z171-$Z$137</f>
        <v>42.200000000000728</v>
      </c>
      <c r="AD171" s="117">
        <v>6</v>
      </c>
    </row>
    <row r="172" spans="1:30">
      <c r="A172" s="11">
        <f t="shared" si="506"/>
        <v>40117</v>
      </c>
      <c r="B172" s="109">
        <v>26607</v>
      </c>
      <c r="C172" s="77"/>
      <c r="D172" s="21"/>
      <c r="E172" s="108">
        <f t="shared" si="507"/>
        <v>26554.081081081102</v>
      </c>
      <c r="F172" s="77">
        <f t="shared" si="508"/>
        <v>2.5945945945932181</v>
      </c>
      <c r="G172" s="21">
        <f t="shared" si="509"/>
        <v>0.20270270270259516</v>
      </c>
      <c r="H172" s="108">
        <f t="shared" si="447"/>
        <v>26286.095744680726</v>
      </c>
      <c r="I172" s="77">
        <f t="shared" si="448"/>
        <v>1.9893617021261889</v>
      </c>
      <c r="J172" s="21">
        <f t="shared" si="449"/>
        <v>0.90425531914826773</v>
      </c>
      <c r="K172" s="111">
        <v>26658</v>
      </c>
      <c r="L172" s="139">
        <f t="shared" ref="L172" si="615">K171-K172</f>
        <v>3</v>
      </c>
      <c r="M172" s="30">
        <f t="shared" ref="M172" si="616">-(K172-$K$41)/($B$6-$B$156)</f>
        <v>0.85511363636363635</v>
      </c>
      <c r="N172" s="29">
        <f t="shared" ref="N172" si="617">26954-K172</f>
        <v>296</v>
      </c>
      <c r="O172" s="112">
        <v>3</v>
      </c>
      <c r="P172" s="127">
        <v>26621</v>
      </c>
      <c r="Q172" s="128">
        <v>0</v>
      </c>
      <c r="R172" s="71"/>
      <c r="S172" s="72">
        <v>11.099999999998545</v>
      </c>
      <c r="T172" s="117">
        <v>3</v>
      </c>
      <c r="U172" s="113">
        <v>26455.9</v>
      </c>
      <c r="V172" s="148">
        <f t="shared" ref="V172" si="618">U171-U172</f>
        <v>1</v>
      </c>
      <c r="W172" s="114">
        <f t="shared" ref="W172" si="619">-(U172-$U$62)/($E$63-$E$231)</f>
        <v>0.71822916666665526</v>
      </c>
      <c r="X172" s="101">
        <f t="shared" ref="X172" si="620">26593.8-U172</f>
        <v>137.89999999999782</v>
      </c>
      <c r="Y172" s="115">
        <v>6</v>
      </c>
      <c r="Z172" s="127">
        <v>26162.5</v>
      </c>
      <c r="AA172" s="128">
        <f t="shared" ref="AA172" si="621">Z172-Z171</f>
        <v>2</v>
      </c>
      <c r="AB172" s="71">
        <f t="shared" ref="AB172" si="622">-(Z172-$Z$137)/($H$87-$H$231)</f>
        <v>0.15563380281690398</v>
      </c>
      <c r="AC172" s="72">
        <f t="shared" ref="AC172" si="623">Z172-$Z$137</f>
        <v>44.200000000000728</v>
      </c>
      <c r="AD172" s="117">
        <v>6</v>
      </c>
    </row>
    <row r="173" spans="1:30">
      <c r="A173" s="11">
        <f t="shared" si="506"/>
        <v>40118</v>
      </c>
      <c r="B173" s="109">
        <v>26607</v>
      </c>
      <c r="C173" s="77"/>
      <c r="D173" s="21"/>
      <c r="E173" s="108">
        <f t="shared" si="507"/>
        <v>26551.486486486509</v>
      </c>
      <c r="F173" s="77">
        <f t="shared" si="508"/>
        <v>2.5945945945932181</v>
      </c>
      <c r="G173" s="21">
        <f t="shared" si="509"/>
        <v>0.21621621621610151</v>
      </c>
      <c r="H173" s="108">
        <f t="shared" si="447"/>
        <v>26288.085106382852</v>
      </c>
      <c r="I173" s="77">
        <f t="shared" si="448"/>
        <v>1.9893617021261889</v>
      </c>
      <c r="J173" s="21">
        <f t="shared" si="449"/>
        <v>0.91489361702060024</v>
      </c>
      <c r="K173" s="111">
        <v>26655</v>
      </c>
      <c r="L173" s="139">
        <f t="shared" ref="L173:L174" si="624">K172-K173</f>
        <v>3</v>
      </c>
      <c r="M173" s="30">
        <f t="shared" ref="M173:M174" si="625">-(K173-$K$41)/($B$6-$B$156)</f>
        <v>0.86363636363636365</v>
      </c>
      <c r="N173" s="29">
        <f t="shared" ref="N173:N174" si="626">26954-K173</f>
        <v>299</v>
      </c>
      <c r="O173" s="112">
        <v>3</v>
      </c>
      <c r="P173" s="127">
        <v>26621</v>
      </c>
      <c r="Q173" s="128">
        <v>0</v>
      </c>
      <c r="R173" s="71"/>
      <c r="S173" s="72">
        <v>11.099999999998545</v>
      </c>
      <c r="T173" s="117">
        <v>3</v>
      </c>
      <c r="U173" s="113">
        <v>26453.9</v>
      </c>
      <c r="V173" s="148">
        <f t="shared" ref="V173:V174" si="627">U172-U173</f>
        <v>2</v>
      </c>
      <c r="W173" s="114">
        <f t="shared" ref="W173:W174" si="628">-(U173-$U$62)/($E$63-$E$231)</f>
        <v>0.728645833333322</v>
      </c>
      <c r="X173" s="101">
        <f t="shared" ref="X173:X174" si="629">26593.8-U173</f>
        <v>139.89999999999782</v>
      </c>
      <c r="Y173" s="115">
        <v>6</v>
      </c>
      <c r="Z173" s="127">
        <v>26164.5</v>
      </c>
      <c r="AA173" s="128">
        <f t="shared" ref="AA173:AA174" si="630">Z173-Z172</f>
        <v>2</v>
      </c>
      <c r="AB173" s="71">
        <f t="shared" ref="AB173:AB174" si="631">-(Z173-$Z$137)/($H$87-$H$231)</f>
        <v>0.16267605633803073</v>
      </c>
      <c r="AC173" s="72">
        <f t="shared" ref="AC173:AC174" si="632">Z173-$Z$137</f>
        <v>46.200000000000728</v>
      </c>
      <c r="AD173" s="117">
        <v>6</v>
      </c>
    </row>
    <row r="174" spans="1:30">
      <c r="A174" s="11">
        <f t="shared" si="506"/>
        <v>40119</v>
      </c>
      <c r="B174" s="109">
        <v>26607</v>
      </c>
      <c r="C174" s="77"/>
      <c r="D174" s="21"/>
      <c r="E174" s="108">
        <f t="shared" si="507"/>
        <v>26548.891891891915</v>
      </c>
      <c r="F174" s="77">
        <f t="shared" si="508"/>
        <v>2.5945945945932181</v>
      </c>
      <c r="G174" s="21">
        <f t="shared" si="509"/>
        <v>0.22972972972960784</v>
      </c>
      <c r="H174" s="108">
        <f t="shared" si="447"/>
        <v>26290.074468084978</v>
      </c>
      <c r="I174" s="77">
        <f t="shared" si="448"/>
        <v>1.9893617021261889</v>
      </c>
      <c r="J174" s="21">
        <f t="shared" si="449"/>
        <v>0.92553191489293285</v>
      </c>
      <c r="K174" s="111">
        <v>26652</v>
      </c>
      <c r="L174" s="139">
        <f t="shared" si="624"/>
        <v>3</v>
      </c>
      <c r="M174" s="30">
        <f t="shared" si="625"/>
        <v>0.87215909090909094</v>
      </c>
      <c r="N174" s="29">
        <f t="shared" si="626"/>
        <v>302</v>
      </c>
      <c r="O174" s="112">
        <v>3</v>
      </c>
      <c r="P174" s="127">
        <v>26621</v>
      </c>
      <c r="Q174" s="128">
        <v>0</v>
      </c>
      <c r="R174" s="71"/>
      <c r="S174" s="72">
        <v>11.099999999998545</v>
      </c>
      <c r="T174" s="117">
        <v>3</v>
      </c>
      <c r="U174" s="113">
        <v>26452.9</v>
      </c>
      <c r="V174" s="148">
        <f t="shared" si="627"/>
        <v>1</v>
      </c>
      <c r="W174" s="114">
        <f t="shared" si="628"/>
        <v>0.73385416666665526</v>
      </c>
      <c r="X174" s="101">
        <f t="shared" si="629"/>
        <v>140.89999999999782</v>
      </c>
      <c r="Y174" s="115">
        <v>6</v>
      </c>
      <c r="Z174" s="127">
        <v>26165.5</v>
      </c>
      <c r="AA174" s="128">
        <f t="shared" si="630"/>
        <v>1</v>
      </c>
      <c r="AB174" s="71">
        <f t="shared" si="631"/>
        <v>0.1661971830985941</v>
      </c>
      <c r="AC174" s="72">
        <f t="shared" si="632"/>
        <v>47.200000000000728</v>
      </c>
      <c r="AD174" s="117">
        <v>6</v>
      </c>
    </row>
    <row r="175" spans="1:30">
      <c r="A175" s="11">
        <f t="shared" si="506"/>
        <v>40120</v>
      </c>
      <c r="B175" s="109">
        <v>26607</v>
      </c>
      <c r="C175" s="77"/>
      <c r="D175" s="21"/>
      <c r="E175" s="108">
        <f t="shared" si="507"/>
        <v>26546.297297297322</v>
      </c>
      <c r="F175" s="77">
        <f t="shared" si="508"/>
        <v>2.5945945945932181</v>
      </c>
      <c r="G175" s="21">
        <f t="shared" si="509"/>
        <v>0.24324324324311419</v>
      </c>
      <c r="H175" s="108">
        <f t="shared" si="447"/>
        <v>26292.063829787105</v>
      </c>
      <c r="I175" s="77">
        <f t="shared" si="448"/>
        <v>1.9893617021261889</v>
      </c>
      <c r="J175" s="21">
        <f t="shared" si="449"/>
        <v>0.93617021276526535</v>
      </c>
      <c r="K175" s="111">
        <v>26649</v>
      </c>
      <c r="L175" s="139">
        <f t="shared" ref="L175" si="633">K174-K175</f>
        <v>3</v>
      </c>
      <c r="M175" s="30">
        <f t="shared" ref="M175" si="634">-(K175-$K$41)/($B$6-$B$156)</f>
        <v>0.88068181818181823</v>
      </c>
      <c r="N175" s="29">
        <f t="shared" ref="N175" si="635">26954-K175</f>
        <v>305</v>
      </c>
      <c r="O175" s="112">
        <v>3</v>
      </c>
      <c r="P175" s="127">
        <v>26621</v>
      </c>
      <c r="Q175" s="128">
        <v>0</v>
      </c>
      <c r="R175" s="71"/>
      <c r="S175" s="72">
        <v>11.099999999998545</v>
      </c>
      <c r="T175" s="117">
        <v>3</v>
      </c>
      <c r="U175" s="113">
        <v>26450.9</v>
      </c>
      <c r="V175" s="148">
        <f t="shared" ref="V175" si="636">U174-U175</f>
        <v>2</v>
      </c>
      <c r="W175" s="114">
        <f t="shared" ref="W175" si="637">-(U175-$U$62)/($E$63-$E$231)</f>
        <v>0.744270833333322</v>
      </c>
      <c r="X175" s="101">
        <f t="shared" ref="X175" si="638">26593.8-U175</f>
        <v>142.89999999999782</v>
      </c>
      <c r="Y175" s="115">
        <v>6</v>
      </c>
      <c r="Z175" s="127">
        <v>26167.5</v>
      </c>
      <c r="AA175" s="128">
        <f t="shared" ref="AA175" si="639">Z175-Z174</f>
        <v>2</v>
      </c>
      <c r="AB175" s="71">
        <f t="shared" ref="AB175" si="640">-(Z175-$Z$137)/($H$87-$H$231)</f>
        <v>0.17323943661972088</v>
      </c>
      <c r="AC175" s="72">
        <f t="shared" ref="AC175" si="641">Z175-$Z$137</f>
        <v>49.200000000000728</v>
      </c>
      <c r="AD175" s="117">
        <v>6</v>
      </c>
    </row>
    <row r="176" spans="1:30">
      <c r="A176" s="11">
        <f t="shared" si="506"/>
        <v>40121</v>
      </c>
      <c r="B176" s="109">
        <v>26607</v>
      </c>
      <c r="C176" s="77"/>
      <c r="D176" s="21"/>
      <c r="E176" s="108">
        <f t="shared" si="507"/>
        <v>26543.702702702729</v>
      </c>
      <c r="F176" s="77">
        <f t="shared" si="508"/>
        <v>2.5945945945932181</v>
      </c>
      <c r="G176" s="21">
        <f t="shared" si="509"/>
        <v>0.25675675675662052</v>
      </c>
      <c r="H176" s="108">
        <f t="shared" si="447"/>
        <v>26294.053191489231</v>
      </c>
      <c r="I176" s="77">
        <f t="shared" si="448"/>
        <v>1.9893617021261889</v>
      </c>
      <c r="J176" s="21">
        <f t="shared" si="449"/>
        <v>0.94680851063759797</v>
      </c>
      <c r="K176" s="111">
        <v>26646</v>
      </c>
      <c r="L176" s="139">
        <f t="shared" ref="L176" si="642">K175-K176</f>
        <v>3</v>
      </c>
      <c r="M176" s="30">
        <f t="shared" ref="M176" si="643">-(K176-$K$41)/($B$6-$B$156)</f>
        <v>0.88920454545454541</v>
      </c>
      <c r="N176" s="29">
        <f t="shared" ref="N176" si="644">26954-K176</f>
        <v>308</v>
      </c>
      <c r="O176" s="112">
        <v>3</v>
      </c>
      <c r="P176" s="127">
        <v>26621</v>
      </c>
      <c r="Q176" s="128">
        <v>0</v>
      </c>
      <c r="R176" s="71"/>
      <c r="S176" s="72">
        <v>11.099999999998545</v>
      </c>
      <c r="T176" s="117">
        <v>3</v>
      </c>
      <c r="U176" s="113">
        <v>26448.9</v>
      </c>
      <c r="V176" s="148">
        <f t="shared" ref="V176" si="645">U175-U176</f>
        <v>2</v>
      </c>
      <c r="W176" s="114">
        <f t="shared" ref="W176" si="646">-(U176-$U$62)/($E$63-$E$231)</f>
        <v>0.75468749999998863</v>
      </c>
      <c r="X176" s="101">
        <f t="shared" ref="X176" si="647">26593.8-U176</f>
        <v>144.89999999999782</v>
      </c>
      <c r="Y176" s="115">
        <v>6</v>
      </c>
      <c r="Z176" s="127">
        <v>26167.5</v>
      </c>
      <c r="AA176" s="128">
        <f t="shared" ref="AA176" si="648">Z176-Z175</f>
        <v>0</v>
      </c>
      <c r="AB176" s="71">
        <f t="shared" ref="AB176" si="649">-(Z176-$Z$137)/($H$87-$H$231)</f>
        <v>0.17323943661972088</v>
      </c>
      <c r="AC176" s="72">
        <f t="shared" ref="AC176" si="650">Z176-$Z$137</f>
        <v>49.200000000000728</v>
      </c>
      <c r="AD176" s="117">
        <v>6</v>
      </c>
    </row>
    <row r="177" spans="1:30">
      <c r="A177" s="11">
        <f t="shared" si="506"/>
        <v>40122</v>
      </c>
      <c r="B177" s="109">
        <v>26607</v>
      </c>
      <c r="C177" s="77"/>
      <c r="D177" s="21"/>
      <c r="E177" s="108">
        <f t="shared" si="507"/>
        <v>26541.108108108136</v>
      </c>
      <c r="F177" s="77">
        <f t="shared" si="508"/>
        <v>2.5945945945932181</v>
      </c>
      <c r="G177" s="21">
        <f t="shared" si="509"/>
        <v>0.2702702702701269</v>
      </c>
      <c r="H177" s="108">
        <f t="shared" si="447"/>
        <v>26296.042553191357</v>
      </c>
      <c r="I177" s="77">
        <f t="shared" si="448"/>
        <v>1.9893617021261889</v>
      </c>
      <c r="J177" s="21">
        <f t="shared" si="449"/>
        <v>0.95744680850993047</v>
      </c>
      <c r="K177" s="111">
        <v>26643</v>
      </c>
      <c r="L177" s="139">
        <f t="shared" ref="L177" si="651">K176-K177</f>
        <v>3</v>
      </c>
      <c r="M177" s="30">
        <f t="shared" ref="M177" si="652">-(K177-$K$41)/($B$6-$B$156)</f>
        <v>0.89772727272727271</v>
      </c>
      <c r="N177" s="29">
        <f t="shared" ref="N177" si="653">26954-K177</f>
        <v>311</v>
      </c>
      <c r="O177" s="112">
        <v>3</v>
      </c>
      <c r="P177" s="127">
        <v>26621</v>
      </c>
      <c r="Q177" s="128">
        <v>0</v>
      </c>
      <c r="R177" s="71"/>
      <c r="S177" s="72">
        <v>11.099999999998545</v>
      </c>
      <c r="T177" s="117">
        <v>3</v>
      </c>
      <c r="U177" s="113">
        <v>26447.9</v>
      </c>
      <c r="V177" s="148">
        <f t="shared" ref="V177" si="654">U176-U177</f>
        <v>1</v>
      </c>
      <c r="W177" s="114">
        <f t="shared" ref="W177" si="655">-(U177-$U$62)/($E$63-$E$231)</f>
        <v>0.759895833333322</v>
      </c>
      <c r="X177" s="101">
        <f t="shared" ref="X177" si="656">26593.8-U177</f>
        <v>145.89999999999782</v>
      </c>
      <c r="Y177" s="115">
        <v>6</v>
      </c>
      <c r="Z177" s="127">
        <v>26167.5</v>
      </c>
      <c r="AA177" s="128">
        <f t="shared" ref="AA177" si="657">Z177-Z176</f>
        <v>0</v>
      </c>
      <c r="AB177" s="71">
        <f t="shared" ref="AB177" si="658">-(Z177-$Z$137)/($H$87-$H$231)</f>
        <v>0.17323943661972088</v>
      </c>
      <c r="AC177" s="72">
        <f t="shared" ref="AC177" si="659">Z177-$Z$137</f>
        <v>49.200000000000728</v>
      </c>
      <c r="AD177" s="117">
        <v>6</v>
      </c>
    </row>
    <row r="178" spans="1:30">
      <c r="A178" s="11">
        <f t="shared" si="506"/>
        <v>40123</v>
      </c>
      <c r="B178" s="109">
        <v>26607</v>
      </c>
      <c r="C178" s="77"/>
      <c r="D178" s="21"/>
      <c r="E178" s="108">
        <f t="shared" si="507"/>
        <v>26538.513513513542</v>
      </c>
      <c r="F178" s="77">
        <f t="shared" si="508"/>
        <v>2.5945945945932181</v>
      </c>
      <c r="G178" s="21">
        <f t="shared" si="509"/>
        <v>0.28378378378363323</v>
      </c>
      <c r="H178" s="108">
        <f t="shared" si="447"/>
        <v>26298.031914893483</v>
      </c>
      <c r="I178" s="77">
        <f t="shared" si="448"/>
        <v>1.9893617021261889</v>
      </c>
      <c r="J178" s="21">
        <f t="shared" si="449"/>
        <v>0.96808510638226308</v>
      </c>
      <c r="K178" s="111">
        <v>26640</v>
      </c>
      <c r="L178" s="139">
        <f t="shared" ref="L178" si="660">K177-K178</f>
        <v>3</v>
      </c>
      <c r="M178" s="30">
        <f t="shared" ref="M178" si="661">-(K178-$K$41)/($B$6-$B$156)</f>
        <v>0.90625</v>
      </c>
      <c r="N178" s="29">
        <f t="shared" ref="N178" si="662">26954-K178</f>
        <v>314</v>
      </c>
      <c r="O178" s="112">
        <v>3</v>
      </c>
      <c r="P178" s="127">
        <v>26621</v>
      </c>
      <c r="Q178" s="128">
        <v>0</v>
      </c>
      <c r="R178" s="71"/>
      <c r="S178" s="72">
        <v>11.099999999998545</v>
      </c>
      <c r="T178" s="117">
        <v>3</v>
      </c>
      <c r="U178" s="113">
        <v>26445.9</v>
      </c>
      <c r="V178" s="148">
        <f t="shared" ref="V178" si="663">U177-U178</f>
        <v>2</v>
      </c>
      <c r="W178" s="114">
        <f t="shared" ref="W178" si="664">-(U178-$U$62)/($E$63-$E$231)</f>
        <v>0.77031249999998863</v>
      </c>
      <c r="X178" s="101">
        <f t="shared" ref="X178" si="665">26593.8-U178</f>
        <v>147.89999999999782</v>
      </c>
      <c r="Y178" s="115">
        <v>6</v>
      </c>
      <c r="Z178" s="127">
        <v>26168.2</v>
      </c>
      <c r="AA178" s="128">
        <f t="shared" ref="AA178" si="666">Z178-Z177</f>
        <v>0.7000000000007276</v>
      </c>
      <c r="AB178" s="71">
        <f t="shared" ref="AB178" si="667">-(Z178-$Z$137)/($H$87-$H$231)</f>
        <v>0.1757042253521178</v>
      </c>
      <c r="AC178" s="72">
        <f t="shared" ref="AC178" si="668">Z178-$Z$137</f>
        <v>49.900000000001455</v>
      </c>
      <c r="AD178" s="117">
        <v>6</v>
      </c>
    </row>
    <row r="179" spans="1:30">
      <c r="A179" s="11">
        <f t="shared" si="506"/>
        <v>40124</v>
      </c>
      <c r="B179" s="109">
        <v>26607</v>
      </c>
      <c r="C179" s="77"/>
      <c r="D179" s="21"/>
      <c r="E179" s="108">
        <f t="shared" si="507"/>
        <v>26535.918918918949</v>
      </c>
      <c r="F179" s="77">
        <f t="shared" si="508"/>
        <v>2.5945945945932181</v>
      </c>
      <c r="G179" s="21">
        <f t="shared" si="509"/>
        <v>0.29729729729713955</v>
      </c>
      <c r="H179" s="108">
        <f t="shared" si="447"/>
        <v>26300.021276595609</v>
      </c>
      <c r="I179" s="77">
        <f t="shared" si="448"/>
        <v>1.9893617021261889</v>
      </c>
      <c r="J179" s="21">
        <f t="shared" si="449"/>
        <v>0.97872340425459559</v>
      </c>
      <c r="K179" s="111">
        <v>26637</v>
      </c>
      <c r="L179" s="139">
        <f t="shared" ref="L179" si="669">K178-K179</f>
        <v>3</v>
      </c>
      <c r="M179" s="30">
        <f t="shared" ref="M179" si="670">-(K179-$K$41)/($B$6-$B$156)</f>
        <v>0.91477272727272729</v>
      </c>
      <c r="N179" s="29">
        <f t="shared" ref="N179" si="671">26954-K179</f>
        <v>317</v>
      </c>
      <c r="O179" s="112">
        <v>3</v>
      </c>
      <c r="P179" s="127">
        <v>26621</v>
      </c>
      <c r="Q179" s="128">
        <v>0</v>
      </c>
      <c r="R179" s="71"/>
      <c r="S179" s="72">
        <v>11.099999999998545</v>
      </c>
      <c r="T179" s="117">
        <v>3</v>
      </c>
      <c r="U179" s="113">
        <v>26445.9</v>
      </c>
      <c r="V179" s="148">
        <f t="shared" ref="V179" si="672">U178-U179</f>
        <v>0</v>
      </c>
      <c r="W179" s="114">
        <f t="shared" ref="W179" si="673">-(U179-$U$62)/($E$63-$E$231)</f>
        <v>0.77031249999998863</v>
      </c>
      <c r="X179" s="101">
        <f t="shared" ref="X179" si="674">26593.8-U179</f>
        <v>147.89999999999782</v>
      </c>
      <c r="Y179" s="115">
        <v>6</v>
      </c>
      <c r="Z179" s="127">
        <v>26171.200000000001</v>
      </c>
      <c r="AA179" s="128">
        <f t="shared" ref="AA179" si="675">Z179-Z178</f>
        <v>3</v>
      </c>
      <c r="AB179" s="71">
        <f t="shared" ref="AB179" si="676">-(Z179-$Z$137)/($H$87-$H$231)</f>
        <v>0.18626760563380795</v>
      </c>
      <c r="AC179" s="72">
        <f t="shared" ref="AC179" si="677">Z179-$Z$137</f>
        <v>52.900000000001455</v>
      </c>
      <c r="AD179" s="117">
        <v>6</v>
      </c>
    </row>
    <row r="180" spans="1:30">
      <c r="A180" s="11">
        <f t="shared" si="506"/>
        <v>40125</v>
      </c>
      <c r="B180" s="109">
        <v>26607</v>
      </c>
      <c r="C180" s="77"/>
      <c r="D180" s="21"/>
      <c r="E180" s="108">
        <f t="shared" si="507"/>
        <v>26533.324324324356</v>
      </c>
      <c r="F180" s="77">
        <f t="shared" si="508"/>
        <v>2.5945945945932181</v>
      </c>
      <c r="G180" s="21">
        <f t="shared" si="509"/>
        <v>0.31081081081064593</v>
      </c>
      <c r="H180" s="108">
        <f t="shared" si="447"/>
        <v>26302.010638297736</v>
      </c>
      <c r="I180" s="77">
        <f t="shared" si="448"/>
        <v>1.9893617021261889</v>
      </c>
      <c r="J180" s="21">
        <f t="shared" si="449"/>
        <v>0.9893617021269282</v>
      </c>
      <c r="K180" s="111">
        <v>26634</v>
      </c>
      <c r="L180" s="139">
        <f t="shared" ref="L180" si="678">K179-K180</f>
        <v>3</v>
      </c>
      <c r="M180" s="30">
        <f t="shared" ref="M180" si="679">-(K180-$K$41)/($B$6-$B$156)</f>
        <v>0.92329545454545459</v>
      </c>
      <c r="N180" s="29">
        <f t="shared" ref="N180" si="680">26954-K180</f>
        <v>320</v>
      </c>
      <c r="O180" s="112">
        <v>3</v>
      </c>
      <c r="P180" s="127">
        <v>26621</v>
      </c>
      <c r="Q180" s="128">
        <v>0</v>
      </c>
      <c r="R180" s="71"/>
      <c r="S180" s="72">
        <v>11.099999999998545</v>
      </c>
      <c r="T180" s="117">
        <v>3</v>
      </c>
      <c r="U180" s="113">
        <v>26445.9</v>
      </c>
      <c r="V180" s="148">
        <f t="shared" ref="V180" si="681">U179-U180</f>
        <v>0</v>
      </c>
      <c r="W180" s="114">
        <f t="shared" ref="W180" si="682">-(U180-$U$62)/($E$63-$E$231)</f>
        <v>0.77031249999998863</v>
      </c>
      <c r="X180" s="101">
        <f t="shared" ref="X180" si="683">26593.8-U180</f>
        <v>147.89999999999782</v>
      </c>
      <c r="Y180" s="115">
        <v>6</v>
      </c>
      <c r="Z180" s="127">
        <v>26172.2</v>
      </c>
      <c r="AA180" s="128">
        <f t="shared" ref="AA180" si="684">Z180-Z179</f>
        <v>1</v>
      </c>
      <c r="AB180" s="71">
        <f t="shared" ref="AB180" si="685">-(Z180-$Z$137)/($H$87-$H$231)</f>
        <v>0.18978873239437133</v>
      </c>
      <c r="AC180" s="72">
        <f t="shared" ref="AC180" si="686">Z180-$Z$137</f>
        <v>53.900000000001455</v>
      </c>
      <c r="AD180" s="117">
        <v>6</v>
      </c>
    </row>
    <row r="181" spans="1:30">
      <c r="A181" s="11">
        <f t="shared" si="506"/>
        <v>40126</v>
      </c>
      <c r="B181" s="109">
        <v>26607</v>
      </c>
      <c r="C181" s="77"/>
      <c r="D181" s="21"/>
      <c r="E181" s="108">
        <f t="shared" si="507"/>
        <v>26530.729729729763</v>
      </c>
      <c r="F181" s="77">
        <f t="shared" si="508"/>
        <v>2.5945945945932181</v>
      </c>
      <c r="G181" s="21">
        <f t="shared" si="509"/>
        <v>0.32432432432415226</v>
      </c>
      <c r="H181" s="107">
        <v>26304</v>
      </c>
      <c r="I181" s="77">
        <f t="shared" si="448"/>
        <v>1.9893617022644321</v>
      </c>
      <c r="J181" s="21">
        <f t="shared" ref="J181" si="687">(H181-$H$87)/($H$181-$H$87)</f>
        <v>1</v>
      </c>
      <c r="K181" s="111">
        <v>26631</v>
      </c>
      <c r="L181" s="139">
        <f t="shared" ref="L181" si="688">K180-K181</f>
        <v>3</v>
      </c>
      <c r="M181" s="30">
        <f t="shared" ref="M181" si="689">-(K181-$K$41)/($B$6-$B$156)</f>
        <v>0.93181818181818177</v>
      </c>
      <c r="N181" s="29">
        <f t="shared" ref="N181" si="690">26954-K181</f>
        <v>323</v>
      </c>
      <c r="O181" s="112">
        <v>3</v>
      </c>
      <c r="P181" s="127">
        <v>26621</v>
      </c>
      <c r="Q181" s="128">
        <v>0</v>
      </c>
      <c r="R181" s="71"/>
      <c r="S181" s="72">
        <v>11.099999999998545</v>
      </c>
      <c r="T181" s="117">
        <v>3</v>
      </c>
      <c r="U181" s="113">
        <v>26444.400000000001</v>
      </c>
      <c r="V181" s="148">
        <f t="shared" ref="V181" si="691">U180-U181</f>
        <v>1.5</v>
      </c>
      <c r="W181" s="114">
        <f t="shared" ref="W181" si="692">-(U181-$U$62)/($E$63-$E$231)</f>
        <v>0.77812499999998863</v>
      </c>
      <c r="X181" s="101">
        <f t="shared" ref="X181" si="693">26593.8-U181</f>
        <v>149.39999999999782</v>
      </c>
      <c r="Y181" s="115">
        <v>6</v>
      </c>
      <c r="Z181" s="127">
        <v>26174.2</v>
      </c>
      <c r="AA181" s="128">
        <f t="shared" ref="AA181" si="694">Z181-Z180</f>
        <v>2</v>
      </c>
      <c r="AB181" s="71">
        <f t="shared" ref="AB181" si="695">-(Z181-$Z$137)/($H$87-$H$231)</f>
        <v>0.19683098591549808</v>
      </c>
      <c r="AC181" s="72">
        <f t="shared" ref="AC181" si="696">Z181-$Z$137</f>
        <v>55.900000000001455</v>
      </c>
      <c r="AD181" s="117">
        <v>6</v>
      </c>
    </row>
    <row r="182" spans="1:30">
      <c r="A182" s="11">
        <f t="shared" si="506"/>
        <v>40127</v>
      </c>
      <c r="B182" s="109">
        <v>26607</v>
      </c>
      <c r="C182" s="77"/>
      <c r="D182" s="21"/>
      <c r="E182" s="108">
        <f t="shared" si="507"/>
        <v>26528.13513513517</v>
      </c>
      <c r="F182" s="77">
        <f t="shared" si="508"/>
        <v>2.5945945945932181</v>
      </c>
      <c r="G182" s="21">
        <f t="shared" si="509"/>
        <v>0.33783783783765858</v>
      </c>
      <c r="H182" s="107">
        <v>26304</v>
      </c>
      <c r="I182" s="77"/>
      <c r="J182" s="21"/>
      <c r="K182" s="111">
        <v>26628</v>
      </c>
      <c r="L182" s="139">
        <f t="shared" ref="L182" si="697">K181-K182</f>
        <v>3</v>
      </c>
      <c r="M182" s="30">
        <f t="shared" ref="M182" si="698">-(K182-$K$41)/($B$6-$B$156)</f>
        <v>0.94034090909090906</v>
      </c>
      <c r="N182" s="29">
        <f t="shared" ref="N182" si="699">26954-K182</f>
        <v>326</v>
      </c>
      <c r="O182" s="112">
        <v>3</v>
      </c>
      <c r="P182" s="127">
        <v>26621</v>
      </c>
      <c r="Q182" s="128">
        <v>0</v>
      </c>
      <c r="R182" s="71"/>
      <c r="S182" s="72">
        <v>11.099999999998545</v>
      </c>
      <c r="T182" s="117">
        <v>3</v>
      </c>
      <c r="U182" s="113">
        <v>26441.4</v>
      </c>
      <c r="V182" s="148">
        <f t="shared" ref="V182" si="700">U181-U182</f>
        <v>3</v>
      </c>
      <c r="W182" s="114">
        <f t="shared" ref="W182" si="701">-(U182-$U$62)/($E$63-$E$231)</f>
        <v>0.79374999999998863</v>
      </c>
      <c r="X182" s="101">
        <f t="shared" ref="X182" si="702">26593.8-U182</f>
        <v>152.39999999999782</v>
      </c>
      <c r="Y182" s="115">
        <v>6</v>
      </c>
      <c r="Z182" s="127">
        <v>26177.200000000001</v>
      </c>
      <c r="AA182" s="128">
        <f t="shared" ref="AA182" si="703">Z182-Z181</f>
        <v>3</v>
      </c>
      <c r="AB182" s="71">
        <f t="shared" ref="AB182" si="704">-(Z182-$Z$137)/($H$87-$H$231)</f>
        <v>0.20739436619718823</v>
      </c>
      <c r="AC182" s="72">
        <f t="shared" ref="AC182" si="705">Z182-$Z$137</f>
        <v>58.900000000001455</v>
      </c>
      <c r="AD182" s="117">
        <v>6</v>
      </c>
    </row>
    <row r="183" spans="1:30">
      <c r="A183" s="11">
        <f t="shared" si="506"/>
        <v>40128</v>
      </c>
      <c r="B183" s="109">
        <v>26607</v>
      </c>
      <c r="C183" s="77"/>
      <c r="D183" s="21"/>
      <c r="E183" s="108">
        <f t="shared" si="507"/>
        <v>26525.540540540576</v>
      </c>
      <c r="F183" s="77">
        <f t="shared" si="508"/>
        <v>2.5945945945932181</v>
      </c>
      <c r="G183" s="21">
        <f t="shared" si="509"/>
        <v>0.35135135135116496</v>
      </c>
      <c r="H183" s="107">
        <v>26302</v>
      </c>
      <c r="I183" s="77"/>
      <c r="J183" s="21"/>
      <c r="K183" s="111">
        <v>26625</v>
      </c>
      <c r="L183" s="139">
        <f t="shared" ref="L183" si="706">K182-K183</f>
        <v>3</v>
      </c>
      <c r="M183" s="30">
        <f t="shared" ref="M183" si="707">-(K183-$K$41)/($B$6-$B$156)</f>
        <v>0.94886363636363635</v>
      </c>
      <c r="N183" s="29">
        <f t="shared" ref="N183" si="708">26954-K183</f>
        <v>329</v>
      </c>
      <c r="O183" s="112">
        <v>3</v>
      </c>
      <c r="P183" s="127">
        <v>26621</v>
      </c>
      <c r="Q183" s="128">
        <v>0</v>
      </c>
      <c r="R183" s="71"/>
      <c r="S183" s="72">
        <v>11.099999999998545</v>
      </c>
      <c r="T183" s="117">
        <v>3</v>
      </c>
      <c r="U183" s="113">
        <v>26439.4</v>
      </c>
      <c r="V183" s="148">
        <f t="shared" ref="V183" si="709">U182-U183</f>
        <v>2</v>
      </c>
      <c r="W183" s="114">
        <f t="shared" ref="W183" si="710">-(U183-$U$62)/($E$63-$E$231)</f>
        <v>0.80416666666665526</v>
      </c>
      <c r="X183" s="101">
        <f t="shared" ref="X183" si="711">26593.8-U183</f>
        <v>154.39999999999782</v>
      </c>
      <c r="Y183" s="115">
        <v>6</v>
      </c>
      <c r="Z183" s="127">
        <v>26179.200000000001</v>
      </c>
      <c r="AA183" s="128">
        <f t="shared" ref="AA183" si="712">Z183-Z182</f>
        <v>2</v>
      </c>
      <c r="AB183" s="71">
        <f t="shared" ref="AB183" si="713">-(Z183-$Z$137)/($H$87-$H$231)</f>
        <v>0.21443661971831499</v>
      </c>
      <c r="AC183" s="72">
        <f t="shared" ref="AC183" si="714">Z183-$Z$137</f>
        <v>60.900000000001455</v>
      </c>
      <c r="AD183" s="117">
        <v>6</v>
      </c>
    </row>
    <row r="184" spans="1:30">
      <c r="A184" s="11">
        <f t="shared" si="506"/>
        <v>40129</v>
      </c>
      <c r="B184" s="109">
        <v>26607</v>
      </c>
      <c r="C184" s="77"/>
      <c r="D184" s="21"/>
      <c r="E184" s="108">
        <f t="shared" si="507"/>
        <v>26522.945945945983</v>
      </c>
      <c r="F184" s="77">
        <f t="shared" si="508"/>
        <v>2.5945945945932181</v>
      </c>
      <c r="G184" s="21">
        <f t="shared" si="509"/>
        <v>0.36486486486467129</v>
      </c>
      <c r="H184" s="108">
        <f>H183+($H$195-$H$183)/(COUNT($A$183:$A$195)-1)</f>
        <v>26306</v>
      </c>
      <c r="I184" s="77">
        <f>H184-H183</f>
        <v>4</v>
      </c>
      <c r="J184" s="21">
        <f>(H184-$H$183)/($H$195-$H$183)</f>
        <v>8.3333333333333329E-2</v>
      </c>
      <c r="K184" s="111">
        <v>26621</v>
      </c>
      <c r="L184" s="139">
        <f t="shared" ref="L184" si="715">K183-K184</f>
        <v>4</v>
      </c>
      <c r="M184" s="30">
        <f t="shared" ref="M184" si="716">-(K184-$K$41)/($B$6-$B$156)</f>
        <v>0.96022727272727271</v>
      </c>
      <c r="N184" s="29">
        <f t="shared" ref="N184" si="717">26954-K184</f>
        <v>333</v>
      </c>
      <c r="O184" s="112">
        <v>3</v>
      </c>
      <c r="P184" s="127">
        <v>26621</v>
      </c>
      <c r="Q184" s="128">
        <v>0</v>
      </c>
      <c r="R184" s="71"/>
      <c r="S184" s="72">
        <v>11.099999999998545</v>
      </c>
      <c r="T184" s="117">
        <v>3</v>
      </c>
      <c r="U184" s="113">
        <v>26437.4</v>
      </c>
      <c r="V184" s="148">
        <f t="shared" ref="V184" si="718">U183-U184</f>
        <v>2</v>
      </c>
      <c r="W184" s="114">
        <f t="shared" ref="W184" si="719">-(U184-$U$62)/($E$63-$E$231)</f>
        <v>0.814583333333322</v>
      </c>
      <c r="X184" s="101">
        <f t="shared" ref="X184" si="720">26593.8-U184</f>
        <v>156.39999999999782</v>
      </c>
      <c r="Y184" s="115">
        <v>6</v>
      </c>
      <c r="Z184" s="127">
        <v>26179.200000000001</v>
      </c>
      <c r="AA184" s="128">
        <f t="shared" ref="AA184" si="721">Z184-Z183</f>
        <v>0</v>
      </c>
      <c r="AB184" s="71">
        <f t="shared" ref="AB184" si="722">-(Z184-$Z$137)/($H$87-$H$231)</f>
        <v>0.21443661971831499</v>
      </c>
      <c r="AC184" s="72">
        <f t="shared" ref="AC184" si="723">Z184-$Z$137</f>
        <v>60.900000000001455</v>
      </c>
      <c r="AD184" s="117">
        <v>6</v>
      </c>
    </row>
    <row r="185" spans="1:30">
      <c r="A185" s="11">
        <f t="shared" si="506"/>
        <v>40130</v>
      </c>
      <c r="B185" s="109">
        <v>26607</v>
      </c>
      <c r="C185" s="77"/>
      <c r="D185" s="21"/>
      <c r="E185" s="108">
        <f t="shared" si="507"/>
        <v>26520.35135135139</v>
      </c>
      <c r="F185" s="77">
        <f t="shared" si="508"/>
        <v>2.5945945945932181</v>
      </c>
      <c r="G185" s="21">
        <f t="shared" si="509"/>
        <v>0.37837837837817762</v>
      </c>
      <c r="H185" s="108">
        <f t="shared" ref="H185:H194" si="724">H184+($H$195-$H$183)/(COUNT($A$183:$A$195)-1)</f>
        <v>26310</v>
      </c>
      <c r="I185" s="77">
        <f t="shared" ref="I185:I195" si="725">H185-H184</f>
        <v>4</v>
      </c>
      <c r="J185" s="21">
        <f t="shared" ref="J185:J194" si="726">(H185-$H$183)/($H$195-$H$183)</f>
        <v>0.16666666666666666</v>
      </c>
      <c r="K185" s="111">
        <v>26621</v>
      </c>
      <c r="L185" s="139">
        <f t="shared" ref="L185" si="727">K184-K185</f>
        <v>0</v>
      </c>
      <c r="M185" s="30">
        <f t="shared" ref="M185" si="728">-(K185-$K$41)/($B$6-$B$156)</f>
        <v>0.96022727272727271</v>
      </c>
      <c r="N185" s="29">
        <f t="shared" ref="N185" si="729">26954-K185</f>
        <v>333</v>
      </c>
      <c r="O185" s="112">
        <v>3</v>
      </c>
      <c r="P185" s="127">
        <v>26621</v>
      </c>
      <c r="Q185" s="128">
        <v>0</v>
      </c>
      <c r="R185" s="71"/>
      <c r="S185" s="72">
        <v>11.099999999998545</v>
      </c>
      <c r="T185" s="117">
        <v>3</v>
      </c>
      <c r="U185" s="113">
        <v>26435.4</v>
      </c>
      <c r="V185" s="148">
        <f t="shared" ref="V185" si="730">U184-U185</f>
        <v>2</v>
      </c>
      <c r="W185" s="114">
        <f t="shared" ref="W185" si="731">-(U185-$U$62)/($E$63-$E$231)</f>
        <v>0.82499999999998863</v>
      </c>
      <c r="X185" s="101">
        <f t="shared" ref="X185" si="732">26593.8-U185</f>
        <v>158.39999999999782</v>
      </c>
      <c r="Y185" s="115">
        <v>6</v>
      </c>
      <c r="Z185" s="127">
        <v>26179.200000000001</v>
      </c>
      <c r="AA185" s="128">
        <f t="shared" ref="AA185" si="733">Z185-Z184</f>
        <v>0</v>
      </c>
      <c r="AB185" s="71">
        <f t="shared" ref="AB185" si="734">-(Z185-$Z$137)/($H$87-$H$231)</f>
        <v>0.21443661971831499</v>
      </c>
      <c r="AC185" s="72">
        <f t="shared" ref="AC185" si="735">Z185-$Z$137</f>
        <v>60.900000000001455</v>
      </c>
      <c r="AD185" s="117">
        <v>6</v>
      </c>
    </row>
    <row r="186" spans="1:30">
      <c r="A186" s="11">
        <f t="shared" si="506"/>
        <v>40131</v>
      </c>
      <c r="B186" s="109">
        <v>26607</v>
      </c>
      <c r="C186" s="77"/>
      <c r="D186" s="21"/>
      <c r="E186" s="108">
        <f t="shared" si="507"/>
        <v>26517.756756756797</v>
      </c>
      <c r="F186" s="77">
        <f t="shared" si="508"/>
        <v>2.5945945945932181</v>
      </c>
      <c r="G186" s="21">
        <f t="shared" si="509"/>
        <v>0.391891891891684</v>
      </c>
      <c r="H186" s="108">
        <f t="shared" si="724"/>
        <v>26314</v>
      </c>
      <c r="I186" s="77">
        <f t="shared" si="725"/>
        <v>4</v>
      </c>
      <c r="J186" s="21">
        <f t="shared" si="726"/>
        <v>0.25</v>
      </c>
      <c r="K186" s="111">
        <v>26621</v>
      </c>
      <c r="L186" s="139">
        <f t="shared" ref="L186" si="736">K185-K186</f>
        <v>0</v>
      </c>
      <c r="M186" s="30">
        <f t="shared" ref="M186" si="737">-(K186-$K$41)/($B$6-$B$156)</f>
        <v>0.96022727272727271</v>
      </c>
      <c r="N186" s="29">
        <f t="shared" ref="N186" si="738">26954-K186</f>
        <v>333</v>
      </c>
      <c r="O186" s="112">
        <v>3</v>
      </c>
      <c r="P186" s="127">
        <v>26621</v>
      </c>
      <c r="Q186" s="128">
        <v>0</v>
      </c>
      <c r="R186" s="71"/>
      <c r="S186" s="72">
        <v>11.099999999998545</v>
      </c>
      <c r="T186" s="117">
        <v>3</v>
      </c>
      <c r="U186" s="113">
        <v>26433.4</v>
      </c>
      <c r="V186" s="148">
        <f t="shared" ref="V186" si="739">U185-U186</f>
        <v>2</v>
      </c>
      <c r="W186" s="114">
        <f t="shared" ref="W186" si="740">-(U186-$U$62)/($E$63-$E$231)</f>
        <v>0.83541666666665526</v>
      </c>
      <c r="X186" s="101">
        <f t="shared" ref="X186" si="741">26593.8-U186</f>
        <v>160.39999999999782</v>
      </c>
      <c r="Y186" s="115">
        <v>6</v>
      </c>
      <c r="Z186" s="127">
        <v>26179.200000000001</v>
      </c>
      <c r="AA186" s="128">
        <f t="shared" ref="AA186" si="742">Z186-Z185</f>
        <v>0</v>
      </c>
      <c r="AB186" s="71">
        <f t="shared" ref="AB186" si="743">-(Z186-$Z$137)/($H$87-$H$231)</f>
        <v>0.21443661971831499</v>
      </c>
      <c r="AC186" s="72">
        <f t="shared" ref="AC186" si="744">Z186-$Z$137</f>
        <v>60.900000000001455</v>
      </c>
      <c r="AD186" s="117">
        <v>6</v>
      </c>
    </row>
    <row r="187" spans="1:30">
      <c r="A187" s="11">
        <f t="shared" si="506"/>
        <v>40132</v>
      </c>
      <c r="B187" s="109">
        <v>26607</v>
      </c>
      <c r="C187" s="77"/>
      <c r="D187" s="21"/>
      <c r="E187" s="108">
        <f t="shared" si="507"/>
        <v>26515.162162162203</v>
      </c>
      <c r="F187" s="77">
        <f t="shared" si="508"/>
        <v>2.5945945945932181</v>
      </c>
      <c r="G187" s="21">
        <f t="shared" si="509"/>
        <v>0.40540540540519032</v>
      </c>
      <c r="H187" s="108">
        <f t="shared" si="724"/>
        <v>26318</v>
      </c>
      <c r="I187" s="77">
        <f t="shared" si="725"/>
        <v>4</v>
      </c>
      <c r="J187" s="21">
        <f t="shared" si="726"/>
        <v>0.33333333333333331</v>
      </c>
      <c r="K187" s="111">
        <v>26621</v>
      </c>
      <c r="L187" s="139">
        <f t="shared" ref="L187" si="745">K186-K187</f>
        <v>0</v>
      </c>
      <c r="M187" s="30">
        <f t="shared" ref="M187" si="746">-(K187-$K$41)/($B$6-$B$156)</f>
        <v>0.96022727272727271</v>
      </c>
      <c r="N187" s="29">
        <f t="shared" ref="N187" si="747">26954-K187</f>
        <v>333</v>
      </c>
      <c r="O187" s="112">
        <v>3</v>
      </c>
      <c r="P187" s="127">
        <v>26621</v>
      </c>
      <c r="Q187" s="128">
        <v>0</v>
      </c>
      <c r="R187" s="71"/>
      <c r="S187" s="72">
        <v>11.099999999998545</v>
      </c>
      <c r="T187" s="117">
        <v>3</v>
      </c>
      <c r="U187" s="113">
        <v>26433.4</v>
      </c>
      <c r="V187" s="148">
        <f t="shared" ref="V187" si="748">U186-U187</f>
        <v>0</v>
      </c>
      <c r="W187" s="114">
        <f t="shared" ref="W187" si="749">-(U187-$U$62)/($E$63-$E$231)</f>
        <v>0.83541666666665526</v>
      </c>
      <c r="X187" s="101">
        <f t="shared" ref="X187" si="750">26593.8-U187</f>
        <v>160.39999999999782</v>
      </c>
      <c r="Y187" s="115">
        <v>6</v>
      </c>
      <c r="Z187" s="127">
        <v>26179.200000000001</v>
      </c>
      <c r="AA187" s="128">
        <f t="shared" ref="AA187" si="751">Z187-Z186</f>
        <v>0</v>
      </c>
      <c r="AB187" s="71">
        <f t="shared" ref="AB187" si="752">-(Z187-$Z$137)/($H$87-$H$231)</f>
        <v>0.21443661971831499</v>
      </c>
      <c r="AC187" s="72">
        <f t="shared" ref="AC187" si="753">Z187-$Z$137</f>
        <v>60.900000000001455</v>
      </c>
      <c r="AD187" s="117">
        <v>6</v>
      </c>
    </row>
    <row r="188" spans="1:30">
      <c r="A188" s="11">
        <f t="shared" si="506"/>
        <v>40133</v>
      </c>
      <c r="B188" s="109">
        <v>26607</v>
      </c>
      <c r="C188" s="77"/>
      <c r="D188" s="21"/>
      <c r="E188" s="108">
        <f t="shared" si="507"/>
        <v>26512.56756756761</v>
      </c>
      <c r="F188" s="77">
        <f t="shared" si="508"/>
        <v>2.5945945945932181</v>
      </c>
      <c r="G188" s="21">
        <f t="shared" si="509"/>
        <v>0.41891891891869665</v>
      </c>
      <c r="H188" s="108">
        <f t="shared" si="724"/>
        <v>26322</v>
      </c>
      <c r="I188" s="77">
        <f t="shared" si="725"/>
        <v>4</v>
      </c>
      <c r="J188" s="21">
        <f t="shared" si="726"/>
        <v>0.41666666666666669</v>
      </c>
      <c r="K188" s="111">
        <v>26621</v>
      </c>
      <c r="L188" s="139">
        <f t="shared" ref="L188" si="754">K187-K188</f>
        <v>0</v>
      </c>
      <c r="M188" s="30">
        <f t="shared" ref="M188" si="755">-(K188-$K$41)/($B$6-$B$156)</f>
        <v>0.96022727272727271</v>
      </c>
      <c r="N188" s="29">
        <f t="shared" ref="N188" si="756">26954-K188</f>
        <v>333</v>
      </c>
      <c r="O188" s="112">
        <v>3</v>
      </c>
      <c r="P188" s="127">
        <v>26621</v>
      </c>
      <c r="Q188" s="128">
        <v>0</v>
      </c>
      <c r="R188" s="71"/>
      <c r="S188" s="72">
        <v>11.099999999998545</v>
      </c>
      <c r="T188" s="117">
        <v>3</v>
      </c>
      <c r="U188" s="113">
        <v>26433.4</v>
      </c>
      <c r="V188" s="148">
        <f t="shared" ref="V188" si="757">U187-U188</f>
        <v>0</v>
      </c>
      <c r="W188" s="114">
        <f t="shared" ref="W188" si="758">-(U188-$U$62)/($E$63-$E$231)</f>
        <v>0.83541666666665526</v>
      </c>
      <c r="X188" s="101">
        <f t="shared" ref="X188" si="759">26593.8-U188</f>
        <v>160.39999999999782</v>
      </c>
      <c r="Y188" s="115">
        <v>6</v>
      </c>
      <c r="Z188" s="127">
        <v>26179.200000000001</v>
      </c>
      <c r="AA188" s="128">
        <f t="shared" ref="AA188" si="760">Z188-Z187</f>
        <v>0</v>
      </c>
      <c r="AB188" s="71">
        <f t="shared" ref="AB188" si="761">-(Z188-$Z$137)/($H$87-$H$231)</f>
        <v>0.21443661971831499</v>
      </c>
      <c r="AC188" s="72">
        <f t="shared" ref="AC188" si="762">Z188-$Z$137</f>
        <v>60.900000000001455</v>
      </c>
      <c r="AD188" s="117">
        <v>6</v>
      </c>
    </row>
    <row r="189" spans="1:30">
      <c r="A189" s="11">
        <f t="shared" si="506"/>
        <v>40134</v>
      </c>
      <c r="B189" s="109">
        <v>26607</v>
      </c>
      <c r="C189" s="77"/>
      <c r="D189" s="21"/>
      <c r="E189" s="108">
        <f t="shared" si="507"/>
        <v>26509.972972973017</v>
      </c>
      <c r="F189" s="77">
        <f t="shared" si="508"/>
        <v>2.5945945945932181</v>
      </c>
      <c r="G189" s="21">
        <f t="shared" si="509"/>
        <v>0.43243243243220303</v>
      </c>
      <c r="H189" s="108">
        <f t="shared" si="724"/>
        <v>26326</v>
      </c>
      <c r="I189" s="77">
        <f t="shared" si="725"/>
        <v>4</v>
      </c>
      <c r="J189" s="21">
        <f t="shared" si="726"/>
        <v>0.5</v>
      </c>
      <c r="K189" s="13"/>
      <c r="L189" s="139"/>
      <c r="M189" s="18"/>
      <c r="N189" s="18"/>
      <c r="O189" s="18"/>
      <c r="P189" s="116"/>
      <c r="Q189" s="128"/>
      <c r="R189" s="71"/>
      <c r="S189" s="72"/>
      <c r="T189" s="117"/>
      <c r="U189" s="113"/>
      <c r="V189" s="148"/>
      <c r="W189" s="114"/>
      <c r="X189" s="101"/>
      <c r="Y189" s="115"/>
      <c r="Z189" s="127"/>
      <c r="AA189" s="128"/>
      <c r="AB189" s="71"/>
      <c r="AC189" s="72"/>
      <c r="AD189" s="117"/>
    </row>
    <row r="190" spans="1:30">
      <c r="A190" s="11">
        <f t="shared" si="506"/>
        <v>40135</v>
      </c>
      <c r="B190" s="109">
        <v>26607</v>
      </c>
      <c r="C190" s="77"/>
      <c r="D190" s="21"/>
      <c r="E190" s="108">
        <f t="shared" si="507"/>
        <v>26507.378378378424</v>
      </c>
      <c r="F190" s="77">
        <f t="shared" si="508"/>
        <v>2.5945945945932181</v>
      </c>
      <c r="G190" s="21">
        <f t="shared" si="509"/>
        <v>0.44594594594570935</v>
      </c>
      <c r="H190" s="108">
        <f t="shared" si="724"/>
        <v>26330</v>
      </c>
      <c r="I190" s="77">
        <f t="shared" si="725"/>
        <v>4</v>
      </c>
      <c r="J190" s="21">
        <f t="shared" si="726"/>
        <v>0.58333333333333337</v>
      </c>
      <c r="K190" s="13"/>
      <c r="L190" s="139"/>
      <c r="M190" s="18"/>
      <c r="N190" s="18"/>
      <c r="O190" s="18"/>
      <c r="P190" s="116"/>
      <c r="Q190" s="128"/>
      <c r="R190" s="71"/>
      <c r="S190" s="72"/>
      <c r="T190" s="117"/>
      <c r="U190" s="113"/>
      <c r="V190" s="148"/>
      <c r="W190" s="114"/>
      <c r="X190" s="101"/>
      <c r="Y190" s="115"/>
      <c r="Z190" s="127"/>
      <c r="AA190" s="128"/>
      <c r="AB190" s="71"/>
      <c r="AC190" s="72"/>
      <c r="AD190" s="117"/>
    </row>
    <row r="191" spans="1:30">
      <c r="A191" s="11">
        <f t="shared" si="506"/>
        <v>40136</v>
      </c>
      <c r="B191" s="109">
        <v>26607</v>
      </c>
      <c r="C191" s="77"/>
      <c r="D191" s="21"/>
      <c r="E191" s="108">
        <f t="shared" si="507"/>
        <v>26504.783783783831</v>
      </c>
      <c r="F191" s="77">
        <f t="shared" si="508"/>
        <v>2.5945945945932181</v>
      </c>
      <c r="G191" s="21">
        <f t="shared" si="509"/>
        <v>0.45945945945921568</v>
      </c>
      <c r="H191" s="108">
        <f t="shared" si="724"/>
        <v>26334</v>
      </c>
      <c r="I191" s="77">
        <f t="shared" si="725"/>
        <v>4</v>
      </c>
      <c r="J191" s="21">
        <f t="shared" si="726"/>
        <v>0.66666666666666663</v>
      </c>
      <c r="K191" s="13"/>
      <c r="L191" s="139"/>
      <c r="M191" s="18"/>
      <c r="N191" s="18"/>
      <c r="O191" s="18"/>
      <c r="P191" s="116"/>
      <c r="Q191" s="128"/>
      <c r="R191" s="71"/>
      <c r="S191" s="72"/>
      <c r="T191" s="117"/>
      <c r="U191" s="113"/>
      <c r="V191" s="148"/>
      <c r="W191" s="114"/>
      <c r="X191" s="101"/>
      <c r="Y191" s="115"/>
      <c r="Z191" s="127"/>
      <c r="AA191" s="128"/>
      <c r="AB191" s="71"/>
      <c r="AC191" s="72"/>
      <c r="AD191" s="117"/>
    </row>
    <row r="192" spans="1:30">
      <c r="A192" s="11">
        <f t="shared" si="506"/>
        <v>40137</v>
      </c>
      <c r="B192" s="109">
        <v>26607</v>
      </c>
      <c r="C192" s="77"/>
      <c r="D192" s="21"/>
      <c r="E192" s="108">
        <f t="shared" si="507"/>
        <v>26502.189189189237</v>
      </c>
      <c r="F192" s="77">
        <f t="shared" si="508"/>
        <v>2.5945945945932181</v>
      </c>
      <c r="G192" s="21">
        <f t="shared" si="509"/>
        <v>0.47297297297272206</v>
      </c>
      <c r="H192" s="108">
        <f t="shared" si="724"/>
        <v>26338</v>
      </c>
      <c r="I192" s="77">
        <f t="shared" si="725"/>
        <v>4</v>
      </c>
      <c r="J192" s="21">
        <f t="shared" si="726"/>
        <v>0.75</v>
      </c>
      <c r="K192" s="13"/>
      <c r="L192" s="139"/>
      <c r="M192" s="18"/>
      <c r="N192" s="18"/>
      <c r="O192" s="18"/>
      <c r="P192" s="116"/>
      <c r="Q192" s="128"/>
      <c r="R192" s="71"/>
      <c r="S192" s="72"/>
      <c r="T192" s="117"/>
      <c r="U192" s="113"/>
      <c r="V192" s="148"/>
      <c r="W192" s="114"/>
      <c r="X192" s="101"/>
      <c r="Y192" s="115"/>
      <c r="Z192" s="127"/>
      <c r="AA192" s="128"/>
      <c r="AB192" s="71"/>
      <c r="AC192" s="72"/>
      <c r="AD192" s="117"/>
    </row>
    <row r="193" spans="1:30">
      <c r="A193" s="11">
        <f t="shared" si="506"/>
        <v>40138</v>
      </c>
      <c r="B193" s="109">
        <v>26607</v>
      </c>
      <c r="C193" s="77"/>
      <c r="D193" s="21"/>
      <c r="E193" s="108">
        <f t="shared" si="507"/>
        <v>26499.594594594644</v>
      </c>
      <c r="F193" s="77">
        <f t="shared" si="508"/>
        <v>2.5945945945932181</v>
      </c>
      <c r="G193" s="21">
        <f t="shared" si="509"/>
        <v>0.48648648648622839</v>
      </c>
      <c r="H193" s="108">
        <f t="shared" si="724"/>
        <v>26342</v>
      </c>
      <c r="I193" s="77">
        <f t="shared" si="725"/>
        <v>4</v>
      </c>
      <c r="J193" s="21">
        <f t="shared" si="726"/>
        <v>0.83333333333333337</v>
      </c>
      <c r="K193" s="13"/>
      <c r="L193" s="139"/>
      <c r="M193" s="18"/>
      <c r="N193" s="18"/>
      <c r="O193" s="18"/>
      <c r="P193" s="116"/>
      <c r="Q193" s="128"/>
      <c r="R193" s="71"/>
      <c r="S193" s="72"/>
      <c r="T193" s="117"/>
      <c r="U193" s="113"/>
      <c r="V193" s="148"/>
      <c r="W193" s="114"/>
      <c r="X193" s="101"/>
      <c r="Y193" s="115"/>
      <c r="Z193" s="127"/>
      <c r="AA193" s="128"/>
      <c r="AB193" s="71"/>
      <c r="AC193" s="72"/>
      <c r="AD193" s="117"/>
    </row>
    <row r="194" spans="1:30">
      <c r="A194" s="11">
        <f t="shared" si="506"/>
        <v>40139</v>
      </c>
      <c r="B194" s="109">
        <v>26607</v>
      </c>
      <c r="C194" s="77"/>
      <c r="D194" s="21"/>
      <c r="E194" s="108">
        <f t="shared" si="507"/>
        <v>26497.000000000051</v>
      </c>
      <c r="F194" s="77">
        <f t="shared" si="508"/>
        <v>2.5945945945932181</v>
      </c>
      <c r="G194" s="21">
        <f t="shared" si="509"/>
        <v>0.49999999999973471</v>
      </c>
      <c r="H194" s="108">
        <f t="shared" si="724"/>
        <v>26346</v>
      </c>
      <c r="I194" s="77">
        <f t="shared" si="725"/>
        <v>4</v>
      </c>
      <c r="J194" s="21">
        <f t="shared" si="726"/>
        <v>0.91666666666666663</v>
      </c>
      <c r="K194" s="13"/>
      <c r="L194" s="139"/>
      <c r="M194" s="18"/>
      <c r="N194" s="18"/>
      <c r="O194" s="18"/>
      <c r="P194" s="116"/>
      <c r="Q194" s="128"/>
      <c r="R194" s="71"/>
      <c r="S194" s="72"/>
      <c r="T194" s="117"/>
      <c r="U194" s="113"/>
      <c r="V194" s="148"/>
      <c r="W194" s="114"/>
      <c r="X194" s="101"/>
      <c r="Y194" s="115"/>
      <c r="Z194" s="127"/>
      <c r="AA194" s="128"/>
      <c r="AB194" s="71"/>
      <c r="AC194" s="72"/>
      <c r="AD194" s="117"/>
    </row>
    <row r="195" spans="1:30">
      <c r="A195" s="11">
        <f t="shared" si="506"/>
        <v>40140</v>
      </c>
      <c r="B195" s="109">
        <v>26607</v>
      </c>
      <c r="C195" s="77"/>
      <c r="D195" s="21"/>
      <c r="E195" s="108">
        <f t="shared" si="507"/>
        <v>26494.405405405458</v>
      </c>
      <c r="F195" s="77">
        <f t="shared" si="508"/>
        <v>2.5945945945932181</v>
      </c>
      <c r="G195" s="21">
        <f t="shared" si="509"/>
        <v>0.51351351351324104</v>
      </c>
      <c r="H195" s="107">
        <v>26350</v>
      </c>
      <c r="I195" s="77">
        <f t="shared" si="725"/>
        <v>4</v>
      </c>
      <c r="J195" s="21">
        <f t="shared" ref="J195" si="763">(H195-$H$183)/($H$195-$H$183)</f>
        <v>1</v>
      </c>
      <c r="K195" s="13"/>
      <c r="L195" s="139"/>
      <c r="M195" s="18"/>
      <c r="N195" s="18"/>
      <c r="O195" s="18"/>
      <c r="P195" s="116"/>
      <c r="Q195" s="128"/>
      <c r="R195" s="71"/>
      <c r="S195" s="72"/>
      <c r="T195" s="117"/>
      <c r="U195" s="113"/>
      <c r="V195" s="148"/>
      <c r="W195" s="114"/>
      <c r="X195" s="101"/>
      <c r="Y195" s="115"/>
      <c r="Z195" s="127"/>
      <c r="AA195" s="128"/>
      <c r="AB195" s="71"/>
      <c r="AC195" s="72"/>
      <c r="AD195" s="117"/>
    </row>
    <row r="196" spans="1:30">
      <c r="A196" s="11">
        <f t="shared" si="506"/>
        <v>40141</v>
      </c>
      <c r="B196" s="109">
        <v>26607</v>
      </c>
      <c r="C196" s="77"/>
      <c r="D196" s="21"/>
      <c r="E196" s="108">
        <f t="shared" si="507"/>
        <v>26491.810810810864</v>
      </c>
      <c r="F196" s="77">
        <f t="shared" si="508"/>
        <v>2.5945945945932181</v>
      </c>
      <c r="G196" s="21">
        <f t="shared" si="509"/>
        <v>0.52702702702674742</v>
      </c>
      <c r="H196" s="107">
        <v>26350</v>
      </c>
      <c r="I196" s="77"/>
      <c r="J196" s="21"/>
      <c r="K196" s="13"/>
      <c r="L196" s="139"/>
      <c r="M196" s="18"/>
      <c r="N196" s="18"/>
      <c r="O196" s="18"/>
      <c r="P196" s="116"/>
      <c r="Q196" s="128"/>
      <c r="R196" s="71"/>
      <c r="S196" s="72"/>
      <c r="T196" s="117"/>
      <c r="U196" s="113"/>
      <c r="V196" s="148"/>
      <c r="W196" s="114"/>
      <c r="X196" s="101"/>
      <c r="Y196" s="115"/>
      <c r="Z196" s="127"/>
      <c r="AA196" s="128"/>
      <c r="AB196" s="71"/>
      <c r="AC196" s="72"/>
      <c r="AD196" s="117"/>
    </row>
    <row r="197" spans="1:30">
      <c r="A197" s="11">
        <f t="shared" si="506"/>
        <v>40142</v>
      </c>
      <c r="B197" s="109">
        <v>26607</v>
      </c>
      <c r="C197" s="77"/>
      <c r="D197" s="21"/>
      <c r="E197" s="108">
        <f t="shared" si="507"/>
        <v>26489.216216216271</v>
      </c>
      <c r="F197" s="77">
        <f t="shared" si="508"/>
        <v>2.5945945945932181</v>
      </c>
      <c r="G197" s="21">
        <f t="shared" si="509"/>
        <v>0.5405405405402538</v>
      </c>
      <c r="H197" s="107">
        <v>26350</v>
      </c>
      <c r="I197" s="77"/>
      <c r="J197" s="21"/>
      <c r="K197" s="13"/>
      <c r="L197" s="139"/>
      <c r="M197" s="18"/>
      <c r="N197" s="18"/>
      <c r="O197" s="18"/>
      <c r="P197" s="116"/>
      <c r="Q197" s="128"/>
      <c r="R197" s="71"/>
      <c r="S197" s="72"/>
      <c r="T197" s="117"/>
      <c r="U197" s="113"/>
      <c r="V197" s="148"/>
      <c r="W197" s="114"/>
      <c r="X197" s="101"/>
      <c r="Y197" s="115"/>
      <c r="Z197" s="127"/>
      <c r="AA197" s="128"/>
      <c r="AB197" s="71"/>
      <c r="AC197" s="72"/>
      <c r="AD197" s="117"/>
    </row>
    <row r="198" spans="1:30">
      <c r="A198" s="11">
        <f t="shared" si="506"/>
        <v>40143</v>
      </c>
      <c r="B198" s="109">
        <v>26607</v>
      </c>
      <c r="C198" s="77"/>
      <c r="D198" s="21"/>
      <c r="E198" s="108">
        <f t="shared" si="507"/>
        <v>26486.621621621678</v>
      </c>
      <c r="F198" s="77">
        <f t="shared" si="508"/>
        <v>2.5945945945932181</v>
      </c>
      <c r="G198" s="21">
        <f t="shared" si="509"/>
        <v>0.55405405405376007</v>
      </c>
      <c r="H198" s="107">
        <v>26350</v>
      </c>
      <c r="I198" s="77"/>
      <c r="J198" s="21"/>
      <c r="K198" s="13"/>
      <c r="L198" s="139"/>
      <c r="M198" s="18"/>
      <c r="N198" s="18"/>
      <c r="O198" s="18"/>
      <c r="P198" s="116"/>
      <c r="Q198" s="128"/>
      <c r="R198" s="71"/>
      <c r="S198" s="72"/>
      <c r="T198" s="117"/>
      <c r="U198" s="113"/>
      <c r="V198" s="148"/>
      <c r="W198" s="114"/>
      <c r="X198" s="101"/>
      <c r="Y198" s="115"/>
      <c r="Z198" s="127"/>
      <c r="AA198" s="128"/>
      <c r="AB198" s="71"/>
      <c r="AC198" s="72"/>
      <c r="AD198" s="117"/>
    </row>
    <row r="199" spans="1:30">
      <c r="A199" s="11">
        <f t="shared" si="506"/>
        <v>40144</v>
      </c>
      <c r="B199" s="109">
        <v>26607</v>
      </c>
      <c r="C199" s="77"/>
      <c r="D199" s="21"/>
      <c r="E199" s="108">
        <f t="shared" si="507"/>
        <v>26484.027027027085</v>
      </c>
      <c r="F199" s="77">
        <f t="shared" si="508"/>
        <v>2.5945945945932181</v>
      </c>
      <c r="G199" s="21">
        <f t="shared" si="509"/>
        <v>0.56756756756726645</v>
      </c>
      <c r="H199" s="107">
        <v>26350</v>
      </c>
      <c r="I199" s="77"/>
      <c r="J199" s="21"/>
      <c r="K199" s="13"/>
      <c r="L199" s="139"/>
      <c r="M199" s="18"/>
      <c r="N199" s="18"/>
      <c r="O199" s="18"/>
      <c r="P199" s="116"/>
      <c r="Q199" s="128"/>
      <c r="R199" s="71"/>
      <c r="S199" s="72"/>
      <c r="T199" s="117"/>
      <c r="U199" s="113"/>
      <c r="V199" s="148"/>
      <c r="W199" s="114"/>
      <c r="X199" s="101"/>
      <c r="Y199" s="115"/>
      <c r="Z199" s="127"/>
      <c r="AA199" s="128"/>
      <c r="AB199" s="71"/>
      <c r="AC199" s="72"/>
      <c r="AD199" s="117"/>
    </row>
    <row r="200" spans="1:30">
      <c r="A200" s="11">
        <f t="shared" si="506"/>
        <v>40145</v>
      </c>
      <c r="B200" s="109">
        <v>26607</v>
      </c>
      <c r="C200" s="77"/>
      <c r="D200" s="21"/>
      <c r="E200" s="108">
        <f t="shared" si="507"/>
        <v>26481.432432432492</v>
      </c>
      <c r="F200" s="77">
        <f t="shared" si="508"/>
        <v>2.5945945945932181</v>
      </c>
      <c r="G200" s="21">
        <f t="shared" si="509"/>
        <v>0.58108108108077283</v>
      </c>
      <c r="H200" s="107">
        <v>26350</v>
      </c>
      <c r="I200" s="77"/>
      <c r="J200" s="21"/>
      <c r="K200" s="13"/>
      <c r="L200" s="139"/>
      <c r="M200" s="18"/>
      <c r="N200" s="18"/>
      <c r="O200" s="18"/>
      <c r="P200" s="116"/>
      <c r="Q200" s="128"/>
      <c r="R200" s="71"/>
      <c r="S200" s="72"/>
      <c r="T200" s="117"/>
      <c r="U200" s="113"/>
      <c r="V200" s="148"/>
      <c r="W200" s="114"/>
      <c r="X200" s="101"/>
      <c r="Y200" s="115"/>
      <c r="Z200" s="127"/>
      <c r="AA200" s="128"/>
      <c r="AB200" s="71"/>
      <c r="AC200" s="72"/>
      <c r="AD200" s="117"/>
    </row>
    <row r="201" spans="1:30">
      <c r="A201" s="11">
        <f t="shared" si="506"/>
        <v>40146</v>
      </c>
      <c r="B201" s="109">
        <v>26607</v>
      </c>
      <c r="C201" s="77"/>
      <c r="D201" s="21"/>
      <c r="E201" s="108">
        <f t="shared" si="507"/>
        <v>26478.837837837898</v>
      </c>
      <c r="F201" s="77">
        <f t="shared" si="508"/>
        <v>2.5945945945932181</v>
      </c>
      <c r="G201" s="21">
        <f t="shared" si="509"/>
        <v>0.5945945945942791</v>
      </c>
      <c r="H201" s="107">
        <v>26350</v>
      </c>
      <c r="I201" s="77"/>
      <c r="J201" s="21"/>
      <c r="K201" s="13"/>
      <c r="L201" s="139"/>
      <c r="M201" s="18"/>
      <c r="N201" s="18"/>
      <c r="O201" s="18"/>
      <c r="P201" s="116"/>
      <c r="Q201" s="128"/>
      <c r="R201" s="71"/>
      <c r="S201" s="72"/>
      <c r="T201" s="117"/>
      <c r="U201" s="113"/>
      <c r="V201" s="148"/>
      <c r="W201" s="114"/>
      <c r="X201" s="101"/>
      <c r="Y201" s="115"/>
      <c r="Z201" s="127"/>
      <c r="AA201" s="128"/>
      <c r="AB201" s="71"/>
      <c r="AC201" s="72"/>
      <c r="AD201" s="117"/>
    </row>
    <row r="202" spans="1:30">
      <c r="A202" s="11">
        <f t="shared" si="506"/>
        <v>40147</v>
      </c>
      <c r="B202" s="109">
        <v>26607</v>
      </c>
      <c r="C202" s="77"/>
      <c r="D202" s="21"/>
      <c r="E202" s="108">
        <f t="shared" si="507"/>
        <v>26476.243243243305</v>
      </c>
      <c r="F202" s="77">
        <f t="shared" si="508"/>
        <v>2.5945945945932181</v>
      </c>
      <c r="G202" s="21">
        <f t="shared" si="509"/>
        <v>0.60810810810778548</v>
      </c>
      <c r="H202" s="107">
        <v>26350</v>
      </c>
      <c r="I202" s="77"/>
      <c r="J202" s="21"/>
      <c r="K202" s="13"/>
      <c r="L202" s="139"/>
      <c r="M202" s="18"/>
      <c r="N202" s="18"/>
      <c r="O202" s="18"/>
      <c r="P202" s="116"/>
      <c r="Q202" s="128"/>
      <c r="R202" s="71"/>
      <c r="S202" s="72"/>
      <c r="T202" s="117"/>
      <c r="U202" s="113"/>
      <c r="V202" s="148"/>
      <c r="W202" s="114"/>
      <c r="X202" s="101"/>
      <c r="Y202" s="115"/>
      <c r="Z202" s="127"/>
      <c r="AA202" s="128"/>
      <c r="AB202" s="71"/>
      <c r="AC202" s="72"/>
      <c r="AD202" s="117"/>
    </row>
    <row r="203" spans="1:30">
      <c r="A203" s="11">
        <f t="shared" si="506"/>
        <v>40148</v>
      </c>
      <c r="B203" s="109">
        <v>26607</v>
      </c>
      <c r="C203" s="77"/>
      <c r="D203" s="21"/>
      <c r="E203" s="108">
        <f t="shared" si="507"/>
        <v>26473.648648648712</v>
      </c>
      <c r="F203" s="77">
        <f t="shared" si="508"/>
        <v>2.5945945945932181</v>
      </c>
      <c r="G203" s="21">
        <f t="shared" si="509"/>
        <v>0.62162162162129186</v>
      </c>
      <c r="H203" s="107">
        <v>26350</v>
      </c>
      <c r="I203" s="77"/>
      <c r="J203" s="21"/>
      <c r="K203" s="13"/>
      <c r="L203" s="139"/>
      <c r="M203" s="18"/>
      <c r="N203" s="18"/>
      <c r="O203" s="18"/>
      <c r="P203" s="116"/>
      <c r="Q203" s="128"/>
      <c r="R203" s="71"/>
      <c r="S203" s="72"/>
      <c r="T203" s="117"/>
      <c r="U203" s="113"/>
      <c r="V203" s="148"/>
      <c r="W203" s="114"/>
      <c r="X203" s="101"/>
      <c r="Y203" s="115"/>
      <c r="Z203" s="127"/>
      <c r="AA203" s="128"/>
      <c r="AB203" s="71"/>
      <c r="AC203" s="72"/>
      <c r="AD203" s="117"/>
    </row>
    <row r="204" spans="1:30">
      <c r="A204" s="11">
        <f t="shared" si="506"/>
        <v>40149</v>
      </c>
      <c r="B204" s="109">
        <v>26607</v>
      </c>
      <c r="C204" s="77"/>
      <c r="D204" s="21"/>
      <c r="E204" s="108">
        <f t="shared" si="507"/>
        <v>26471.054054054119</v>
      </c>
      <c r="F204" s="77">
        <f t="shared" si="508"/>
        <v>2.5945945945932181</v>
      </c>
      <c r="G204" s="21">
        <f t="shared" si="509"/>
        <v>0.63513513513479813</v>
      </c>
      <c r="H204" s="107">
        <v>26350</v>
      </c>
      <c r="I204" s="77"/>
      <c r="J204" s="21"/>
      <c r="K204" s="13"/>
      <c r="L204" s="139"/>
      <c r="M204" s="18"/>
      <c r="N204" s="18"/>
      <c r="O204" s="18"/>
      <c r="P204" s="116"/>
      <c r="Q204" s="128"/>
      <c r="R204" s="71"/>
      <c r="S204" s="72"/>
      <c r="T204" s="117"/>
      <c r="U204" s="113"/>
      <c r="V204" s="148"/>
      <c r="W204" s="114"/>
      <c r="X204" s="101"/>
      <c r="Y204" s="115"/>
      <c r="Z204" s="127"/>
      <c r="AA204" s="128"/>
      <c r="AB204" s="71"/>
      <c r="AC204" s="72"/>
      <c r="AD204" s="117"/>
    </row>
    <row r="205" spans="1:30">
      <c r="A205" s="11">
        <f t="shared" si="506"/>
        <v>40150</v>
      </c>
      <c r="B205" s="109">
        <v>26607</v>
      </c>
      <c r="C205" s="77"/>
      <c r="D205" s="21"/>
      <c r="E205" s="108">
        <f t="shared" si="507"/>
        <v>26468.459459459526</v>
      </c>
      <c r="F205" s="77">
        <f t="shared" si="508"/>
        <v>2.5945945945932181</v>
      </c>
      <c r="G205" s="21">
        <f t="shared" si="509"/>
        <v>0.64864864864830452</v>
      </c>
      <c r="H205" s="107">
        <v>26351</v>
      </c>
      <c r="I205" s="77"/>
      <c r="J205" s="21"/>
      <c r="K205" s="13"/>
      <c r="L205" s="139"/>
      <c r="M205" s="18"/>
      <c r="N205" s="18"/>
      <c r="O205" s="18"/>
      <c r="P205" s="116"/>
      <c r="Q205" s="128"/>
      <c r="R205" s="71"/>
      <c r="S205" s="72"/>
      <c r="T205" s="117"/>
      <c r="U205" s="113"/>
      <c r="V205" s="148"/>
      <c r="W205" s="114"/>
      <c r="X205" s="101"/>
      <c r="Y205" s="115"/>
      <c r="Z205" s="127"/>
      <c r="AA205" s="128"/>
      <c r="AB205" s="71"/>
      <c r="AC205" s="72"/>
      <c r="AD205" s="117"/>
    </row>
    <row r="206" spans="1:30">
      <c r="A206" s="11">
        <f t="shared" si="506"/>
        <v>40151</v>
      </c>
      <c r="B206" s="109">
        <v>26607</v>
      </c>
      <c r="C206" s="77"/>
      <c r="D206" s="21"/>
      <c r="E206" s="108">
        <f t="shared" si="507"/>
        <v>26465.864864864932</v>
      </c>
      <c r="F206" s="77">
        <f t="shared" si="508"/>
        <v>2.5945945945932181</v>
      </c>
      <c r="G206" s="21">
        <f t="shared" si="509"/>
        <v>0.6621621621618109</v>
      </c>
      <c r="H206" s="108">
        <f>H205+($H$231-$H$205)/(COUNT($A$205:$A$231)-1)</f>
        <v>26352.923076923078</v>
      </c>
      <c r="I206" s="77">
        <f t="shared" ref="I206" si="764">H206-H205</f>
        <v>1.9230769230780425</v>
      </c>
      <c r="J206" s="21">
        <f>(H206-$H$205)/($H$231-$H$205)</f>
        <v>3.8461538461560849E-2</v>
      </c>
      <c r="K206" s="13"/>
      <c r="L206" s="139"/>
      <c r="M206" s="18"/>
      <c r="N206" s="18"/>
      <c r="O206" s="18"/>
      <c r="P206" s="116"/>
      <c r="Q206" s="128"/>
      <c r="R206" s="71"/>
      <c r="S206" s="72"/>
      <c r="T206" s="117"/>
      <c r="U206" s="113"/>
      <c r="V206" s="148"/>
      <c r="W206" s="114"/>
      <c r="X206" s="101"/>
      <c r="Y206" s="115"/>
      <c r="Z206" s="127"/>
      <c r="AA206" s="128"/>
      <c r="AB206" s="71"/>
      <c r="AC206" s="72"/>
      <c r="AD206" s="117"/>
    </row>
    <row r="207" spans="1:30">
      <c r="A207" s="11">
        <f t="shared" si="506"/>
        <v>40152</v>
      </c>
      <c r="B207" s="109">
        <v>26607</v>
      </c>
      <c r="C207" s="77"/>
      <c r="D207" s="21"/>
      <c r="E207" s="108">
        <f t="shared" si="507"/>
        <v>26463.270270270339</v>
      </c>
      <c r="F207" s="77">
        <f t="shared" si="508"/>
        <v>2.5945945945932181</v>
      </c>
      <c r="G207" s="21">
        <f t="shared" si="509"/>
        <v>0.67567567567531717</v>
      </c>
      <c r="H207" s="108">
        <f t="shared" ref="H207:H224" si="765">H206+($H$231-$H$205)/(COUNT($A$205:$A$231)-1)</f>
        <v>26354.846153846156</v>
      </c>
      <c r="I207" s="77">
        <f t="shared" ref="I207:I224" si="766">H207-H206</f>
        <v>1.9230769230780425</v>
      </c>
      <c r="J207" s="21">
        <f t="shared" ref="J207:J224" si="767">(H207-$H$205)/($H$231-$H$205)</f>
        <v>7.6923076923121697E-2</v>
      </c>
      <c r="K207" s="13"/>
      <c r="L207" s="139"/>
      <c r="M207" s="18"/>
      <c r="N207" s="18"/>
      <c r="O207" s="18"/>
      <c r="P207" s="116"/>
      <c r="Q207" s="128"/>
      <c r="R207" s="71"/>
      <c r="S207" s="72"/>
      <c r="T207" s="117"/>
      <c r="U207" s="113"/>
      <c r="V207" s="148"/>
      <c r="W207" s="114"/>
      <c r="X207" s="101"/>
      <c r="Y207" s="115"/>
      <c r="Z207" s="127"/>
      <c r="AA207" s="128"/>
      <c r="AB207" s="71"/>
      <c r="AC207" s="72"/>
      <c r="AD207" s="117"/>
    </row>
    <row r="208" spans="1:30">
      <c r="A208" s="11">
        <f t="shared" si="506"/>
        <v>40153</v>
      </c>
      <c r="B208" s="109">
        <v>26607</v>
      </c>
      <c r="C208" s="77"/>
      <c r="D208" s="21"/>
      <c r="E208" s="108">
        <f t="shared" si="507"/>
        <v>26460.675675675746</v>
      </c>
      <c r="F208" s="77">
        <f t="shared" si="508"/>
        <v>2.5945945945932181</v>
      </c>
      <c r="G208" s="21">
        <f t="shared" si="509"/>
        <v>0.68918918918882355</v>
      </c>
      <c r="H208" s="108">
        <f t="shared" si="765"/>
        <v>26356.769230769234</v>
      </c>
      <c r="I208" s="77">
        <f t="shared" si="766"/>
        <v>1.9230769230780425</v>
      </c>
      <c r="J208" s="21">
        <f t="shared" si="767"/>
        <v>0.11538461538468255</v>
      </c>
      <c r="K208" s="13"/>
      <c r="L208" s="139"/>
      <c r="M208" s="18"/>
      <c r="N208" s="18"/>
      <c r="O208" s="18"/>
      <c r="P208" s="116"/>
      <c r="Q208" s="128"/>
      <c r="R208" s="71"/>
      <c r="S208" s="72"/>
      <c r="T208" s="117"/>
      <c r="U208" s="113"/>
      <c r="V208" s="148"/>
      <c r="W208" s="114"/>
      <c r="X208" s="101"/>
      <c r="Y208" s="115"/>
      <c r="Z208" s="127"/>
      <c r="AA208" s="128"/>
      <c r="AB208" s="71"/>
      <c r="AC208" s="72"/>
      <c r="AD208" s="117"/>
    </row>
    <row r="209" spans="1:30">
      <c r="A209" s="11">
        <f t="shared" si="506"/>
        <v>40154</v>
      </c>
      <c r="B209" s="109">
        <v>26607</v>
      </c>
      <c r="C209" s="77"/>
      <c r="D209" s="21"/>
      <c r="E209" s="108">
        <f t="shared" si="507"/>
        <v>26458.081081081153</v>
      </c>
      <c r="F209" s="77">
        <f t="shared" si="508"/>
        <v>2.5945945945932181</v>
      </c>
      <c r="G209" s="21">
        <f t="shared" si="509"/>
        <v>0.70270270270232993</v>
      </c>
      <c r="H209" s="108">
        <f t="shared" si="765"/>
        <v>26358.692307692312</v>
      </c>
      <c r="I209" s="77">
        <f t="shared" si="766"/>
        <v>1.9230769230780425</v>
      </c>
      <c r="J209" s="21">
        <f t="shared" si="767"/>
        <v>0.15384615384624339</v>
      </c>
      <c r="K209" s="13"/>
      <c r="L209" s="139"/>
      <c r="M209" s="18"/>
      <c r="N209" s="18"/>
      <c r="O209" s="18"/>
      <c r="P209" s="116"/>
      <c r="Q209" s="128"/>
      <c r="R209" s="71"/>
      <c r="S209" s="72"/>
      <c r="T209" s="117"/>
      <c r="U209" s="113"/>
      <c r="V209" s="148"/>
      <c r="W209" s="114"/>
      <c r="X209" s="101"/>
      <c r="Y209" s="115"/>
      <c r="Z209" s="127"/>
      <c r="AA209" s="128"/>
      <c r="AB209" s="71"/>
      <c r="AC209" s="72"/>
      <c r="AD209" s="117"/>
    </row>
    <row r="210" spans="1:30">
      <c r="A210" s="11">
        <f t="shared" si="506"/>
        <v>40155</v>
      </c>
      <c r="B210" s="109">
        <v>26607</v>
      </c>
      <c r="C210" s="77"/>
      <c r="D210" s="21"/>
      <c r="E210" s="108">
        <f t="shared" si="507"/>
        <v>26455.486486486559</v>
      </c>
      <c r="F210" s="77">
        <f t="shared" si="508"/>
        <v>2.5945945945932181</v>
      </c>
      <c r="G210" s="21">
        <f t="shared" si="509"/>
        <v>0.7162162162158362</v>
      </c>
      <c r="H210" s="108">
        <f t="shared" si="765"/>
        <v>26360.61538461539</v>
      </c>
      <c r="I210" s="77">
        <f t="shared" si="766"/>
        <v>1.9230769230780425</v>
      </c>
      <c r="J210" s="21">
        <f t="shared" si="767"/>
        <v>0.19230769230780426</v>
      </c>
      <c r="K210" s="13"/>
      <c r="L210" s="139"/>
      <c r="M210" s="18"/>
      <c r="N210" s="18"/>
      <c r="O210" s="18"/>
      <c r="P210" s="116"/>
      <c r="Q210" s="128"/>
      <c r="R210" s="71"/>
      <c r="S210" s="72"/>
      <c r="T210" s="117"/>
      <c r="U210" s="113"/>
      <c r="V210" s="148"/>
      <c r="W210" s="114"/>
      <c r="X210" s="101"/>
      <c r="Y210" s="115"/>
      <c r="Z210" s="127"/>
      <c r="AA210" s="128"/>
      <c r="AB210" s="71"/>
      <c r="AC210" s="72"/>
      <c r="AD210" s="117"/>
    </row>
    <row r="211" spans="1:30">
      <c r="A211" s="11">
        <f t="shared" si="506"/>
        <v>40156</v>
      </c>
      <c r="B211" s="109">
        <v>26607</v>
      </c>
      <c r="C211" s="77"/>
      <c r="D211" s="21"/>
      <c r="E211" s="108">
        <f t="shared" si="507"/>
        <v>26452.891891891966</v>
      </c>
      <c r="F211" s="77">
        <f t="shared" si="508"/>
        <v>2.5945945945932181</v>
      </c>
      <c r="G211" s="21">
        <f t="shared" si="509"/>
        <v>0.72972972972934258</v>
      </c>
      <c r="H211" s="108">
        <f t="shared" si="765"/>
        <v>26362.538461538468</v>
      </c>
      <c r="I211" s="77">
        <f t="shared" si="766"/>
        <v>1.9230769230780425</v>
      </c>
      <c r="J211" s="21">
        <f t="shared" si="767"/>
        <v>0.23076923076936509</v>
      </c>
      <c r="K211" s="13"/>
      <c r="L211" s="139"/>
      <c r="M211" s="18"/>
      <c r="N211" s="18"/>
      <c r="O211" s="18"/>
      <c r="P211" s="116"/>
      <c r="Q211" s="128"/>
      <c r="R211" s="71"/>
      <c r="S211" s="72"/>
      <c r="T211" s="117"/>
      <c r="U211" s="113"/>
      <c r="V211" s="148"/>
      <c r="W211" s="114"/>
      <c r="X211" s="101"/>
      <c r="Y211" s="115"/>
      <c r="Z211" s="127"/>
      <c r="AA211" s="128"/>
      <c r="AB211" s="71"/>
      <c r="AC211" s="72"/>
      <c r="AD211" s="117"/>
    </row>
    <row r="212" spans="1:30">
      <c r="A212" s="11">
        <f t="shared" si="506"/>
        <v>40157</v>
      </c>
      <c r="B212" s="109">
        <v>26607</v>
      </c>
      <c r="C212" s="77"/>
      <c r="D212" s="21"/>
      <c r="E212" s="108">
        <f t="shared" si="507"/>
        <v>26450.297297297373</v>
      </c>
      <c r="F212" s="77">
        <f t="shared" si="508"/>
        <v>2.5945945945932181</v>
      </c>
      <c r="G212" s="21">
        <f t="shared" si="509"/>
        <v>0.74324324324284896</v>
      </c>
      <c r="H212" s="108">
        <f t="shared" si="765"/>
        <v>26364.461538461546</v>
      </c>
      <c r="I212" s="77">
        <f t="shared" si="766"/>
        <v>1.9230769230780425</v>
      </c>
      <c r="J212" s="21">
        <f t="shared" si="767"/>
        <v>0.26923076923092593</v>
      </c>
      <c r="K212" s="13"/>
      <c r="L212" s="139"/>
      <c r="M212" s="18"/>
      <c r="N212" s="18"/>
      <c r="O212" s="18"/>
      <c r="P212" s="116"/>
      <c r="Q212" s="128"/>
      <c r="R212" s="71"/>
      <c r="S212" s="72"/>
      <c r="T212" s="117"/>
      <c r="U212" s="113"/>
      <c r="V212" s="148"/>
      <c r="W212" s="114"/>
      <c r="X212" s="101"/>
      <c r="Y212" s="115"/>
      <c r="Z212" s="127"/>
      <c r="AA212" s="128"/>
      <c r="AB212" s="71"/>
      <c r="AC212" s="72"/>
      <c r="AD212" s="117"/>
    </row>
    <row r="213" spans="1:30">
      <c r="A213" s="11">
        <f t="shared" si="506"/>
        <v>40158</v>
      </c>
      <c r="B213" s="109">
        <v>26607</v>
      </c>
      <c r="C213" s="77"/>
      <c r="D213" s="21"/>
      <c r="E213" s="108">
        <f t="shared" si="507"/>
        <v>26447.70270270278</v>
      </c>
      <c r="F213" s="77">
        <f t="shared" si="508"/>
        <v>2.5945945945932181</v>
      </c>
      <c r="G213" s="21">
        <f t="shared" si="509"/>
        <v>0.75675675675635523</v>
      </c>
      <c r="H213" s="108">
        <f t="shared" si="765"/>
        <v>26366.384615384624</v>
      </c>
      <c r="I213" s="77">
        <f t="shared" si="766"/>
        <v>1.9230769230780425</v>
      </c>
      <c r="J213" s="21">
        <f t="shared" si="767"/>
        <v>0.30769230769248679</v>
      </c>
      <c r="K213" s="13"/>
      <c r="L213" s="139"/>
      <c r="M213" s="18"/>
      <c r="N213" s="18"/>
      <c r="O213" s="18"/>
      <c r="P213" s="116"/>
      <c r="Q213" s="128"/>
      <c r="R213" s="71"/>
      <c r="S213" s="72"/>
      <c r="T213" s="117"/>
      <c r="U213" s="113"/>
      <c r="V213" s="148"/>
      <c r="W213" s="114"/>
      <c r="X213" s="101"/>
      <c r="Y213" s="115"/>
      <c r="Z213" s="127"/>
      <c r="AA213" s="128"/>
      <c r="AB213" s="71"/>
      <c r="AC213" s="72"/>
      <c r="AD213" s="117"/>
    </row>
    <row r="214" spans="1:30">
      <c r="A214" s="11">
        <f t="shared" si="506"/>
        <v>40159</v>
      </c>
      <c r="B214" s="109">
        <v>26607</v>
      </c>
      <c r="C214" s="77"/>
      <c r="D214" s="21"/>
      <c r="E214" s="108">
        <f t="shared" si="507"/>
        <v>26445.108108108187</v>
      </c>
      <c r="F214" s="77">
        <f t="shared" si="508"/>
        <v>2.5945945945932181</v>
      </c>
      <c r="G214" s="21">
        <f t="shared" si="509"/>
        <v>0.77027027026986161</v>
      </c>
      <c r="H214" s="108">
        <f t="shared" si="765"/>
        <v>26368.307692307702</v>
      </c>
      <c r="I214" s="77">
        <f t="shared" si="766"/>
        <v>1.9230769230780425</v>
      </c>
      <c r="J214" s="21">
        <f t="shared" si="767"/>
        <v>0.34615384615404765</v>
      </c>
      <c r="K214" s="13"/>
      <c r="L214" s="139"/>
      <c r="M214" s="18"/>
      <c r="N214" s="18"/>
      <c r="O214" s="18"/>
      <c r="P214" s="116"/>
      <c r="Q214" s="128"/>
      <c r="R214" s="71"/>
      <c r="S214" s="72"/>
      <c r="T214" s="117"/>
      <c r="U214" s="113"/>
      <c r="V214" s="148"/>
      <c r="W214" s="114"/>
      <c r="X214" s="101"/>
      <c r="Y214" s="115"/>
      <c r="Z214" s="127"/>
      <c r="AA214" s="128"/>
      <c r="AB214" s="71"/>
      <c r="AC214" s="72"/>
      <c r="AD214" s="117"/>
    </row>
    <row r="215" spans="1:30">
      <c r="A215" s="11">
        <f t="shared" si="506"/>
        <v>40160</v>
      </c>
      <c r="B215" s="109">
        <v>26607</v>
      </c>
      <c r="C215" s="77"/>
      <c r="D215" s="21"/>
      <c r="E215" s="108">
        <f t="shared" si="507"/>
        <v>26442.513513513593</v>
      </c>
      <c r="F215" s="77">
        <f t="shared" si="508"/>
        <v>2.5945945945932181</v>
      </c>
      <c r="G215" s="21">
        <f t="shared" si="509"/>
        <v>0.78378378378336799</v>
      </c>
      <c r="H215" s="108">
        <f t="shared" si="765"/>
        <v>26370.23076923078</v>
      </c>
      <c r="I215" s="77">
        <f t="shared" si="766"/>
        <v>1.9230769230780425</v>
      </c>
      <c r="J215" s="21">
        <f t="shared" si="767"/>
        <v>0.38461538461560851</v>
      </c>
      <c r="K215" s="13"/>
      <c r="L215" s="139"/>
      <c r="M215" s="18"/>
      <c r="N215" s="18"/>
      <c r="O215" s="18"/>
      <c r="P215" s="116"/>
      <c r="Q215" s="128"/>
      <c r="R215" s="71"/>
      <c r="S215" s="72"/>
      <c r="T215" s="117"/>
      <c r="U215" s="113"/>
      <c r="V215" s="148"/>
      <c r="W215" s="114"/>
      <c r="X215" s="101"/>
      <c r="Y215" s="115"/>
      <c r="Z215" s="127"/>
      <c r="AA215" s="128"/>
      <c r="AB215" s="71"/>
      <c r="AC215" s="72"/>
      <c r="AD215" s="117"/>
    </row>
    <row r="216" spans="1:30">
      <c r="A216" s="11">
        <f t="shared" si="506"/>
        <v>40161</v>
      </c>
      <c r="B216" s="109">
        <v>26607</v>
      </c>
      <c r="C216" s="77"/>
      <c r="D216" s="21"/>
      <c r="E216" s="108">
        <f t="shared" si="507"/>
        <v>26439.918918919</v>
      </c>
      <c r="F216" s="77">
        <f t="shared" si="508"/>
        <v>2.5945945945932181</v>
      </c>
      <c r="G216" s="21">
        <f t="shared" si="509"/>
        <v>0.79729729729687426</v>
      </c>
      <c r="H216" s="108">
        <f t="shared" si="765"/>
        <v>26372.153846153858</v>
      </c>
      <c r="I216" s="77">
        <f t="shared" si="766"/>
        <v>1.9230769230780425</v>
      </c>
      <c r="J216" s="21">
        <f t="shared" si="767"/>
        <v>0.42307692307716932</v>
      </c>
      <c r="K216" s="13"/>
      <c r="L216" s="139"/>
      <c r="M216" s="18"/>
      <c r="N216" s="18"/>
      <c r="O216" s="18"/>
      <c r="P216" s="116"/>
      <c r="Q216" s="128"/>
      <c r="R216" s="71"/>
      <c r="S216" s="72"/>
      <c r="T216" s="117"/>
      <c r="U216" s="113"/>
      <c r="V216" s="148"/>
      <c r="W216" s="114"/>
      <c r="X216" s="101"/>
      <c r="Y216" s="115"/>
      <c r="Z216" s="127"/>
      <c r="AA216" s="128"/>
      <c r="AB216" s="71"/>
      <c r="AC216" s="72"/>
      <c r="AD216" s="117"/>
    </row>
    <row r="217" spans="1:30">
      <c r="A217" s="11">
        <f t="shared" si="506"/>
        <v>40162</v>
      </c>
      <c r="B217" s="109">
        <v>26607</v>
      </c>
      <c r="C217" s="77"/>
      <c r="D217" s="21"/>
      <c r="E217" s="108">
        <f t="shared" si="507"/>
        <v>26437.324324324407</v>
      </c>
      <c r="F217" s="77">
        <f t="shared" si="508"/>
        <v>2.5945945945932181</v>
      </c>
      <c r="G217" s="21">
        <f t="shared" si="509"/>
        <v>0.81081081081038064</v>
      </c>
      <c r="H217" s="108">
        <f t="shared" si="765"/>
        <v>26374.076923076937</v>
      </c>
      <c r="I217" s="77">
        <f t="shared" si="766"/>
        <v>1.9230769230780425</v>
      </c>
      <c r="J217" s="21">
        <f t="shared" si="767"/>
        <v>0.46153846153873018</v>
      </c>
      <c r="K217" s="13"/>
      <c r="L217" s="139"/>
      <c r="M217" s="18"/>
      <c r="N217" s="18"/>
      <c r="O217" s="18"/>
      <c r="P217" s="116"/>
      <c r="Q217" s="128"/>
      <c r="R217" s="71"/>
      <c r="S217" s="72"/>
      <c r="T217" s="117"/>
      <c r="U217" s="113"/>
      <c r="V217" s="148"/>
      <c r="W217" s="114"/>
      <c r="X217" s="101"/>
      <c r="Y217" s="115"/>
      <c r="Z217" s="127"/>
      <c r="AA217" s="128"/>
      <c r="AB217" s="71"/>
      <c r="AC217" s="72"/>
      <c r="AD217" s="117"/>
    </row>
    <row r="218" spans="1:30">
      <c r="A218" s="11">
        <f t="shared" si="506"/>
        <v>40163</v>
      </c>
      <c r="B218" s="109">
        <v>26607</v>
      </c>
      <c r="C218" s="77"/>
      <c r="D218" s="21"/>
      <c r="E218" s="108">
        <f t="shared" si="507"/>
        <v>26434.729729729814</v>
      </c>
      <c r="F218" s="77">
        <f t="shared" si="508"/>
        <v>2.5945945945932181</v>
      </c>
      <c r="G218" s="21">
        <f t="shared" si="509"/>
        <v>0.82432432432388703</v>
      </c>
      <c r="H218" s="108">
        <f t="shared" si="765"/>
        <v>26376.000000000015</v>
      </c>
      <c r="I218" s="77">
        <f t="shared" si="766"/>
        <v>1.9230769230780425</v>
      </c>
      <c r="J218" s="21">
        <f t="shared" si="767"/>
        <v>0.50000000000029099</v>
      </c>
      <c r="K218" s="13"/>
      <c r="L218" s="139"/>
      <c r="M218" s="18"/>
      <c r="N218" s="18"/>
      <c r="O218" s="18"/>
      <c r="P218" s="116"/>
      <c r="Q218" s="128"/>
      <c r="R218" s="71"/>
      <c r="S218" s="72"/>
      <c r="T218" s="117"/>
      <c r="U218" s="113"/>
      <c r="V218" s="148"/>
      <c r="W218" s="114"/>
      <c r="X218" s="101"/>
      <c r="Y218" s="115"/>
      <c r="Z218" s="127"/>
      <c r="AA218" s="128"/>
      <c r="AB218" s="71"/>
      <c r="AC218" s="72"/>
      <c r="AD218" s="117"/>
    </row>
    <row r="219" spans="1:30">
      <c r="A219" s="11">
        <f t="shared" si="506"/>
        <v>40164</v>
      </c>
      <c r="B219" s="109">
        <v>26607</v>
      </c>
      <c r="C219" s="77"/>
      <c r="D219" s="21"/>
      <c r="E219" s="108">
        <f t="shared" si="507"/>
        <v>26432.13513513522</v>
      </c>
      <c r="F219" s="77">
        <f t="shared" si="508"/>
        <v>2.5945945945932181</v>
      </c>
      <c r="G219" s="21">
        <f t="shared" si="509"/>
        <v>0.8378378378373933</v>
      </c>
      <c r="H219" s="108">
        <f t="shared" si="765"/>
        <v>26377.923076923093</v>
      </c>
      <c r="I219" s="77">
        <f t="shared" si="766"/>
        <v>1.9230769230780425</v>
      </c>
      <c r="J219" s="21">
        <f t="shared" si="767"/>
        <v>0.53846153846185185</v>
      </c>
      <c r="K219" s="13"/>
      <c r="L219" s="139"/>
      <c r="M219" s="18"/>
      <c r="N219" s="18"/>
      <c r="O219" s="18"/>
      <c r="P219" s="116"/>
      <c r="Q219" s="128"/>
      <c r="R219" s="71"/>
      <c r="S219" s="72"/>
      <c r="T219" s="117"/>
      <c r="U219" s="113"/>
      <c r="V219" s="148"/>
      <c r="W219" s="114"/>
      <c r="X219" s="101"/>
      <c r="Y219" s="115"/>
      <c r="Z219" s="127"/>
      <c r="AA219" s="128"/>
      <c r="AB219" s="71"/>
      <c r="AC219" s="72"/>
      <c r="AD219" s="117"/>
    </row>
    <row r="220" spans="1:30">
      <c r="A220" s="11">
        <f t="shared" si="506"/>
        <v>40165</v>
      </c>
      <c r="B220" s="109">
        <v>26607</v>
      </c>
      <c r="C220" s="77"/>
      <c r="D220" s="21"/>
      <c r="E220" s="108">
        <f t="shared" si="507"/>
        <v>26429.540540540627</v>
      </c>
      <c r="F220" s="77">
        <f t="shared" si="508"/>
        <v>2.5945945945932181</v>
      </c>
      <c r="G220" s="21">
        <f t="shared" si="509"/>
        <v>0.85135135135089968</v>
      </c>
      <c r="H220" s="108">
        <f t="shared" si="765"/>
        <v>26379.846153846171</v>
      </c>
      <c r="I220" s="77">
        <f t="shared" si="766"/>
        <v>1.9230769230780425</v>
      </c>
      <c r="J220" s="21">
        <f t="shared" si="767"/>
        <v>0.57692307692341271</v>
      </c>
      <c r="K220" s="13"/>
      <c r="L220" s="139"/>
      <c r="M220" s="18"/>
      <c r="N220" s="18"/>
      <c r="O220" s="18"/>
      <c r="P220" s="116"/>
      <c r="Q220" s="128"/>
      <c r="R220" s="71"/>
      <c r="S220" s="72"/>
      <c r="T220" s="117"/>
      <c r="U220" s="113"/>
      <c r="V220" s="148"/>
      <c r="W220" s="114"/>
      <c r="X220" s="101"/>
      <c r="Y220" s="115"/>
      <c r="Z220" s="127"/>
      <c r="AA220" s="128"/>
      <c r="AB220" s="71"/>
      <c r="AC220" s="72"/>
      <c r="AD220" s="117"/>
    </row>
    <row r="221" spans="1:30">
      <c r="A221" s="11">
        <f t="shared" si="506"/>
        <v>40166</v>
      </c>
      <c r="B221" s="109">
        <v>26607</v>
      </c>
      <c r="C221" s="77"/>
      <c r="D221" s="21"/>
      <c r="E221" s="108">
        <f t="shared" si="507"/>
        <v>26426.945945946034</v>
      </c>
      <c r="F221" s="77">
        <f t="shared" si="508"/>
        <v>2.5945945945932181</v>
      </c>
      <c r="G221" s="21">
        <f t="shared" si="509"/>
        <v>0.86486486486440606</v>
      </c>
      <c r="H221" s="108">
        <f t="shared" si="765"/>
        <v>26381.769230769249</v>
      </c>
      <c r="I221" s="77">
        <f t="shared" si="766"/>
        <v>1.9230769230780425</v>
      </c>
      <c r="J221" s="21">
        <f t="shared" si="767"/>
        <v>0.61538461538497358</v>
      </c>
      <c r="K221" s="13"/>
      <c r="L221" s="139"/>
      <c r="M221" s="18"/>
      <c r="N221" s="18"/>
      <c r="O221" s="18"/>
      <c r="P221" s="116"/>
      <c r="Q221" s="128"/>
      <c r="R221" s="71"/>
      <c r="S221" s="72"/>
      <c r="T221" s="117"/>
      <c r="U221" s="113"/>
      <c r="V221" s="148"/>
      <c r="W221" s="114"/>
      <c r="X221" s="101"/>
      <c r="Y221" s="115"/>
      <c r="Z221" s="127"/>
      <c r="AA221" s="128"/>
      <c r="AB221" s="71"/>
      <c r="AC221" s="72"/>
      <c r="AD221" s="117"/>
    </row>
    <row r="222" spans="1:30">
      <c r="A222" s="11">
        <f t="shared" si="506"/>
        <v>40167</v>
      </c>
      <c r="B222" s="109">
        <v>26607</v>
      </c>
      <c r="C222" s="77"/>
      <c r="D222" s="21"/>
      <c r="E222" s="108">
        <f t="shared" si="507"/>
        <v>26424.351351351441</v>
      </c>
      <c r="F222" s="77">
        <f t="shared" si="508"/>
        <v>2.5945945945932181</v>
      </c>
      <c r="G222" s="21">
        <f t="shared" si="509"/>
        <v>0.87837837837791233</v>
      </c>
      <c r="H222" s="108">
        <f t="shared" si="765"/>
        <v>26383.692307692327</v>
      </c>
      <c r="I222" s="77">
        <f t="shared" si="766"/>
        <v>1.9230769230780425</v>
      </c>
      <c r="J222" s="21">
        <f t="shared" si="767"/>
        <v>0.65384615384653444</v>
      </c>
      <c r="K222" s="13"/>
      <c r="L222" s="139"/>
      <c r="M222" s="18"/>
      <c r="N222" s="18"/>
      <c r="O222" s="18"/>
      <c r="P222" s="116"/>
      <c r="Q222" s="128"/>
      <c r="R222" s="71"/>
      <c r="S222" s="72"/>
      <c r="T222" s="117"/>
      <c r="U222" s="113"/>
      <c r="V222" s="148"/>
      <c r="W222" s="114"/>
      <c r="X222" s="101"/>
      <c r="Y222" s="115"/>
      <c r="Z222" s="127"/>
      <c r="AA222" s="128"/>
      <c r="AB222" s="71"/>
      <c r="AC222" s="72"/>
      <c r="AD222" s="117"/>
    </row>
    <row r="223" spans="1:30">
      <c r="A223" s="11">
        <f t="shared" ref="A223:A286" si="768">A222+1</f>
        <v>40168</v>
      </c>
      <c r="B223" s="109">
        <v>26607</v>
      </c>
      <c r="C223" s="77"/>
      <c r="D223" s="21"/>
      <c r="E223" s="108">
        <f t="shared" ref="E223:E230" si="769">E222-($E$157-$E$231)/(COUNT($A$157:$A$231)-1)</f>
        <v>26421.756756756848</v>
      </c>
      <c r="F223" s="77">
        <f t="shared" ref="F223:F230" si="770">E222-E223</f>
        <v>2.5945945945932181</v>
      </c>
      <c r="G223" s="21">
        <f t="shared" ref="G223:G230" si="771">($E$157-E223)/($E$157-$E$231)</f>
        <v>0.89189189189141871</v>
      </c>
      <c r="H223" s="108">
        <f t="shared" si="765"/>
        <v>26385.615384615405</v>
      </c>
      <c r="I223" s="77">
        <f t="shared" si="766"/>
        <v>1.9230769230780425</v>
      </c>
      <c r="J223" s="21">
        <f t="shared" si="767"/>
        <v>0.6923076923080953</v>
      </c>
      <c r="K223" s="13"/>
      <c r="L223" s="139"/>
      <c r="M223" s="18"/>
      <c r="N223" s="18"/>
      <c r="O223" s="18"/>
      <c r="P223" s="116"/>
      <c r="Q223" s="128"/>
      <c r="R223" s="71"/>
      <c r="S223" s="72"/>
      <c r="T223" s="117"/>
      <c r="U223" s="113"/>
      <c r="V223" s="148"/>
      <c r="W223" s="114"/>
      <c r="X223" s="101"/>
      <c r="Y223" s="115"/>
      <c r="Z223" s="127"/>
      <c r="AA223" s="128"/>
      <c r="AB223" s="71"/>
      <c r="AC223" s="72"/>
      <c r="AD223" s="117"/>
    </row>
    <row r="224" spans="1:30">
      <c r="A224" s="11">
        <f t="shared" si="768"/>
        <v>40169</v>
      </c>
      <c r="B224" s="109">
        <v>26607</v>
      </c>
      <c r="C224" s="77"/>
      <c r="D224" s="21"/>
      <c r="E224" s="108">
        <f t="shared" si="769"/>
        <v>26419.162162162254</v>
      </c>
      <c r="F224" s="77">
        <f t="shared" si="770"/>
        <v>2.5945945945932181</v>
      </c>
      <c r="G224" s="21">
        <f t="shared" si="771"/>
        <v>0.90540540540492509</v>
      </c>
      <c r="H224" s="108">
        <f t="shared" si="765"/>
        <v>26387.538461538483</v>
      </c>
      <c r="I224" s="77">
        <f t="shared" si="766"/>
        <v>1.9230769230780425</v>
      </c>
      <c r="J224" s="21">
        <f t="shared" si="767"/>
        <v>0.73076923076965616</v>
      </c>
      <c r="K224" s="13"/>
      <c r="L224" s="139"/>
      <c r="M224" s="18"/>
      <c r="N224" s="18"/>
      <c r="O224" s="18"/>
      <c r="P224" s="116"/>
      <c r="Q224" s="128"/>
      <c r="R224" s="71"/>
      <c r="S224" s="72"/>
      <c r="T224" s="117"/>
      <c r="U224" s="113"/>
      <c r="V224" s="148"/>
      <c r="W224" s="114"/>
      <c r="X224" s="101"/>
      <c r="Y224" s="115"/>
      <c r="Z224" s="127"/>
      <c r="AA224" s="128"/>
      <c r="AB224" s="71"/>
      <c r="AC224" s="72"/>
      <c r="AD224" s="117"/>
    </row>
    <row r="225" spans="1:30">
      <c r="A225" s="11">
        <f t="shared" si="768"/>
        <v>40170</v>
      </c>
      <c r="B225" s="109">
        <v>26607</v>
      </c>
      <c r="C225" s="77"/>
      <c r="D225" s="21"/>
      <c r="E225" s="108">
        <f t="shared" si="769"/>
        <v>26416.567567567661</v>
      </c>
      <c r="F225" s="77">
        <f t="shared" si="770"/>
        <v>2.5945945945932181</v>
      </c>
      <c r="G225" s="21">
        <f t="shared" si="771"/>
        <v>0.91891891891843136</v>
      </c>
      <c r="H225" s="108">
        <f t="shared" ref="H225:H230" si="772">H224+($H$231-$H$205)/(COUNT($A$205:$A$231)-1)</f>
        <v>26389.461538461561</v>
      </c>
      <c r="I225" s="77">
        <f t="shared" ref="I225:I230" si="773">H225-H224</f>
        <v>1.9230769230780425</v>
      </c>
      <c r="J225" s="21">
        <f t="shared" ref="J225:J230" si="774">(H225-$H$205)/($H$231-$H$205)</f>
        <v>0.76923076923121703</v>
      </c>
      <c r="K225" s="13"/>
      <c r="L225" s="139"/>
      <c r="M225" s="18"/>
      <c r="N225" s="18"/>
      <c r="O225" s="18"/>
      <c r="P225" s="116"/>
      <c r="Q225" s="128"/>
      <c r="R225" s="71"/>
      <c r="S225" s="72"/>
      <c r="T225" s="117"/>
      <c r="U225" s="113"/>
      <c r="V225" s="148"/>
      <c r="W225" s="114"/>
      <c r="X225" s="101"/>
      <c r="Y225" s="115"/>
      <c r="Z225" s="127"/>
      <c r="AA225" s="128"/>
      <c r="AB225" s="71"/>
      <c r="AC225" s="72"/>
      <c r="AD225" s="117"/>
    </row>
    <row r="226" spans="1:30">
      <c r="A226" s="11">
        <f t="shared" si="768"/>
        <v>40171</v>
      </c>
      <c r="B226" s="109">
        <v>26607</v>
      </c>
      <c r="C226" s="77"/>
      <c r="D226" s="21"/>
      <c r="E226" s="108">
        <f t="shared" si="769"/>
        <v>26413.972972973068</v>
      </c>
      <c r="F226" s="77">
        <f t="shared" si="770"/>
        <v>2.5945945945932181</v>
      </c>
      <c r="G226" s="21">
        <f t="shared" si="771"/>
        <v>0.93243243243193774</v>
      </c>
      <c r="H226" s="108">
        <f t="shared" si="772"/>
        <v>26391.384615384639</v>
      </c>
      <c r="I226" s="77">
        <f t="shared" si="773"/>
        <v>1.9230769230780425</v>
      </c>
      <c r="J226" s="21">
        <f t="shared" si="774"/>
        <v>0.80769230769277778</v>
      </c>
      <c r="K226" s="13"/>
      <c r="L226" s="139"/>
      <c r="M226" s="18"/>
      <c r="N226" s="18"/>
      <c r="O226" s="18"/>
      <c r="P226" s="116"/>
      <c r="Q226" s="128"/>
      <c r="R226" s="71"/>
      <c r="S226" s="72"/>
      <c r="T226" s="117"/>
      <c r="U226" s="113"/>
      <c r="V226" s="148"/>
      <c r="W226" s="114"/>
      <c r="X226" s="101"/>
      <c r="Y226" s="115"/>
      <c r="Z226" s="127"/>
      <c r="AA226" s="128"/>
      <c r="AB226" s="71"/>
      <c r="AC226" s="72"/>
      <c r="AD226" s="117"/>
    </row>
    <row r="227" spans="1:30">
      <c r="A227" s="11">
        <f t="shared" si="768"/>
        <v>40172</v>
      </c>
      <c r="B227" s="109">
        <v>26607</v>
      </c>
      <c r="C227" s="77"/>
      <c r="D227" s="21"/>
      <c r="E227" s="108">
        <f t="shared" si="769"/>
        <v>26411.378378378475</v>
      </c>
      <c r="F227" s="77">
        <f t="shared" si="770"/>
        <v>2.5945945945932181</v>
      </c>
      <c r="G227" s="21">
        <f t="shared" si="771"/>
        <v>0.94594594594544412</v>
      </c>
      <c r="H227" s="108">
        <f t="shared" si="772"/>
        <v>26393.307692307717</v>
      </c>
      <c r="I227" s="77">
        <f t="shared" si="773"/>
        <v>1.9230769230780425</v>
      </c>
      <c r="J227" s="21">
        <f t="shared" si="774"/>
        <v>0.84615384615433864</v>
      </c>
      <c r="K227" s="13"/>
      <c r="L227" s="139"/>
      <c r="M227" s="18"/>
      <c r="N227" s="18"/>
      <c r="O227" s="18"/>
      <c r="P227" s="116"/>
      <c r="Q227" s="128"/>
      <c r="R227" s="71"/>
      <c r="S227" s="72"/>
      <c r="T227" s="117"/>
      <c r="U227" s="113"/>
      <c r="V227" s="148"/>
      <c r="W227" s="114"/>
      <c r="X227" s="101"/>
      <c r="Y227" s="115"/>
      <c r="Z227" s="127"/>
      <c r="AA227" s="128"/>
      <c r="AB227" s="71"/>
      <c r="AC227" s="72"/>
      <c r="AD227" s="117"/>
    </row>
    <row r="228" spans="1:30">
      <c r="A228" s="11">
        <f t="shared" si="768"/>
        <v>40173</v>
      </c>
      <c r="B228" s="109">
        <v>26607</v>
      </c>
      <c r="C228" s="77"/>
      <c r="D228" s="21"/>
      <c r="E228" s="108">
        <f t="shared" si="769"/>
        <v>26408.783783783882</v>
      </c>
      <c r="F228" s="77">
        <f t="shared" si="770"/>
        <v>2.5945945945932181</v>
      </c>
      <c r="G228" s="21">
        <f t="shared" si="771"/>
        <v>0.95945945945895039</v>
      </c>
      <c r="H228" s="108">
        <f t="shared" si="772"/>
        <v>26395.230769230795</v>
      </c>
      <c r="I228" s="77">
        <f t="shared" si="773"/>
        <v>1.9230769230780425</v>
      </c>
      <c r="J228" s="21">
        <f t="shared" si="774"/>
        <v>0.8846153846158995</v>
      </c>
      <c r="K228" s="13"/>
      <c r="L228" s="139"/>
      <c r="M228" s="18"/>
      <c r="N228" s="18"/>
      <c r="O228" s="18"/>
      <c r="P228" s="116"/>
      <c r="Q228" s="128"/>
      <c r="R228" s="71"/>
      <c r="S228" s="72"/>
      <c r="T228" s="117"/>
      <c r="U228" s="113"/>
      <c r="V228" s="148"/>
      <c r="W228" s="114"/>
      <c r="X228" s="101"/>
      <c r="Y228" s="115"/>
      <c r="Z228" s="127"/>
      <c r="AA228" s="128"/>
      <c r="AB228" s="71"/>
      <c r="AC228" s="72"/>
      <c r="AD228" s="117"/>
    </row>
    <row r="229" spans="1:30">
      <c r="A229" s="11">
        <f t="shared" si="768"/>
        <v>40174</v>
      </c>
      <c r="B229" s="109">
        <v>26607</v>
      </c>
      <c r="C229" s="77"/>
      <c r="D229" s="21"/>
      <c r="E229" s="108">
        <f t="shared" si="769"/>
        <v>26406.189189189288</v>
      </c>
      <c r="F229" s="77">
        <f t="shared" si="770"/>
        <v>2.5945945945932181</v>
      </c>
      <c r="G229" s="21">
        <f t="shared" si="771"/>
        <v>0.97297297297245677</v>
      </c>
      <c r="H229" s="108">
        <f t="shared" si="772"/>
        <v>26397.153846153873</v>
      </c>
      <c r="I229" s="77">
        <f t="shared" si="773"/>
        <v>1.9230769230780425</v>
      </c>
      <c r="J229" s="21">
        <f t="shared" si="774"/>
        <v>0.92307692307746037</v>
      </c>
      <c r="K229" s="13"/>
      <c r="L229" s="139"/>
      <c r="M229" s="18"/>
      <c r="N229" s="18"/>
      <c r="O229" s="18"/>
      <c r="P229" s="116"/>
      <c r="Q229" s="128"/>
      <c r="R229" s="71"/>
      <c r="S229" s="72"/>
      <c r="T229" s="117"/>
      <c r="U229" s="113"/>
      <c r="V229" s="148"/>
      <c r="W229" s="114"/>
      <c r="X229" s="101"/>
      <c r="Y229" s="115"/>
      <c r="Z229" s="127"/>
      <c r="AA229" s="128"/>
      <c r="AB229" s="71"/>
      <c r="AC229" s="72"/>
      <c r="AD229" s="117"/>
    </row>
    <row r="230" spans="1:30">
      <c r="A230" s="11">
        <f t="shared" si="768"/>
        <v>40175</v>
      </c>
      <c r="B230" s="109">
        <v>26607</v>
      </c>
      <c r="C230" s="77"/>
      <c r="D230" s="21"/>
      <c r="E230" s="108">
        <f t="shared" si="769"/>
        <v>26403.594594594695</v>
      </c>
      <c r="F230" s="77">
        <f t="shared" si="770"/>
        <v>2.5945945945932181</v>
      </c>
      <c r="G230" s="21">
        <f t="shared" si="771"/>
        <v>0.98648648648596315</v>
      </c>
      <c r="H230" s="108">
        <f t="shared" si="772"/>
        <v>26399.076923076951</v>
      </c>
      <c r="I230" s="77">
        <f t="shared" si="773"/>
        <v>1.9230769230780425</v>
      </c>
      <c r="J230" s="21">
        <f t="shared" si="774"/>
        <v>0.96153846153902123</v>
      </c>
      <c r="K230" s="13"/>
      <c r="L230" s="139"/>
      <c r="M230" s="18"/>
      <c r="N230" s="18"/>
      <c r="O230" s="18"/>
      <c r="P230" s="116"/>
      <c r="Q230" s="128"/>
      <c r="R230" s="71"/>
      <c r="S230" s="72"/>
      <c r="T230" s="117"/>
      <c r="U230" s="113"/>
      <c r="V230" s="148"/>
      <c r="W230" s="114"/>
      <c r="X230" s="101"/>
      <c r="Y230" s="115"/>
      <c r="Z230" s="127"/>
      <c r="AA230" s="128"/>
      <c r="AB230" s="71"/>
      <c r="AC230" s="72"/>
      <c r="AD230" s="117"/>
    </row>
    <row r="231" spans="1:30">
      <c r="A231" s="11">
        <f t="shared" si="768"/>
        <v>40176</v>
      </c>
      <c r="B231" s="109">
        <v>26607</v>
      </c>
      <c r="C231" s="77"/>
      <c r="D231" s="21"/>
      <c r="E231" s="109">
        <v>26401</v>
      </c>
      <c r="F231" s="77">
        <f t="shared" ref="F231" si="775">E230-E231</f>
        <v>2.5945945946950815</v>
      </c>
      <c r="G231" s="21">
        <f t="shared" ref="G231" si="776">($E$157-E231)/($E$157-$E$231)</f>
        <v>1</v>
      </c>
      <c r="H231" s="107">
        <v>26401</v>
      </c>
      <c r="I231" s="77">
        <f t="shared" ref="I231" si="777">H231-H230</f>
        <v>1.9230769230489386</v>
      </c>
      <c r="J231" s="21">
        <f t="shared" ref="J231" si="778">(H231-$H$205)/($H$231-$H$205)</f>
        <v>1</v>
      </c>
      <c r="K231" s="13"/>
      <c r="L231" s="139"/>
      <c r="M231" s="18"/>
      <c r="N231" s="18"/>
      <c r="O231" s="18"/>
      <c r="P231" s="116"/>
      <c r="Q231" s="128"/>
      <c r="R231" s="71"/>
      <c r="S231" s="72"/>
      <c r="T231" s="117"/>
      <c r="U231" s="113"/>
      <c r="V231" s="148"/>
      <c r="W231" s="114"/>
      <c r="X231" s="101"/>
      <c r="Y231" s="115"/>
      <c r="Z231" s="127"/>
      <c r="AA231" s="128"/>
      <c r="AB231" s="71"/>
      <c r="AC231" s="72"/>
      <c r="AD231" s="117"/>
    </row>
    <row r="232" spans="1:30">
      <c r="A232" s="11">
        <f t="shared" si="768"/>
        <v>40177</v>
      </c>
      <c r="B232" s="109">
        <v>26607</v>
      </c>
      <c r="C232" s="77"/>
      <c r="D232" s="21"/>
      <c r="E232" s="109">
        <v>26401</v>
      </c>
      <c r="F232" s="77"/>
      <c r="G232" s="21"/>
      <c r="H232" s="107">
        <v>26401</v>
      </c>
      <c r="I232" s="77"/>
      <c r="J232" s="21"/>
      <c r="K232" s="13"/>
      <c r="L232" s="139"/>
      <c r="M232" s="18"/>
      <c r="N232" s="18"/>
      <c r="O232" s="18"/>
      <c r="P232" s="116"/>
      <c r="Q232" s="128"/>
      <c r="R232" s="71"/>
      <c r="S232" s="72"/>
      <c r="T232" s="117"/>
      <c r="U232" s="113"/>
      <c r="V232" s="148"/>
      <c r="W232" s="114"/>
      <c r="X232" s="101"/>
      <c r="Y232" s="115"/>
      <c r="Z232" s="127"/>
      <c r="AA232" s="128"/>
      <c r="AB232" s="71"/>
      <c r="AC232" s="72"/>
      <c r="AD232" s="117"/>
    </row>
    <row r="233" spans="1:30">
      <c r="A233" s="11">
        <f t="shared" si="768"/>
        <v>40178</v>
      </c>
      <c r="B233" s="109">
        <v>26607</v>
      </c>
      <c r="C233" s="77"/>
      <c r="D233" s="21"/>
      <c r="E233" s="109">
        <v>26401</v>
      </c>
      <c r="F233" s="77"/>
      <c r="G233" s="21"/>
      <c r="H233" s="107">
        <v>26401</v>
      </c>
      <c r="I233" s="77"/>
      <c r="J233" s="21"/>
      <c r="K233" s="13"/>
      <c r="L233" s="139"/>
      <c r="M233" s="18"/>
      <c r="N233" s="18"/>
      <c r="O233" s="18"/>
      <c r="P233" s="116"/>
      <c r="Q233" s="128"/>
      <c r="R233" s="71"/>
      <c r="S233" s="72"/>
      <c r="T233" s="117"/>
      <c r="U233" s="113"/>
      <c r="V233" s="148"/>
      <c r="W233" s="114"/>
      <c r="X233" s="101"/>
      <c r="Y233" s="115"/>
      <c r="Z233" s="127"/>
      <c r="AA233" s="128"/>
      <c r="AB233" s="71"/>
      <c r="AC233" s="72"/>
      <c r="AD233" s="117"/>
    </row>
    <row r="234" spans="1:30">
      <c r="A234" s="11">
        <f t="shared" si="768"/>
        <v>40179</v>
      </c>
      <c r="B234" s="109">
        <v>26607</v>
      </c>
      <c r="C234" s="77"/>
      <c r="D234" s="21"/>
      <c r="E234" s="109">
        <v>26401</v>
      </c>
      <c r="F234" s="15"/>
      <c r="G234" s="16"/>
      <c r="H234" s="107">
        <v>26401</v>
      </c>
      <c r="I234" s="77"/>
      <c r="J234" s="21"/>
      <c r="K234" s="13"/>
      <c r="L234" s="140"/>
      <c r="M234" s="18"/>
      <c r="N234" s="18"/>
      <c r="O234" s="18"/>
      <c r="P234" s="100"/>
      <c r="Q234" s="145"/>
      <c r="R234" s="73"/>
      <c r="S234" s="73"/>
      <c r="T234" s="73"/>
      <c r="U234" s="84"/>
      <c r="V234" s="149"/>
      <c r="W234" s="97"/>
      <c r="X234" s="97"/>
      <c r="Z234" s="127"/>
      <c r="AA234" s="145"/>
      <c r="AB234" s="73"/>
      <c r="AC234" s="73"/>
      <c r="AD234" s="73"/>
    </row>
    <row r="235" spans="1:30">
      <c r="A235" s="11">
        <f t="shared" si="768"/>
        <v>40180</v>
      </c>
      <c r="B235" s="109">
        <v>26607</v>
      </c>
      <c r="C235" s="77"/>
      <c r="D235" s="21"/>
      <c r="E235" s="109">
        <v>26401</v>
      </c>
      <c r="F235" s="15"/>
      <c r="G235" s="16"/>
      <c r="H235" s="107">
        <v>26401</v>
      </c>
      <c r="I235" s="77"/>
      <c r="J235" s="21"/>
      <c r="K235" s="13"/>
      <c r="L235" s="140"/>
      <c r="M235" s="18"/>
      <c r="N235" s="18"/>
      <c r="O235" s="18"/>
      <c r="P235" s="100"/>
      <c r="Q235" s="145"/>
      <c r="R235" s="73"/>
      <c r="S235" s="73"/>
      <c r="T235" s="73"/>
      <c r="U235" s="84"/>
      <c r="V235" s="149"/>
      <c r="W235" s="97"/>
      <c r="X235" s="97"/>
      <c r="Z235" s="127"/>
      <c r="AA235" s="145"/>
      <c r="AB235" s="73"/>
      <c r="AC235" s="73"/>
      <c r="AD235" s="73"/>
    </row>
    <row r="236" spans="1:30">
      <c r="A236" s="11">
        <f t="shared" si="768"/>
        <v>40181</v>
      </c>
      <c r="B236" s="109">
        <v>26607</v>
      </c>
      <c r="C236" s="77"/>
      <c r="D236" s="21"/>
      <c r="E236" s="109">
        <v>26401</v>
      </c>
      <c r="F236" s="15"/>
      <c r="G236" s="16"/>
      <c r="H236" s="107">
        <v>26401</v>
      </c>
      <c r="I236" s="77"/>
      <c r="J236" s="21"/>
      <c r="K236" s="13"/>
      <c r="L236" s="140"/>
      <c r="M236" s="18"/>
      <c r="N236" s="18"/>
      <c r="O236" s="18"/>
      <c r="P236" s="100"/>
      <c r="Q236" s="145"/>
      <c r="R236" s="73"/>
      <c r="S236" s="73"/>
      <c r="T236" s="73"/>
      <c r="U236" s="84"/>
      <c r="V236" s="149"/>
      <c r="W236" s="97"/>
      <c r="X236" s="97"/>
      <c r="Z236" s="127"/>
      <c r="AA236" s="145"/>
      <c r="AB236" s="73"/>
      <c r="AC236" s="73"/>
      <c r="AD236" s="73"/>
    </row>
    <row r="237" spans="1:30">
      <c r="A237" s="11">
        <f t="shared" si="768"/>
        <v>40182</v>
      </c>
      <c r="B237" s="109">
        <v>26607</v>
      </c>
      <c r="C237" s="77"/>
      <c r="D237" s="21"/>
      <c r="E237" s="109">
        <v>26401</v>
      </c>
      <c r="F237" s="15"/>
      <c r="G237" s="16"/>
      <c r="H237" s="107">
        <v>26401</v>
      </c>
      <c r="I237" s="77"/>
      <c r="J237" s="21"/>
      <c r="K237" s="13"/>
      <c r="L237" s="140"/>
      <c r="M237" s="18"/>
      <c r="N237" s="18"/>
      <c r="O237" s="18"/>
      <c r="P237" s="100"/>
      <c r="Q237" s="145"/>
      <c r="R237" s="73"/>
      <c r="S237" s="73"/>
      <c r="T237" s="73"/>
      <c r="U237" s="84"/>
      <c r="V237" s="149"/>
      <c r="W237" s="97"/>
      <c r="X237" s="97"/>
      <c r="Z237" s="127"/>
      <c r="AA237" s="145"/>
      <c r="AB237" s="73"/>
      <c r="AC237" s="73"/>
      <c r="AD237" s="73"/>
    </row>
    <row r="238" spans="1:30">
      <c r="A238" s="11">
        <f t="shared" si="768"/>
        <v>40183</v>
      </c>
      <c r="B238" s="109">
        <v>26607</v>
      </c>
      <c r="C238" s="77"/>
      <c r="D238" s="21"/>
      <c r="E238" s="109">
        <v>26401</v>
      </c>
      <c r="F238" s="15"/>
      <c r="G238" s="16"/>
      <c r="H238" s="107">
        <v>26401</v>
      </c>
      <c r="I238" s="77"/>
      <c r="J238" s="21"/>
      <c r="K238" s="13"/>
      <c r="L238" s="140"/>
      <c r="M238" s="18"/>
      <c r="N238" s="18"/>
      <c r="O238" s="18"/>
      <c r="P238" s="100"/>
      <c r="Q238" s="145"/>
      <c r="R238" s="73"/>
      <c r="S238" s="73"/>
      <c r="T238" s="73"/>
      <c r="U238" s="84"/>
      <c r="V238" s="149"/>
      <c r="W238" s="97"/>
      <c r="X238" s="97"/>
      <c r="Z238" s="127"/>
      <c r="AA238" s="145"/>
      <c r="AB238" s="73"/>
      <c r="AC238" s="73"/>
      <c r="AD238" s="73"/>
    </row>
    <row r="239" spans="1:30">
      <c r="A239" s="11">
        <f t="shared" si="768"/>
        <v>40184</v>
      </c>
      <c r="B239" s="109">
        <v>26607</v>
      </c>
      <c r="C239" s="77"/>
      <c r="D239" s="21"/>
      <c r="E239" s="109">
        <v>26401</v>
      </c>
      <c r="F239" s="15"/>
      <c r="G239" s="16"/>
      <c r="H239" s="107">
        <v>26401</v>
      </c>
      <c r="I239" s="77"/>
      <c r="J239" s="21"/>
      <c r="K239" s="13"/>
      <c r="L239" s="140"/>
      <c r="M239" s="18"/>
      <c r="N239" s="18"/>
      <c r="O239" s="18"/>
      <c r="P239" s="100"/>
      <c r="Q239" s="145"/>
      <c r="R239" s="73"/>
      <c r="S239" s="73"/>
      <c r="T239" s="73"/>
      <c r="U239" s="84"/>
      <c r="V239" s="149"/>
      <c r="W239" s="97"/>
      <c r="X239" s="97"/>
      <c r="Z239" s="127"/>
      <c r="AA239" s="145"/>
      <c r="AB239" s="73"/>
      <c r="AC239" s="73"/>
      <c r="AD239" s="73"/>
    </row>
    <row r="240" spans="1:30">
      <c r="A240" s="11">
        <f t="shared" si="768"/>
        <v>40185</v>
      </c>
      <c r="B240" s="109">
        <v>26607</v>
      </c>
      <c r="C240" s="77"/>
      <c r="D240" s="21"/>
      <c r="E240" s="109">
        <v>26401</v>
      </c>
      <c r="F240" s="15"/>
      <c r="G240" s="16"/>
      <c r="H240" s="107">
        <v>26401</v>
      </c>
      <c r="I240" s="77"/>
      <c r="J240" s="21"/>
      <c r="K240" s="13"/>
      <c r="L240" s="140"/>
      <c r="M240" s="18"/>
      <c r="N240" s="18"/>
      <c r="O240" s="18"/>
      <c r="P240" s="100"/>
      <c r="Q240" s="145"/>
      <c r="R240" s="73"/>
      <c r="S240" s="73"/>
      <c r="T240" s="73"/>
      <c r="U240" s="84"/>
      <c r="V240" s="149"/>
      <c r="W240" s="97"/>
      <c r="X240" s="97"/>
      <c r="Z240" s="127"/>
      <c r="AA240" s="145"/>
      <c r="AB240" s="73"/>
      <c r="AC240" s="73"/>
      <c r="AD240" s="73"/>
    </row>
    <row r="241" spans="1:30">
      <c r="A241" s="11">
        <f t="shared" si="768"/>
        <v>40186</v>
      </c>
      <c r="B241" s="109">
        <v>26607</v>
      </c>
      <c r="C241" s="77"/>
      <c r="D241" s="21"/>
      <c r="E241" s="109">
        <v>26401</v>
      </c>
      <c r="F241" s="15"/>
      <c r="G241" s="16"/>
      <c r="H241" s="107">
        <v>26401</v>
      </c>
      <c r="I241" s="77"/>
      <c r="J241" s="21"/>
      <c r="K241" s="13"/>
      <c r="L241" s="140"/>
      <c r="M241" s="18"/>
      <c r="N241" s="18"/>
      <c r="O241" s="18"/>
      <c r="P241" s="100"/>
      <c r="Q241" s="145"/>
      <c r="R241" s="73"/>
      <c r="S241" s="73"/>
      <c r="T241" s="73"/>
      <c r="U241" s="84"/>
      <c r="V241" s="149"/>
      <c r="W241" s="97"/>
      <c r="X241" s="97"/>
      <c r="Z241" s="127"/>
      <c r="AA241" s="145"/>
      <c r="AB241" s="73"/>
      <c r="AC241" s="73"/>
      <c r="AD241" s="73"/>
    </row>
    <row r="242" spans="1:30">
      <c r="A242" s="11">
        <f t="shared" si="768"/>
        <v>40187</v>
      </c>
      <c r="B242" s="109">
        <v>26607</v>
      </c>
      <c r="C242" s="77"/>
      <c r="D242" s="21"/>
      <c r="E242" s="109">
        <v>26401</v>
      </c>
      <c r="F242" s="15"/>
      <c r="G242" s="16"/>
      <c r="H242" s="107">
        <v>26401</v>
      </c>
      <c r="I242" s="77"/>
      <c r="J242" s="21"/>
      <c r="K242" s="13"/>
      <c r="L242" s="140"/>
      <c r="M242" s="18"/>
      <c r="N242" s="18"/>
      <c r="O242" s="18"/>
      <c r="P242" s="100"/>
      <c r="Q242" s="145"/>
      <c r="R242" s="73"/>
      <c r="S242" s="73"/>
      <c r="T242" s="73"/>
      <c r="U242" s="84"/>
      <c r="V242" s="149"/>
      <c r="W242" s="97"/>
      <c r="X242" s="97"/>
      <c r="Z242" s="127"/>
      <c r="AA242" s="145"/>
      <c r="AB242" s="73"/>
      <c r="AC242" s="73"/>
      <c r="AD242" s="73"/>
    </row>
    <row r="243" spans="1:30">
      <c r="A243" s="11">
        <f t="shared" si="768"/>
        <v>40188</v>
      </c>
      <c r="B243" s="109">
        <v>26607</v>
      </c>
      <c r="C243" s="77"/>
      <c r="D243" s="21"/>
      <c r="E243" s="109">
        <v>26401</v>
      </c>
      <c r="F243" s="15"/>
      <c r="G243" s="16"/>
      <c r="H243" s="107">
        <v>26401</v>
      </c>
      <c r="I243" s="77"/>
      <c r="J243" s="21"/>
      <c r="K243" s="13"/>
      <c r="L243" s="140"/>
      <c r="M243" s="18"/>
      <c r="N243" s="18"/>
      <c r="O243" s="18"/>
      <c r="P243" s="100"/>
      <c r="Q243" s="145"/>
      <c r="R243" s="73"/>
      <c r="S243" s="73"/>
      <c r="T243" s="73"/>
      <c r="U243" s="84"/>
      <c r="V243" s="149"/>
      <c r="W243" s="97"/>
      <c r="X243" s="97"/>
      <c r="Z243" s="127"/>
      <c r="AA243" s="145"/>
      <c r="AB243" s="73"/>
      <c r="AC243" s="73"/>
      <c r="AD243" s="73"/>
    </row>
    <row r="244" spans="1:30">
      <c r="A244" s="11">
        <f t="shared" si="768"/>
        <v>40189</v>
      </c>
      <c r="B244" s="109">
        <v>26607</v>
      </c>
      <c r="C244" s="77"/>
      <c r="D244" s="21"/>
      <c r="E244" s="109">
        <v>26401</v>
      </c>
      <c r="F244" s="15"/>
      <c r="G244" s="16"/>
      <c r="H244" s="107">
        <v>26401</v>
      </c>
      <c r="I244" s="77"/>
      <c r="J244" s="21"/>
      <c r="K244" s="13"/>
      <c r="L244" s="140"/>
      <c r="M244" s="18"/>
      <c r="N244" s="18"/>
      <c r="O244" s="18"/>
      <c r="P244" s="100"/>
      <c r="Q244" s="145"/>
      <c r="R244" s="73"/>
      <c r="S244" s="73"/>
      <c r="T244" s="73"/>
      <c r="U244" s="84"/>
      <c r="V244" s="149"/>
      <c r="W244" s="97"/>
      <c r="X244" s="97"/>
      <c r="Z244" s="127"/>
      <c r="AA244" s="145"/>
      <c r="AB244" s="73"/>
      <c r="AC244" s="73"/>
      <c r="AD244" s="73"/>
    </row>
    <row r="245" spans="1:30">
      <c r="A245" s="11">
        <f t="shared" si="768"/>
        <v>40190</v>
      </c>
      <c r="B245" s="109">
        <v>26607</v>
      </c>
      <c r="C245" s="77"/>
      <c r="D245" s="21"/>
      <c r="E245" s="109">
        <v>26401</v>
      </c>
      <c r="F245" s="15"/>
      <c r="G245" s="16"/>
      <c r="H245" s="107">
        <v>26401</v>
      </c>
      <c r="I245" s="77"/>
      <c r="J245" s="21"/>
      <c r="K245" s="13"/>
      <c r="L245" s="140"/>
      <c r="M245" s="18"/>
      <c r="N245" s="18"/>
      <c r="O245" s="18"/>
      <c r="P245" s="100"/>
      <c r="Q245" s="145"/>
      <c r="R245" s="73"/>
      <c r="S245" s="73"/>
      <c r="T245" s="73"/>
      <c r="U245" s="84"/>
      <c r="V245" s="149"/>
      <c r="W245" s="97"/>
      <c r="X245" s="97"/>
      <c r="Z245" s="127"/>
      <c r="AA245" s="145"/>
      <c r="AB245" s="73"/>
      <c r="AC245" s="73"/>
      <c r="AD245" s="73"/>
    </row>
    <row r="246" spans="1:30">
      <c r="A246" s="11">
        <f t="shared" si="768"/>
        <v>40191</v>
      </c>
      <c r="B246" s="109">
        <v>26607</v>
      </c>
      <c r="C246" s="77"/>
      <c r="D246" s="21"/>
      <c r="E246" s="109">
        <v>26401</v>
      </c>
      <c r="F246" s="15"/>
      <c r="G246" s="16"/>
      <c r="H246" s="107">
        <v>26401</v>
      </c>
      <c r="I246" s="77"/>
      <c r="J246" s="21"/>
      <c r="K246" s="13"/>
      <c r="L246" s="140"/>
      <c r="M246" s="18"/>
      <c r="N246" s="18"/>
      <c r="O246" s="18"/>
      <c r="P246" s="100"/>
      <c r="Q246" s="145"/>
      <c r="R246" s="73"/>
      <c r="S246" s="73"/>
      <c r="T246" s="73"/>
      <c r="U246" s="84"/>
      <c r="V246" s="149"/>
      <c r="W246" s="97"/>
      <c r="X246" s="97"/>
      <c r="Z246" s="127"/>
      <c r="AA246" s="145"/>
      <c r="AB246" s="73"/>
      <c r="AC246" s="73"/>
      <c r="AD246" s="73"/>
    </row>
    <row r="247" spans="1:30">
      <c r="A247" s="11">
        <f t="shared" si="768"/>
        <v>40192</v>
      </c>
      <c r="B247" s="109">
        <v>26607</v>
      </c>
      <c r="C247" s="77"/>
      <c r="D247" s="21"/>
      <c r="E247" s="109">
        <v>26401</v>
      </c>
      <c r="F247" s="15"/>
      <c r="G247" s="16"/>
      <c r="H247" s="107">
        <v>26401</v>
      </c>
      <c r="I247" s="77"/>
      <c r="J247" s="21"/>
      <c r="K247" s="13"/>
      <c r="L247" s="140"/>
      <c r="M247" s="18"/>
      <c r="N247" s="18"/>
      <c r="O247" s="18"/>
      <c r="P247" s="100"/>
      <c r="Q247" s="145"/>
      <c r="R247" s="73"/>
      <c r="S247" s="73"/>
      <c r="T247" s="73"/>
      <c r="U247" s="84"/>
      <c r="V247" s="149"/>
      <c r="W247" s="97"/>
      <c r="X247" s="97"/>
      <c r="Z247" s="127"/>
      <c r="AA247" s="145"/>
      <c r="AB247" s="73"/>
      <c r="AC247" s="73"/>
      <c r="AD247" s="73"/>
    </row>
    <row r="248" spans="1:30">
      <c r="A248" s="11">
        <f t="shared" si="768"/>
        <v>40193</v>
      </c>
      <c r="B248" s="109">
        <v>26607</v>
      </c>
      <c r="C248" s="77"/>
      <c r="D248" s="21"/>
      <c r="E248" s="109">
        <v>26401</v>
      </c>
      <c r="F248" s="15"/>
      <c r="G248" s="16"/>
      <c r="H248" s="107">
        <v>26401</v>
      </c>
      <c r="I248" s="77"/>
      <c r="J248" s="21"/>
      <c r="K248" s="13"/>
      <c r="L248" s="140"/>
      <c r="M248" s="18"/>
      <c r="N248" s="18"/>
      <c r="O248" s="18"/>
      <c r="P248" s="100"/>
      <c r="Q248" s="145"/>
      <c r="R248" s="73"/>
      <c r="S248" s="73"/>
      <c r="T248" s="73"/>
      <c r="U248" s="84"/>
      <c r="V248" s="149"/>
      <c r="W248" s="97"/>
      <c r="X248" s="97"/>
      <c r="Z248" s="127"/>
      <c r="AA248" s="145"/>
      <c r="AB248" s="73"/>
      <c r="AC248" s="73"/>
      <c r="AD248" s="73"/>
    </row>
    <row r="249" spans="1:30">
      <c r="A249" s="11">
        <f t="shared" si="768"/>
        <v>40194</v>
      </c>
      <c r="B249" s="109">
        <v>26607</v>
      </c>
      <c r="C249" s="77"/>
      <c r="D249" s="21"/>
      <c r="E249" s="109">
        <v>26401</v>
      </c>
      <c r="F249" s="15"/>
      <c r="G249" s="16"/>
      <c r="H249" s="107">
        <v>26401</v>
      </c>
      <c r="I249" s="77"/>
      <c r="J249" s="21"/>
      <c r="K249" s="13"/>
      <c r="L249" s="140"/>
      <c r="M249" s="18"/>
      <c r="N249" s="18"/>
      <c r="O249" s="18"/>
      <c r="P249" s="100"/>
      <c r="Q249" s="145"/>
      <c r="R249" s="73"/>
      <c r="S249" s="73"/>
      <c r="T249" s="73"/>
      <c r="U249" s="84"/>
      <c r="V249" s="149"/>
      <c r="W249" s="97"/>
      <c r="X249" s="97"/>
      <c r="Z249" s="127"/>
      <c r="AA249" s="145"/>
      <c r="AB249" s="73"/>
      <c r="AC249" s="73"/>
      <c r="AD249" s="73"/>
    </row>
    <row r="250" spans="1:30">
      <c r="A250" s="11">
        <f t="shared" si="768"/>
        <v>40195</v>
      </c>
      <c r="B250" s="109">
        <v>26607</v>
      </c>
      <c r="C250" s="77"/>
      <c r="D250" s="21"/>
      <c r="E250" s="109">
        <v>26401</v>
      </c>
      <c r="F250" s="15"/>
      <c r="G250" s="16"/>
      <c r="H250" s="107">
        <v>26401</v>
      </c>
      <c r="I250" s="77"/>
      <c r="J250" s="21"/>
      <c r="K250" s="13"/>
      <c r="L250" s="140"/>
      <c r="M250" s="18"/>
      <c r="N250" s="18"/>
      <c r="O250" s="18"/>
      <c r="P250" s="100"/>
      <c r="Q250" s="145"/>
      <c r="R250" s="73"/>
      <c r="S250" s="73"/>
      <c r="T250" s="73"/>
      <c r="U250" s="84"/>
      <c r="V250" s="149"/>
      <c r="W250" s="97"/>
      <c r="X250" s="97"/>
      <c r="Z250" s="127"/>
      <c r="AA250" s="145"/>
      <c r="AB250" s="73"/>
      <c r="AC250" s="73"/>
      <c r="AD250" s="73"/>
    </row>
    <row r="251" spans="1:30">
      <c r="A251" s="11">
        <f t="shared" si="768"/>
        <v>40196</v>
      </c>
      <c r="B251" s="109">
        <v>26607</v>
      </c>
      <c r="C251" s="77"/>
      <c r="D251" s="21"/>
      <c r="E251" s="109">
        <v>26401</v>
      </c>
      <c r="F251" s="15"/>
      <c r="G251" s="16"/>
      <c r="H251" s="107">
        <v>26401</v>
      </c>
      <c r="I251" s="77"/>
      <c r="J251" s="21"/>
      <c r="K251" s="13"/>
      <c r="L251" s="140"/>
      <c r="M251" s="18"/>
      <c r="N251" s="18"/>
      <c r="O251" s="18"/>
      <c r="P251" s="100"/>
      <c r="Q251" s="145"/>
      <c r="R251" s="73"/>
      <c r="S251" s="73"/>
      <c r="T251" s="73"/>
      <c r="U251" s="84"/>
      <c r="V251" s="149"/>
      <c r="W251" s="97"/>
      <c r="X251" s="97"/>
      <c r="Z251" s="127"/>
      <c r="AA251" s="145"/>
      <c r="AB251" s="73"/>
      <c r="AC251" s="73"/>
      <c r="AD251" s="73"/>
    </row>
    <row r="252" spans="1:30">
      <c r="A252" s="11">
        <f t="shared" si="768"/>
        <v>40197</v>
      </c>
      <c r="B252" s="109">
        <v>26607</v>
      </c>
      <c r="C252" s="77"/>
      <c r="D252" s="21"/>
      <c r="E252" s="109">
        <v>26401</v>
      </c>
      <c r="F252" s="15"/>
      <c r="G252" s="16"/>
      <c r="H252" s="107">
        <v>26401</v>
      </c>
      <c r="I252" s="77"/>
      <c r="J252" s="21"/>
      <c r="K252" s="13"/>
      <c r="L252" s="140"/>
      <c r="M252" s="18"/>
      <c r="N252" s="18"/>
      <c r="O252" s="18"/>
      <c r="P252" s="100"/>
      <c r="Q252" s="145"/>
      <c r="R252" s="73"/>
      <c r="S252" s="73"/>
      <c r="T252" s="73"/>
      <c r="U252" s="84"/>
      <c r="V252" s="149"/>
      <c r="W252" s="97"/>
      <c r="X252" s="97"/>
      <c r="Z252" s="127"/>
      <c r="AA252" s="145"/>
      <c r="AB252" s="73"/>
      <c r="AC252" s="73"/>
      <c r="AD252" s="73"/>
    </row>
    <row r="253" spans="1:30">
      <c r="A253" s="11">
        <f t="shared" si="768"/>
        <v>40198</v>
      </c>
      <c r="B253" s="109">
        <v>26607</v>
      </c>
      <c r="C253" s="77"/>
      <c r="D253" s="21"/>
      <c r="E253" s="109">
        <v>26401</v>
      </c>
      <c r="F253" s="15"/>
      <c r="G253" s="16"/>
      <c r="H253" s="107">
        <v>26401</v>
      </c>
      <c r="I253" s="77"/>
      <c r="J253" s="21"/>
      <c r="K253" s="13"/>
      <c r="L253" s="140"/>
      <c r="M253" s="18"/>
      <c r="N253" s="18"/>
      <c r="O253" s="18"/>
      <c r="P253" s="100"/>
      <c r="Q253" s="145"/>
      <c r="R253" s="73"/>
      <c r="S253" s="73"/>
      <c r="T253" s="73"/>
      <c r="U253" s="84"/>
      <c r="V253" s="149"/>
      <c r="W253" s="97"/>
      <c r="X253" s="97"/>
      <c r="Z253" s="127"/>
      <c r="AA253" s="145"/>
      <c r="AB253" s="73"/>
      <c r="AC253" s="73"/>
      <c r="AD253" s="73"/>
    </row>
    <row r="254" spans="1:30">
      <c r="A254" s="11">
        <f t="shared" si="768"/>
        <v>40199</v>
      </c>
      <c r="B254" s="109">
        <v>26607</v>
      </c>
      <c r="C254" s="77"/>
      <c r="D254" s="21"/>
      <c r="E254" s="109">
        <v>26401</v>
      </c>
      <c r="F254" s="15"/>
      <c r="G254" s="16"/>
      <c r="H254" s="107">
        <v>26401</v>
      </c>
      <c r="I254" s="77"/>
      <c r="J254" s="21"/>
      <c r="K254" s="13"/>
      <c r="L254" s="140"/>
      <c r="M254" s="18"/>
      <c r="N254" s="18"/>
      <c r="O254" s="18"/>
      <c r="P254" s="100"/>
      <c r="Q254" s="145"/>
      <c r="R254" s="73"/>
      <c r="S254" s="73"/>
      <c r="T254" s="73"/>
      <c r="U254" s="84"/>
      <c r="V254" s="149"/>
      <c r="W254" s="97"/>
      <c r="X254" s="97"/>
      <c r="Z254" s="127"/>
      <c r="AA254" s="145"/>
      <c r="AB254" s="73"/>
      <c r="AC254" s="73"/>
      <c r="AD254" s="73"/>
    </row>
    <row r="255" spans="1:30">
      <c r="A255" s="11">
        <f t="shared" si="768"/>
        <v>40200</v>
      </c>
      <c r="B255" s="109">
        <v>26607</v>
      </c>
      <c r="C255" s="77"/>
      <c r="D255" s="21"/>
      <c r="E255" s="109">
        <v>26401</v>
      </c>
      <c r="F255" s="15"/>
      <c r="G255" s="16"/>
      <c r="H255" s="107">
        <v>26401</v>
      </c>
      <c r="I255" s="77"/>
      <c r="J255" s="21"/>
      <c r="K255" s="13"/>
      <c r="L255" s="140"/>
      <c r="M255" s="18"/>
      <c r="N255" s="18"/>
      <c r="O255" s="18"/>
      <c r="P255" s="100"/>
      <c r="Q255" s="145"/>
      <c r="R255" s="73"/>
      <c r="S255" s="73"/>
      <c r="T255" s="73"/>
      <c r="U255" s="84"/>
      <c r="V255" s="149"/>
      <c r="W255" s="97"/>
      <c r="X255" s="97"/>
      <c r="Z255" s="127"/>
      <c r="AA255" s="145"/>
      <c r="AB255" s="73"/>
      <c r="AC255" s="73"/>
      <c r="AD255" s="73"/>
    </row>
    <row r="256" spans="1:30">
      <c r="A256" s="11">
        <f t="shared" si="768"/>
        <v>40201</v>
      </c>
      <c r="B256" s="109">
        <v>26607</v>
      </c>
      <c r="C256" s="77"/>
      <c r="D256" s="21"/>
      <c r="E256" s="109">
        <v>26401</v>
      </c>
      <c r="F256" s="15"/>
      <c r="G256" s="16"/>
      <c r="H256" s="107">
        <v>26401</v>
      </c>
      <c r="I256" s="77"/>
      <c r="J256" s="21"/>
      <c r="K256" s="13"/>
      <c r="L256" s="140"/>
      <c r="M256" s="18"/>
      <c r="N256" s="18"/>
      <c r="O256" s="18"/>
      <c r="P256" s="100"/>
      <c r="Q256" s="145"/>
      <c r="R256" s="73"/>
      <c r="S256" s="73"/>
      <c r="T256" s="73"/>
      <c r="U256" s="84"/>
      <c r="V256" s="149"/>
      <c r="W256" s="97"/>
      <c r="X256" s="97"/>
      <c r="Z256" s="127"/>
      <c r="AA256" s="145"/>
      <c r="AB256" s="73"/>
      <c r="AC256" s="73"/>
      <c r="AD256" s="73"/>
    </row>
    <row r="257" spans="1:30">
      <c r="A257" s="11">
        <f t="shared" si="768"/>
        <v>40202</v>
      </c>
      <c r="B257" s="109">
        <v>26607</v>
      </c>
      <c r="C257" s="77"/>
      <c r="D257" s="21"/>
      <c r="E257" s="109">
        <v>26401</v>
      </c>
      <c r="F257" s="15"/>
      <c r="G257" s="16"/>
      <c r="H257" s="107">
        <v>26401</v>
      </c>
      <c r="I257" s="77"/>
      <c r="J257" s="21"/>
      <c r="K257" s="13"/>
      <c r="L257" s="140"/>
      <c r="M257" s="18"/>
      <c r="N257" s="18"/>
      <c r="O257" s="18"/>
      <c r="P257" s="100"/>
      <c r="Q257" s="145"/>
      <c r="R257" s="73"/>
      <c r="S257" s="73"/>
      <c r="T257" s="73"/>
      <c r="U257" s="84"/>
      <c r="V257" s="149"/>
      <c r="W257" s="97"/>
      <c r="X257" s="97"/>
      <c r="Z257" s="127"/>
      <c r="AA257" s="145"/>
      <c r="AB257" s="73"/>
      <c r="AC257" s="73"/>
      <c r="AD257" s="73"/>
    </row>
    <row r="258" spans="1:30">
      <c r="A258" s="11">
        <f t="shared" si="768"/>
        <v>40203</v>
      </c>
      <c r="B258" s="109">
        <v>26607</v>
      </c>
      <c r="C258" s="77"/>
      <c r="D258" s="21"/>
      <c r="E258" s="109">
        <v>26401</v>
      </c>
      <c r="F258" s="15"/>
      <c r="G258" s="16"/>
      <c r="H258" s="107">
        <v>26401</v>
      </c>
      <c r="I258" s="77"/>
      <c r="J258" s="21"/>
      <c r="K258" s="13"/>
      <c r="L258" s="140"/>
      <c r="M258" s="18"/>
      <c r="N258" s="18"/>
      <c r="O258" s="18"/>
      <c r="P258" s="100"/>
      <c r="Q258" s="145"/>
      <c r="R258" s="73"/>
      <c r="S258" s="73"/>
      <c r="T258" s="73"/>
      <c r="U258" s="84"/>
      <c r="V258" s="149"/>
      <c r="W258" s="97"/>
      <c r="X258" s="97"/>
      <c r="Z258" s="127"/>
      <c r="AA258" s="145"/>
      <c r="AB258" s="73"/>
      <c r="AC258" s="73"/>
      <c r="AD258" s="73"/>
    </row>
    <row r="259" spans="1:30">
      <c r="A259" s="11">
        <f t="shared" si="768"/>
        <v>40204</v>
      </c>
      <c r="B259" s="109">
        <v>26607</v>
      </c>
      <c r="C259" s="77"/>
      <c r="D259" s="21"/>
      <c r="E259" s="109">
        <v>26401</v>
      </c>
      <c r="F259" s="15"/>
      <c r="G259" s="16"/>
      <c r="H259" s="107">
        <v>26401</v>
      </c>
      <c r="I259" s="77"/>
      <c r="J259" s="21"/>
      <c r="K259" s="13"/>
      <c r="L259" s="140"/>
      <c r="M259" s="18"/>
      <c r="N259" s="18"/>
      <c r="O259" s="18"/>
      <c r="P259" s="100"/>
      <c r="Q259" s="145"/>
      <c r="R259" s="73"/>
      <c r="S259" s="73"/>
      <c r="T259" s="73"/>
      <c r="U259" s="84"/>
      <c r="V259" s="149"/>
      <c r="W259" s="97"/>
      <c r="X259" s="97"/>
      <c r="Z259" s="127"/>
      <c r="AA259" s="145"/>
      <c r="AB259" s="73"/>
      <c r="AC259" s="73"/>
      <c r="AD259" s="73"/>
    </row>
    <row r="260" spans="1:30">
      <c r="A260" s="11">
        <f t="shared" si="768"/>
        <v>40205</v>
      </c>
      <c r="B260" s="109">
        <v>26607</v>
      </c>
      <c r="C260" s="77"/>
      <c r="D260" s="21"/>
      <c r="E260" s="109">
        <v>26401</v>
      </c>
      <c r="F260" s="15"/>
      <c r="G260" s="16"/>
      <c r="H260" s="107">
        <v>26401</v>
      </c>
      <c r="I260" s="77"/>
      <c r="J260" s="21"/>
      <c r="K260" s="13"/>
      <c r="L260" s="140"/>
      <c r="M260" s="18"/>
      <c r="N260" s="18"/>
      <c r="O260" s="18"/>
      <c r="P260" s="100"/>
      <c r="Q260" s="145"/>
      <c r="R260" s="73"/>
      <c r="S260" s="73"/>
      <c r="T260" s="73"/>
      <c r="U260" s="84"/>
      <c r="V260" s="149"/>
      <c r="W260" s="97"/>
      <c r="X260" s="97"/>
      <c r="Z260" s="127"/>
      <c r="AA260" s="145"/>
      <c r="AB260" s="73"/>
      <c r="AC260" s="73"/>
      <c r="AD260" s="73"/>
    </row>
    <row r="261" spans="1:30">
      <c r="A261" s="11">
        <f t="shared" si="768"/>
        <v>40206</v>
      </c>
      <c r="B261" s="109">
        <v>26607</v>
      </c>
      <c r="C261" s="77"/>
      <c r="D261" s="21"/>
      <c r="E261" s="109">
        <v>26401</v>
      </c>
      <c r="F261" s="15"/>
      <c r="G261" s="16"/>
      <c r="H261" s="107">
        <v>26401</v>
      </c>
      <c r="I261" s="77"/>
      <c r="J261" s="21"/>
      <c r="K261" s="13"/>
      <c r="L261" s="140"/>
      <c r="M261" s="18"/>
      <c r="N261" s="18"/>
      <c r="O261" s="18"/>
      <c r="P261" s="100"/>
      <c r="Q261" s="145"/>
      <c r="R261" s="73"/>
      <c r="S261" s="73"/>
      <c r="T261" s="73"/>
      <c r="U261" s="84"/>
      <c r="V261" s="149"/>
      <c r="W261" s="97"/>
      <c r="X261" s="97"/>
      <c r="Z261" s="127"/>
      <c r="AA261" s="145"/>
      <c r="AB261" s="73"/>
      <c r="AC261" s="73"/>
      <c r="AD261" s="73"/>
    </row>
    <row r="262" spans="1:30">
      <c r="A262" s="11">
        <f t="shared" si="768"/>
        <v>40207</v>
      </c>
      <c r="B262" s="109">
        <v>26607</v>
      </c>
      <c r="C262" s="77"/>
      <c r="D262" s="21"/>
      <c r="E262" s="109">
        <v>26401</v>
      </c>
      <c r="F262" s="15"/>
      <c r="G262" s="16"/>
      <c r="H262" s="107">
        <v>26401</v>
      </c>
      <c r="I262" s="77"/>
      <c r="J262" s="21"/>
      <c r="K262" s="13"/>
      <c r="L262" s="140"/>
      <c r="M262" s="18"/>
      <c r="N262" s="18"/>
      <c r="O262" s="18"/>
      <c r="P262" s="100"/>
      <c r="Q262" s="145"/>
      <c r="R262" s="73"/>
      <c r="S262" s="73"/>
      <c r="T262" s="73"/>
      <c r="U262" s="84"/>
      <c r="V262" s="149"/>
      <c r="W262" s="97"/>
      <c r="X262" s="97"/>
      <c r="Z262" s="127"/>
      <c r="AA262" s="145"/>
      <c r="AB262" s="73"/>
      <c r="AC262" s="73"/>
      <c r="AD262" s="73"/>
    </row>
    <row r="263" spans="1:30">
      <c r="A263" s="11">
        <f t="shared" si="768"/>
        <v>40208</v>
      </c>
      <c r="B263" s="109">
        <v>26607</v>
      </c>
      <c r="C263" s="77"/>
      <c r="D263" s="21"/>
      <c r="E263" s="109">
        <v>26401</v>
      </c>
      <c r="F263" s="15"/>
      <c r="G263" s="16"/>
      <c r="H263" s="107">
        <v>26401</v>
      </c>
      <c r="I263" s="77"/>
      <c r="J263" s="21"/>
      <c r="K263" s="13"/>
      <c r="L263" s="140"/>
      <c r="M263" s="18"/>
      <c r="N263" s="18"/>
      <c r="O263" s="18"/>
      <c r="P263" s="100"/>
      <c r="Q263" s="145"/>
      <c r="R263" s="73"/>
      <c r="S263" s="73"/>
      <c r="T263" s="73"/>
      <c r="U263" s="84"/>
      <c r="V263" s="149"/>
      <c r="W263" s="97"/>
      <c r="X263" s="97"/>
      <c r="Z263" s="127"/>
      <c r="AA263" s="145"/>
      <c r="AB263" s="73"/>
      <c r="AC263" s="73"/>
      <c r="AD263" s="73"/>
    </row>
    <row r="264" spans="1:30">
      <c r="A264" s="11">
        <f t="shared" si="768"/>
        <v>40209</v>
      </c>
      <c r="B264" s="109">
        <v>26607</v>
      </c>
      <c r="C264" s="77"/>
      <c r="D264" s="21"/>
      <c r="E264" s="109">
        <v>26401</v>
      </c>
      <c r="F264" s="15"/>
      <c r="G264" s="16"/>
      <c r="H264" s="107">
        <v>26401</v>
      </c>
      <c r="I264" s="77"/>
      <c r="J264" s="21"/>
      <c r="K264" s="13"/>
      <c r="L264" s="140"/>
      <c r="M264" s="18"/>
      <c r="N264" s="18"/>
      <c r="O264" s="18"/>
      <c r="P264" s="100"/>
      <c r="Q264" s="145"/>
      <c r="R264" s="73"/>
      <c r="S264" s="73"/>
      <c r="T264" s="73"/>
      <c r="U264" s="84"/>
      <c r="V264" s="149"/>
      <c r="W264" s="97"/>
      <c r="X264" s="97"/>
      <c r="Z264" s="127"/>
      <c r="AA264" s="145"/>
      <c r="AB264" s="73"/>
      <c r="AC264" s="73"/>
      <c r="AD264" s="73"/>
    </row>
    <row r="265" spans="1:30">
      <c r="A265" s="11">
        <f t="shared" si="768"/>
        <v>40210</v>
      </c>
      <c r="B265" s="109">
        <v>26607</v>
      </c>
      <c r="C265" s="77"/>
      <c r="D265" s="21"/>
      <c r="E265" s="109">
        <v>26401</v>
      </c>
      <c r="F265" s="15"/>
      <c r="G265" s="16"/>
      <c r="H265" s="107">
        <v>26401</v>
      </c>
      <c r="I265" s="77"/>
      <c r="J265" s="21"/>
      <c r="K265" s="13"/>
      <c r="L265" s="140"/>
      <c r="M265" s="18"/>
      <c r="N265" s="18"/>
      <c r="O265" s="18"/>
      <c r="P265" s="100"/>
      <c r="Q265" s="145"/>
      <c r="R265" s="73"/>
      <c r="S265" s="73"/>
      <c r="T265" s="73"/>
      <c r="U265" s="84"/>
      <c r="V265" s="149"/>
      <c r="W265" s="97"/>
      <c r="X265" s="97"/>
      <c r="Z265" s="127"/>
      <c r="AA265" s="145"/>
      <c r="AB265" s="73"/>
      <c r="AC265" s="73"/>
      <c r="AD265" s="73"/>
    </row>
    <row r="266" spans="1:30">
      <c r="A266" s="11">
        <f t="shared" si="768"/>
        <v>40211</v>
      </c>
      <c r="B266" s="109">
        <v>26607</v>
      </c>
      <c r="C266" s="77"/>
      <c r="D266" s="21"/>
      <c r="E266" s="109">
        <v>26401</v>
      </c>
      <c r="F266" s="15"/>
      <c r="G266" s="16"/>
      <c r="H266" s="107">
        <v>26401</v>
      </c>
      <c r="I266" s="77"/>
      <c r="J266" s="21"/>
      <c r="K266" s="13"/>
      <c r="L266" s="140"/>
      <c r="M266" s="18"/>
      <c r="N266" s="18"/>
      <c r="O266" s="18"/>
      <c r="P266" s="100"/>
      <c r="Q266" s="145"/>
      <c r="R266" s="73"/>
      <c r="S266" s="73"/>
      <c r="T266" s="73"/>
      <c r="U266" s="84"/>
      <c r="V266" s="149"/>
      <c r="W266" s="97"/>
      <c r="X266" s="97"/>
      <c r="Z266" s="127"/>
      <c r="AA266" s="145"/>
      <c r="AB266" s="73"/>
      <c r="AC266" s="73"/>
      <c r="AD266" s="73"/>
    </row>
    <row r="267" spans="1:30">
      <c r="A267" s="11">
        <f t="shared" si="768"/>
        <v>40212</v>
      </c>
      <c r="B267" s="109">
        <v>26607</v>
      </c>
      <c r="C267" s="77"/>
      <c r="D267" s="21"/>
      <c r="E267" s="109">
        <v>26401</v>
      </c>
      <c r="F267" s="15"/>
      <c r="G267" s="16"/>
      <c r="H267" s="107">
        <v>26401</v>
      </c>
      <c r="I267" s="77"/>
      <c r="J267" s="21"/>
      <c r="K267" s="13"/>
      <c r="L267" s="140"/>
      <c r="M267" s="18"/>
      <c r="N267" s="18"/>
      <c r="O267" s="18"/>
      <c r="P267" s="100"/>
      <c r="Q267" s="145"/>
      <c r="R267" s="73"/>
      <c r="S267" s="73"/>
      <c r="T267" s="73"/>
      <c r="U267" s="84"/>
      <c r="V267" s="149"/>
      <c r="W267" s="97"/>
      <c r="X267" s="97"/>
      <c r="Z267" s="127"/>
      <c r="AA267" s="145"/>
      <c r="AB267" s="73"/>
      <c r="AC267" s="73"/>
      <c r="AD267" s="73"/>
    </row>
    <row r="268" spans="1:30">
      <c r="A268" s="11">
        <f t="shared" si="768"/>
        <v>40213</v>
      </c>
      <c r="B268" s="109">
        <v>26607</v>
      </c>
      <c r="C268" s="77"/>
      <c r="D268" s="21"/>
      <c r="E268" s="109">
        <v>26401</v>
      </c>
      <c r="F268" s="15"/>
      <c r="G268" s="16"/>
      <c r="H268" s="107">
        <v>26401</v>
      </c>
      <c r="I268" s="77"/>
      <c r="J268" s="21"/>
      <c r="K268" s="13"/>
      <c r="L268" s="140"/>
      <c r="M268" s="18"/>
      <c r="N268" s="18"/>
      <c r="O268" s="18"/>
      <c r="P268" s="100"/>
      <c r="Q268" s="145"/>
      <c r="R268" s="73"/>
      <c r="S268" s="73"/>
      <c r="T268" s="73"/>
      <c r="U268" s="84"/>
      <c r="V268" s="149"/>
      <c r="W268" s="97"/>
      <c r="X268" s="97"/>
      <c r="Z268" s="127"/>
      <c r="AA268" s="145"/>
      <c r="AB268" s="73"/>
      <c r="AC268" s="73"/>
      <c r="AD268" s="73"/>
    </row>
    <row r="269" spans="1:30">
      <c r="A269" s="11">
        <f t="shared" si="768"/>
        <v>40214</v>
      </c>
      <c r="B269" s="109">
        <v>26607</v>
      </c>
      <c r="C269" s="77"/>
      <c r="D269" s="21"/>
      <c r="E269" s="109">
        <v>26401</v>
      </c>
      <c r="F269" s="15"/>
      <c r="G269" s="16"/>
      <c r="H269" s="107">
        <v>26401</v>
      </c>
      <c r="I269" s="77"/>
      <c r="J269" s="21"/>
      <c r="K269" s="13"/>
      <c r="L269" s="140"/>
      <c r="M269" s="18"/>
      <c r="N269" s="18"/>
      <c r="O269" s="18"/>
      <c r="P269" s="100"/>
      <c r="Q269" s="145"/>
      <c r="R269" s="73"/>
      <c r="S269" s="73"/>
      <c r="T269" s="73"/>
      <c r="U269" s="84"/>
      <c r="V269" s="149"/>
      <c r="W269" s="97"/>
      <c r="X269" s="97"/>
      <c r="Z269" s="127"/>
      <c r="AA269" s="145"/>
      <c r="AB269" s="73"/>
      <c r="AC269" s="73"/>
      <c r="AD269" s="73"/>
    </row>
    <row r="270" spans="1:30">
      <c r="A270" s="11">
        <f t="shared" si="768"/>
        <v>40215</v>
      </c>
      <c r="B270" s="109">
        <v>26607</v>
      </c>
      <c r="C270" s="77"/>
      <c r="D270" s="21"/>
      <c r="E270" s="109">
        <v>26401</v>
      </c>
      <c r="F270" s="15"/>
      <c r="G270" s="16"/>
      <c r="H270" s="107">
        <v>26401</v>
      </c>
      <c r="I270" s="77"/>
      <c r="J270" s="21"/>
      <c r="K270" s="13"/>
      <c r="L270" s="140"/>
      <c r="M270" s="18"/>
      <c r="N270" s="18"/>
      <c r="O270" s="18"/>
      <c r="P270" s="100"/>
      <c r="Q270" s="145"/>
      <c r="R270" s="73"/>
      <c r="S270" s="73"/>
      <c r="T270" s="73"/>
      <c r="U270" s="84"/>
      <c r="V270" s="149"/>
      <c r="W270" s="97"/>
      <c r="X270" s="97"/>
      <c r="Z270" s="127"/>
      <c r="AA270" s="145"/>
      <c r="AB270" s="73"/>
      <c r="AC270" s="73"/>
      <c r="AD270" s="73"/>
    </row>
    <row r="271" spans="1:30">
      <c r="A271" s="11">
        <f t="shared" si="768"/>
        <v>40216</v>
      </c>
      <c r="B271" s="109">
        <v>26607</v>
      </c>
      <c r="C271" s="77"/>
      <c r="D271" s="21"/>
      <c r="E271" s="109">
        <v>26401</v>
      </c>
      <c r="F271" s="15"/>
      <c r="G271" s="16"/>
      <c r="H271" s="107">
        <v>26401</v>
      </c>
      <c r="I271" s="77"/>
      <c r="J271" s="21"/>
      <c r="K271" s="13"/>
      <c r="L271" s="140"/>
      <c r="M271" s="18"/>
      <c r="N271" s="18"/>
      <c r="O271" s="18"/>
      <c r="P271" s="100"/>
      <c r="Q271" s="145"/>
      <c r="R271" s="73"/>
      <c r="S271" s="73"/>
      <c r="T271" s="73"/>
      <c r="U271" s="84"/>
      <c r="V271" s="149"/>
      <c r="W271" s="97"/>
      <c r="X271" s="97"/>
      <c r="Z271" s="127"/>
      <c r="AA271" s="145"/>
      <c r="AB271" s="73"/>
      <c r="AC271" s="73"/>
      <c r="AD271" s="73"/>
    </row>
    <row r="272" spans="1:30">
      <c r="A272" s="11">
        <f t="shared" si="768"/>
        <v>40217</v>
      </c>
      <c r="B272" s="109">
        <v>26607</v>
      </c>
      <c r="C272" s="77"/>
      <c r="D272" s="21"/>
      <c r="E272" s="109">
        <v>26401</v>
      </c>
      <c r="F272" s="15"/>
      <c r="G272" s="16"/>
      <c r="H272" s="107">
        <v>26401</v>
      </c>
      <c r="I272" s="77"/>
      <c r="J272" s="21"/>
      <c r="K272" s="13"/>
      <c r="L272" s="140"/>
      <c r="M272" s="18"/>
      <c r="N272" s="18"/>
      <c r="O272" s="18"/>
      <c r="P272" s="100"/>
      <c r="Q272" s="145"/>
      <c r="R272" s="73"/>
      <c r="S272" s="73"/>
      <c r="T272" s="73"/>
      <c r="U272" s="84"/>
      <c r="V272" s="149"/>
      <c r="W272" s="97"/>
      <c r="X272" s="97"/>
      <c r="Z272" s="127"/>
      <c r="AA272" s="145"/>
      <c r="AB272" s="73"/>
      <c r="AC272" s="73"/>
      <c r="AD272" s="73"/>
    </row>
    <row r="273" spans="1:30">
      <c r="A273" s="11">
        <f t="shared" si="768"/>
        <v>40218</v>
      </c>
      <c r="B273" s="109">
        <v>26607</v>
      </c>
      <c r="C273" s="77"/>
      <c r="D273" s="21"/>
      <c r="E273" s="109">
        <v>26401</v>
      </c>
      <c r="F273" s="15"/>
      <c r="G273" s="16"/>
      <c r="H273" s="107">
        <v>26401</v>
      </c>
      <c r="I273" s="77"/>
      <c r="J273" s="21"/>
      <c r="K273" s="13"/>
      <c r="L273" s="140"/>
      <c r="M273" s="18"/>
      <c r="N273" s="18"/>
      <c r="O273" s="18"/>
      <c r="P273" s="100"/>
      <c r="Q273" s="145"/>
      <c r="R273" s="73"/>
      <c r="S273" s="73"/>
      <c r="T273" s="73"/>
      <c r="U273" s="84"/>
      <c r="V273" s="149"/>
      <c r="W273" s="97"/>
      <c r="X273" s="97"/>
      <c r="Z273" s="127"/>
      <c r="AA273" s="145"/>
      <c r="AB273" s="73"/>
      <c r="AC273" s="73"/>
      <c r="AD273" s="73"/>
    </row>
    <row r="274" spans="1:30">
      <c r="A274" s="11">
        <f t="shared" si="768"/>
        <v>40219</v>
      </c>
      <c r="B274" s="109">
        <v>26607</v>
      </c>
      <c r="C274" s="77"/>
      <c r="D274" s="21"/>
      <c r="E274" s="109">
        <v>26401</v>
      </c>
      <c r="F274" s="15"/>
      <c r="G274" s="16"/>
      <c r="H274" s="107">
        <v>26401</v>
      </c>
      <c r="I274" s="77"/>
      <c r="J274" s="21"/>
      <c r="K274" s="13"/>
      <c r="L274" s="140"/>
      <c r="M274" s="18"/>
      <c r="N274" s="18"/>
      <c r="O274" s="18"/>
      <c r="P274" s="100"/>
      <c r="Q274" s="145"/>
      <c r="R274" s="73"/>
      <c r="S274" s="73"/>
      <c r="T274" s="73"/>
      <c r="U274" s="84"/>
      <c r="V274" s="149"/>
      <c r="W274" s="97"/>
      <c r="X274" s="97"/>
      <c r="Z274" s="127"/>
      <c r="AA274" s="145"/>
      <c r="AB274" s="73"/>
      <c r="AC274" s="73"/>
      <c r="AD274" s="73"/>
    </row>
    <row r="275" spans="1:30">
      <c r="A275" s="11">
        <f t="shared" si="768"/>
        <v>40220</v>
      </c>
      <c r="B275" s="109">
        <v>26607</v>
      </c>
      <c r="C275" s="77"/>
      <c r="D275" s="21"/>
      <c r="E275" s="109">
        <v>26401</v>
      </c>
      <c r="F275" s="15"/>
      <c r="G275" s="16"/>
      <c r="H275" s="107">
        <v>26401</v>
      </c>
      <c r="I275" s="77"/>
      <c r="J275" s="21"/>
      <c r="K275" s="13"/>
      <c r="L275" s="140"/>
      <c r="M275" s="18"/>
      <c r="N275" s="18"/>
      <c r="O275" s="18"/>
      <c r="P275" s="100"/>
      <c r="Q275" s="145"/>
      <c r="R275" s="73"/>
      <c r="S275" s="73"/>
      <c r="T275" s="73"/>
      <c r="U275" s="84"/>
      <c r="V275" s="149"/>
      <c r="W275" s="97"/>
      <c r="X275" s="97"/>
      <c r="Z275" s="127"/>
      <c r="AA275" s="145"/>
      <c r="AB275" s="73"/>
      <c r="AC275" s="73"/>
      <c r="AD275" s="73"/>
    </row>
    <row r="276" spans="1:30">
      <c r="A276" s="11">
        <f t="shared" si="768"/>
        <v>40221</v>
      </c>
      <c r="B276" s="109">
        <v>26607</v>
      </c>
      <c r="C276" s="77"/>
      <c r="D276" s="21"/>
      <c r="E276" s="109">
        <v>26401</v>
      </c>
      <c r="F276" s="15"/>
      <c r="G276" s="16"/>
      <c r="H276" s="107">
        <v>26401</v>
      </c>
      <c r="I276" s="77"/>
      <c r="J276" s="21"/>
      <c r="K276" s="13"/>
      <c r="L276" s="140"/>
      <c r="M276" s="18"/>
      <c r="N276" s="18"/>
      <c r="O276" s="18"/>
      <c r="P276" s="100"/>
      <c r="Q276" s="145"/>
      <c r="R276" s="73"/>
      <c r="S276" s="73"/>
      <c r="T276" s="73"/>
      <c r="U276" s="84"/>
      <c r="V276" s="149"/>
      <c r="W276" s="97"/>
      <c r="X276" s="97"/>
      <c r="Z276" s="127"/>
      <c r="AA276" s="145"/>
      <c r="AB276" s="73"/>
      <c r="AC276" s="73"/>
      <c r="AD276" s="73"/>
    </row>
    <row r="277" spans="1:30">
      <c r="A277" s="11">
        <f t="shared" si="768"/>
        <v>40222</v>
      </c>
      <c r="B277" s="109">
        <v>26607</v>
      </c>
      <c r="C277" s="77"/>
      <c r="D277" s="21"/>
      <c r="E277" s="109">
        <v>26401</v>
      </c>
      <c r="F277" s="15"/>
      <c r="G277" s="16"/>
      <c r="H277" s="107">
        <v>26401</v>
      </c>
      <c r="I277" s="77"/>
      <c r="J277" s="21"/>
      <c r="K277" s="13"/>
      <c r="L277" s="140"/>
      <c r="M277" s="18"/>
      <c r="N277" s="18"/>
      <c r="O277" s="18"/>
      <c r="P277" s="100"/>
      <c r="Q277" s="145"/>
      <c r="R277" s="73"/>
      <c r="S277" s="73"/>
      <c r="T277" s="73"/>
      <c r="U277" s="84"/>
      <c r="V277" s="149"/>
      <c r="W277" s="97"/>
      <c r="X277" s="97"/>
      <c r="Z277" s="127"/>
      <c r="AA277" s="145"/>
      <c r="AB277" s="73"/>
      <c r="AC277" s="73"/>
      <c r="AD277" s="73"/>
    </row>
    <row r="278" spans="1:30">
      <c r="A278" s="11">
        <f t="shared" si="768"/>
        <v>40223</v>
      </c>
      <c r="B278" s="109">
        <v>26607</v>
      </c>
      <c r="C278" s="77"/>
      <c r="D278" s="21"/>
      <c r="E278" s="109">
        <v>26401</v>
      </c>
      <c r="F278" s="15"/>
      <c r="G278" s="16"/>
      <c r="H278" s="107">
        <v>26401</v>
      </c>
      <c r="I278" s="77"/>
      <c r="J278" s="21"/>
      <c r="K278" s="13"/>
      <c r="L278" s="140"/>
      <c r="M278" s="18"/>
      <c r="N278" s="18"/>
      <c r="O278" s="18"/>
      <c r="P278" s="100"/>
      <c r="Q278" s="145"/>
      <c r="R278" s="73"/>
      <c r="S278" s="73"/>
      <c r="T278" s="73"/>
      <c r="U278" s="84"/>
      <c r="V278" s="149"/>
      <c r="W278" s="97"/>
      <c r="X278" s="97"/>
      <c r="Z278" s="127"/>
      <c r="AA278" s="145"/>
      <c r="AB278" s="73"/>
      <c r="AC278" s="73"/>
      <c r="AD278" s="73"/>
    </row>
    <row r="279" spans="1:30">
      <c r="A279" s="11">
        <f t="shared" si="768"/>
        <v>40224</v>
      </c>
      <c r="B279" s="109">
        <v>26607</v>
      </c>
      <c r="C279" s="77"/>
      <c r="D279" s="21"/>
      <c r="E279" s="109">
        <v>26401</v>
      </c>
      <c r="F279" s="15"/>
      <c r="G279" s="16"/>
      <c r="H279" s="107">
        <v>26401</v>
      </c>
      <c r="I279" s="77"/>
      <c r="J279" s="21"/>
      <c r="K279" s="13"/>
      <c r="L279" s="140"/>
      <c r="M279" s="18"/>
      <c r="N279" s="18"/>
      <c r="O279" s="18"/>
      <c r="P279" s="100"/>
      <c r="Q279" s="145"/>
      <c r="R279" s="73"/>
      <c r="S279" s="73"/>
      <c r="T279" s="73"/>
      <c r="U279" s="84"/>
      <c r="V279" s="149"/>
      <c r="W279" s="97"/>
      <c r="X279" s="97"/>
      <c r="Z279" s="127"/>
      <c r="AA279" s="145"/>
      <c r="AB279" s="73"/>
      <c r="AC279" s="73"/>
      <c r="AD279" s="73"/>
    </row>
    <row r="280" spans="1:30">
      <c r="A280" s="11">
        <f t="shared" si="768"/>
        <v>40225</v>
      </c>
      <c r="B280" s="109">
        <v>26607</v>
      </c>
      <c r="C280" s="77"/>
      <c r="D280" s="21"/>
      <c r="E280" s="109">
        <v>26401</v>
      </c>
      <c r="F280" s="15"/>
      <c r="G280" s="16"/>
      <c r="H280" s="107">
        <v>26401</v>
      </c>
      <c r="I280" s="77"/>
      <c r="J280" s="21"/>
      <c r="K280" s="13"/>
      <c r="L280" s="140"/>
      <c r="M280" s="18"/>
      <c r="N280" s="18"/>
      <c r="O280" s="18"/>
      <c r="P280" s="100"/>
      <c r="Q280" s="145"/>
      <c r="R280" s="73"/>
      <c r="S280" s="73"/>
      <c r="T280" s="73"/>
      <c r="U280" s="84"/>
      <c r="V280" s="149"/>
      <c r="W280" s="97"/>
      <c r="X280" s="97"/>
      <c r="Z280" s="127"/>
      <c r="AA280" s="145"/>
      <c r="AB280" s="73"/>
      <c r="AC280" s="73"/>
      <c r="AD280" s="73"/>
    </row>
    <row r="281" spans="1:30">
      <c r="A281" s="11">
        <f t="shared" si="768"/>
        <v>40226</v>
      </c>
      <c r="B281" s="109">
        <v>26607</v>
      </c>
      <c r="C281" s="77"/>
      <c r="D281" s="21"/>
      <c r="E281" s="109">
        <v>26401</v>
      </c>
      <c r="F281" s="15"/>
      <c r="G281" s="16"/>
      <c r="H281" s="107">
        <v>26401</v>
      </c>
      <c r="I281" s="77"/>
      <c r="J281" s="21"/>
      <c r="K281" s="13"/>
      <c r="L281" s="140"/>
      <c r="M281" s="18"/>
      <c r="N281" s="18"/>
      <c r="O281" s="18"/>
      <c r="P281" s="100"/>
      <c r="Q281" s="145"/>
      <c r="R281" s="73"/>
      <c r="S281" s="73"/>
      <c r="T281" s="73"/>
      <c r="U281" s="84"/>
      <c r="V281" s="149"/>
      <c r="W281" s="97"/>
      <c r="X281" s="97"/>
      <c r="Z281" s="127"/>
      <c r="AA281" s="145"/>
      <c r="AB281" s="73"/>
      <c r="AC281" s="73"/>
      <c r="AD281" s="73"/>
    </row>
    <row r="282" spans="1:30">
      <c r="A282" s="11">
        <f t="shared" si="768"/>
        <v>40227</v>
      </c>
      <c r="B282" s="109">
        <v>26607</v>
      </c>
      <c r="C282" s="77"/>
      <c r="D282" s="21"/>
      <c r="E282" s="109">
        <v>26401</v>
      </c>
      <c r="F282" s="15"/>
      <c r="G282" s="16"/>
      <c r="H282" s="107">
        <v>26401</v>
      </c>
      <c r="I282" s="77"/>
      <c r="J282" s="21"/>
      <c r="K282" s="13"/>
      <c r="L282" s="140"/>
      <c r="M282" s="18"/>
      <c r="N282" s="18"/>
      <c r="O282" s="18"/>
      <c r="P282" s="100"/>
      <c r="Q282" s="145"/>
      <c r="R282" s="73"/>
      <c r="S282" s="73"/>
      <c r="T282" s="73"/>
      <c r="U282" s="84"/>
      <c r="V282" s="149"/>
      <c r="W282" s="97"/>
      <c r="X282" s="97"/>
      <c r="Z282" s="127"/>
      <c r="AA282" s="145"/>
      <c r="AB282" s="73"/>
      <c r="AC282" s="73"/>
      <c r="AD282" s="73"/>
    </row>
    <row r="283" spans="1:30">
      <c r="A283" s="11">
        <f t="shared" si="768"/>
        <v>40228</v>
      </c>
      <c r="B283" s="109">
        <v>26607</v>
      </c>
      <c r="C283" s="77"/>
      <c r="D283" s="21"/>
      <c r="E283" s="109">
        <v>26401</v>
      </c>
      <c r="F283" s="15"/>
      <c r="G283" s="16"/>
      <c r="H283" s="107">
        <v>26401</v>
      </c>
      <c r="I283" s="77"/>
      <c r="J283" s="21"/>
      <c r="K283" s="13"/>
      <c r="L283" s="140"/>
      <c r="M283" s="18"/>
      <c r="N283" s="18"/>
      <c r="O283" s="18"/>
      <c r="P283" s="100"/>
      <c r="Q283" s="145"/>
      <c r="R283" s="73"/>
      <c r="S283" s="73"/>
      <c r="T283" s="73"/>
      <c r="U283" s="84"/>
      <c r="V283" s="149"/>
      <c r="W283" s="97"/>
      <c r="X283" s="97"/>
      <c r="Z283" s="127"/>
      <c r="AA283" s="145"/>
      <c r="AB283" s="73"/>
      <c r="AC283" s="73"/>
      <c r="AD283" s="73"/>
    </row>
    <row r="284" spans="1:30">
      <c r="A284" s="11">
        <f t="shared" si="768"/>
        <v>40229</v>
      </c>
      <c r="B284" s="109">
        <v>26607</v>
      </c>
      <c r="C284" s="77"/>
      <c r="D284" s="21"/>
      <c r="E284" s="109">
        <v>26401</v>
      </c>
      <c r="F284" s="15"/>
      <c r="G284" s="16"/>
      <c r="H284" s="107">
        <v>26401</v>
      </c>
      <c r="I284" s="77"/>
      <c r="J284" s="21"/>
      <c r="K284" s="13"/>
      <c r="L284" s="140"/>
      <c r="M284" s="18"/>
      <c r="N284" s="18"/>
      <c r="O284" s="18"/>
      <c r="P284" s="100"/>
      <c r="Q284" s="145"/>
      <c r="R284" s="73"/>
      <c r="S284" s="73"/>
      <c r="T284" s="73"/>
      <c r="U284" s="84"/>
      <c r="V284" s="149"/>
      <c r="W284" s="97"/>
      <c r="X284" s="97"/>
      <c r="Z284" s="127"/>
      <c r="AA284" s="145"/>
      <c r="AB284" s="73"/>
      <c r="AC284" s="73"/>
      <c r="AD284" s="73"/>
    </row>
    <row r="285" spans="1:30">
      <c r="A285" s="11">
        <f t="shared" si="768"/>
        <v>40230</v>
      </c>
      <c r="B285" s="109">
        <v>26607</v>
      </c>
      <c r="C285" s="77"/>
      <c r="D285" s="21"/>
      <c r="E285" s="109">
        <v>26401</v>
      </c>
      <c r="F285" s="15"/>
      <c r="G285" s="16"/>
      <c r="H285" s="107">
        <v>26401</v>
      </c>
      <c r="I285" s="77"/>
      <c r="J285" s="21"/>
      <c r="K285" s="13"/>
      <c r="L285" s="140"/>
      <c r="M285" s="18"/>
      <c r="N285" s="18"/>
      <c r="O285" s="18"/>
      <c r="P285" s="100"/>
      <c r="Q285" s="145"/>
      <c r="R285" s="73"/>
      <c r="S285" s="73"/>
      <c r="T285" s="73"/>
      <c r="U285" s="84"/>
      <c r="V285" s="149"/>
      <c r="W285" s="97"/>
      <c r="X285" s="97"/>
      <c r="Z285" s="127"/>
      <c r="AA285" s="145"/>
      <c r="AB285" s="73"/>
      <c r="AC285" s="73"/>
      <c r="AD285" s="73"/>
    </row>
    <row r="286" spans="1:30">
      <c r="A286" s="11">
        <f t="shared" si="768"/>
        <v>40231</v>
      </c>
      <c r="B286" s="109">
        <v>26607</v>
      </c>
      <c r="C286" s="77"/>
      <c r="D286" s="21"/>
      <c r="E286" s="109">
        <v>26401</v>
      </c>
      <c r="F286" s="15"/>
      <c r="G286" s="16"/>
      <c r="H286" s="107">
        <v>26401</v>
      </c>
      <c r="I286" s="77"/>
      <c r="J286" s="21"/>
      <c r="K286" s="13"/>
      <c r="L286" s="140"/>
      <c r="M286" s="18"/>
      <c r="N286" s="18"/>
      <c r="O286" s="18"/>
      <c r="P286" s="100"/>
      <c r="Q286" s="145"/>
      <c r="R286" s="73"/>
      <c r="S286" s="73"/>
      <c r="T286" s="73"/>
      <c r="U286" s="84"/>
      <c r="V286" s="149"/>
      <c r="W286" s="97"/>
      <c r="X286" s="97"/>
      <c r="Z286" s="127"/>
      <c r="AA286" s="145"/>
      <c r="AB286" s="73"/>
      <c r="AC286" s="73"/>
      <c r="AD286" s="73"/>
    </row>
    <row r="287" spans="1:30">
      <c r="A287" s="11">
        <f t="shared" ref="A287:A350" si="779">A286+1</f>
        <v>40232</v>
      </c>
      <c r="B287" s="109">
        <v>26607</v>
      </c>
      <c r="C287" s="77"/>
      <c r="D287" s="21"/>
      <c r="E287" s="109">
        <v>26401</v>
      </c>
      <c r="F287" s="15"/>
      <c r="G287" s="16"/>
      <c r="H287" s="107">
        <v>26401</v>
      </c>
      <c r="I287" s="77"/>
      <c r="J287" s="21"/>
      <c r="K287" s="13"/>
      <c r="L287" s="140"/>
      <c r="M287" s="18"/>
      <c r="N287" s="18"/>
      <c r="O287" s="18"/>
      <c r="P287" s="100"/>
      <c r="Q287" s="145"/>
      <c r="R287" s="73"/>
      <c r="S287" s="73"/>
      <c r="T287" s="73"/>
      <c r="U287" s="84"/>
      <c r="V287" s="149"/>
      <c r="W287" s="97"/>
      <c r="X287" s="97"/>
      <c r="Z287" s="127"/>
      <c r="AA287" s="145"/>
      <c r="AB287" s="73"/>
      <c r="AC287" s="73"/>
      <c r="AD287" s="73"/>
    </row>
    <row r="288" spans="1:30">
      <c r="A288" s="11">
        <f t="shared" si="779"/>
        <v>40233</v>
      </c>
      <c r="B288" s="109">
        <v>26607</v>
      </c>
      <c r="C288" s="77"/>
      <c r="D288" s="21"/>
      <c r="E288" s="109">
        <v>26401</v>
      </c>
      <c r="F288" s="15"/>
      <c r="G288" s="16"/>
      <c r="H288" s="107">
        <v>26401</v>
      </c>
      <c r="I288" s="77"/>
      <c r="J288" s="21"/>
      <c r="K288" s="13"/>
      <c r="L288" s="140"/>
      <c r="M288" s="18"/>
      <c r="N288" s="18"/>
      <c r="O288" s="18"/>
      <c r="P288" s="100"/>
      <c r="Q288" s="145"/>
      <c r="R288" s="73"/>
      <c r="S288" s="73"/>
      <c r="T288" s="73"/>
      <c r="U288" s="84"/>
      <c r="V288" s="149"/>
      <c r="W288" s="97"/>
      <c r="X288" s="97"/>
      <c r="Z288" s="127"/>
      <c r="AA288" s="145"/>
      <c r="AB288" s="73"/>
      <c r="AC288" s="73"/>
      <c r="AD288" s="73"/>
    </row>
    <row r="289" spans="1:30">
      <c r="A289" s="11">
        <f t="shared" si="779"/>
        <v>40234</v>
      </c>
      <c r="B289" s="109">
        <v>26607</v>
      </c>
      <c r="C289" s="77"/>
      <c r="D289" s="21"/>
      <c r="E289" s="109">
        <v>26401</v>
      </c>
      <c r="F289" s="15"/>
      <c r="G289" s="16"/>
      <c r="H289" s="107">
        <v>26401</v>
      </c>
      <c r="I289" s="77"/>
      <c r="J289" s="21"/>
      <c r="K289" s="13"/>
      <c r="L289" s="140"/>
      <c r="M289" s="18"/>
      <c r="N289" s="18"/>
      <c r="O289" s="18"/>
      <c r="P289" s="100"/>
      <c r="Q289" s="145"/>
      <c r="R289" s="73"/>
      <c r="S289" s="73"/>
      <c r="T289" s="73"/>
      <c r="U289" s="84"/>
      <c r="V289" s="149"/>
      <c r="W289" s="97"/>
      <c r="X289" s="97"/>
      <c r="Z289" s="127"/>
      <c r="AA289" s="145"/>
      <c r="AB289" s="73"/>
      <c r="AC289" s="73"/>
      <c r="AD289" s="73"/>
    </row>
    <row r="290" spans="1:30">
      <c r="A290" s="11">
        <f t="shared" si="779"/>
        <v>40235</v>
      </c>
      <c r="B290" s="109">
        <v>26607</v>
      </c>
      <c r="C290" s="77"/>
      <c r="D290" s="21"/>
      <c r="E290" s="109">
        <v>26401</v>
      </c>
      <c r="F290" s="15"/>
      <c r="G290" s="16"/>
      <c r="H290" s="107">
        <v>26401</v>
      </c>
      <c r="I290" s="77"/>
      <c r="J290" s="21"/>
      <c r="K290" s="13"/>
      <c r="L290" s="140"/>
      <c r="M290" s="18"/>
      <c r="N290" s="18"/>
      <c r="O290" s="18"/>
      <c r="P290" s="100"/>
      <c r="Q290" s="145"/>
      <c r="R290" s="73"/>
      <c r="S290" s="73"/>
      <c r="T290" s="73"/>
      <c r="U290" s="84"/>
      <c r="V290" s="149"/>
      <c r="W290" s="97"/>
      <c r="X290" s="97"/>
      <c r="Z290" s="127"/>
      <c r="AA290" s="145"/>
      <c r="AB290" s="73"/>
      <c r="AC290" s="73"/>
      <c r="AD290" s="73"/>
    </row>
    <row r="291" spans="1:30">
      <c r="A291" s="11">
        <f t="shared" si="779"/>
        <v>40236</v>
      </c>
      <c r="B291" s="109">
        <v>26607</v>
      </c>
      <c r="C291" s="77"/>
      <c r="D291" s="21"/>
      <c r="E291" s="109">
        <v>26401</v>
      </c>
      <c r="F291" s="15"/>
      <c r="G291" s="16"/>
      <c r="H291" s="107">
        <v>26401</v>
      </c>
      <c r="I291" s="77"/>
      <c r="J291" s="21"/>
      <c r="K291" s="13"/>
      <c r="L291" s="140"/>
      <c r="M291" s="18"/>
      <c r="N291" s="18"/>
      <c r="O291" s="18"/>
      <c r="P291" s="100"/>
      <c r="Q291" s="145"/>
      <c r="R291" s="73"/>
      <c r="S291" s="73"/>
      <c r="T291" s="73"/>
      <c r="U291" s="84"/>
      <c r="V291" s="149"/>
      <c r="W291" s="97"/>
      <c r="X291" s="97"/>
      <c r="Z291" s="127"/>
      <c r="AA291" s="145"/>
      <c r="AB291" s="73"/>
      <c r="AC291" s="73"/>
      <c r="AD291" s="73"/>
    </row>
    <row r="292" spans="1:30">
      <c r="A292" s="11">
        <f t="shared" si="779"/>
        <v>40237</v>
      </c>
      <c r="B292" s="109">
        <v>26607</v>
      </c>
      <c r="C292" s="77"/>
      <c r="D292" s="21"/>
      <c r="E292" s="109">
        <v>26401</v>
      </c>
      <c r="F292" s="15"/>
      <c r="G292" s="16"/>
      <c r="H292" s="107">
        <v>26401</v>
      </c>
      <c r="I292" s="77"/>
      <c r="J292" s="21"/>
      <c r="K292" s="13"/>
      <c r="L292" s="140"/>
      <c r="M292" s="18"/>
      <c r="N292" s="18"/>
      <c r="O292" s="18"/>
      <c r="P292" s="100"/>
      <c r="Q292" s="145"/>
      <c r="R292" s="73"/>
      <c r="S292" s="73"/>
      <c r="T292" s="73"/>
      <c r="U292" s="84"/>
      <c r="V292" s="149"/>
      <c r="W292" s="97"/>
      <c r="X292" s="97"/>
      <c r="Z292" s="127"/>
      <c r="AA292" s="145"/>
      <c r="AB292" s="73"/>
      <c r="AC292" s="73"/>
      <c r="AD292" s="73"/>
    </row>
    <row r="293" spans="1:30">
      <c r="A293" s="11">
        <f t="shared" si="779"/>
        <v>40238</v>
      </c>
      <c r="B293" s="109">
        <v>26607</v>
      </c>
      <c r="C293" s="77"/>
      <c r="D293" s="21"/>
      <c r="E293" s="109">
        <v>26401</v>
      </c>
      <c r="F293" s="15"/>
      <c r="G293" s="16"/>
      <c r="H293" s="107">
        <v>26401</v>
      </c>
      <c r="I293" s="77"/>
      <c r="J293" s="21"/>
      <c r="K293" s="13"/>
      <c r="L293" s="140"/>
      <c r="M293" s="18"/>
      <c r="N293" s="18"/>
      <c r="O293" s="18"/>
      <c r="P293" s="100"/>
      <c r="Q293" s="145"/>
      <c r="R293" s="73"/>
      <c r="S293" s="73"/>
      <c r="T293" s="73"/>
      <c r="U293" s="84"/>
      <c r="V293" s="149"/>
      <c r="W293" s="97"/>
      <c r="X293" s="97"/>
      <c r="Z293" s="127"/>
      <c r="AA293" s="145"/>
      <c r="AB293" s="73"/>
      <c r="AC293" s="73"/>
      <c r="AD293" s="73"/>
    </row>
    <row r="294" spans="1:30">
      <c r="A294" s="11">
        <f t="shared" si="779"/>
        <v>40239</v>
      </c>
      <c r="B294" s="109">
        <v>26607</v>
      </c>
      <c r="C294" s="77"/>
      <c r="D294" s="21"/>
      <c r="E294" s="109">
        <v>26401</v>
      </c>
      <c r="F294" s="15"/>
      <c r="G294" s="16"/>
      <c r="H294" s="107">
        <v>26401</v>
      </c>
      <c r="I294" s="77"/>
      <c r="J294" s="21"/>
      <c r="K294" s="13"/>
      <c r="L294" s="140"/>
      <c r="M294" s="18"/>
      <c r="N294" s="18"/>
      <c r="O294" s="18"/>
      <c r="P294" s="100"/>
      <c r="Q294" s="145"/>
      <c r="R294" s="73"/>
      <c r="S294" s="73"/>
      <c r="T294" s="73"/>
      <c r="U294" s="84"/>
      <c r="V294" s="149"/>
      <c r="W294" s="97"/>
      <c r="X294" s="97"/>
      <c r="Z294" s="127"/>
      <c r="AA294" s="145"/>
      <c r="AB294" s="73"/>
      <c r="AC294" s="73"/>
      <c r="AD294" s="73"/>
    </row>
    <row r="295" spans="1:30">
      <c r="A295" s="11">
        <f t="shared" si="779"/>
        <v>40240</v>
      </c>
      <c r="B295" s="109">
        <v>26607</v>
      </c>
      <c r="C295" s="77"/>
      <c r="D295" s="21"/>
      <c r="E295" s="109">
        <v>26401</v>
      </c>
      <c r="F295" s="15"/>
      <c r="G295" s="16"/>
      <c r="H295" s="107">
        <v>26401</v>
      </c>
      <c r="I295" s="77"/>
      <c r="J295" s="21"/>
      <c r="K295" s="13"/>
      <c r="L295" s="140"/>
      <c r="M295" s="18"/>
      <c r="N295" s="18"/>
      <c r="O295" s="18"/>
      <c r="P295" s="100"/>
      <c r="Q295" s="145"/>
      <c r="R295" s="73"/>
      <c r="S295" s="73"/>
      <c r="T295" s="73"/>
      <c r="U295" s="84"/>
      <c r="V295" s="149"/>
      <c r="W295" s="97"/>
      <c r="X295" s="97"/>
      <c r="Z295" s="127"/>
      <c r="AA295" s="145"/>
      <c r="AB295" s="73"/>
      <c r="AC295" s="73"/>
      <c r="AD295" s="73"/>
    </row>
    <row r="296" spans="1:30">
      <c r="A296" s="11">
        <f t="shared" si="779"/>
        <v>40241</v>
      </c>
      <c r="B296" s="109">
        <v>26607</v>
      </c>
      <c r="C296" s="77"/>
      <c r="D296" s="21"/>
      <c r="E296" s="109">
        <v>26401</v>
      </c>
      <c r="F296" s="15"/>
      <c r="G296" s="16"/>
      <c r="H296" s="107">
        <v>26401</v>
      </c>
      <c r="I296" s="77"/>
      <c r="J296" s="21"/>
      <c r="K296" s="13"/>
      <c r="L296" s="140"/>
      <c r="M296" s="18"/>
      <c r="N296" s="18"/>
      <c r="O296" s="18"/>
      <c r="P296" s="100"/>
      <c r="Q296" s="145"/>
      <c r="R296" s="73"/>
      <c r="S296" s="73"/>
      <c r="T296" s="73"/>
      <c r="U296" s="84"/>
      <c r="V296" s="149"/>
      <c r="W296" s="97"/>
      <c r="X296" s="97"/>
      <c r="Z296" s="127"/>
      <c r="AA296" s="145"/>
      <c r="AB296" s="73"/>
      <c r="AC296" s="73"/>
      <c r="AD296" s="73"/>
    </row>
    <row r="297" spans="1:30">
      <c r="A297" s="11">
        <f t="shared" si="779"/>
        <v>40242</v>
      </c>
      <c r="B297" s="109">
        <v>26607</v>
      </c>
      <c r="C297" s="77"/>
      <c r="D297" s="21"/>
      <c r="E297" s="109">
        <v>26401</v>
      </c>
      <c r="F297" s="15"/>
      <c r="G297" s="16"/>
      <c r="H297" s="107">
        <v>26401</v>
      </c>
      <c r="I297" s="77"/>
      <c r="J297" s="21"/>
      <c r="K297" s="13"/>
      <c r="L297" s="140"/>
      <c r="M297" s="18"/>
      <c r="N297" s="18"/>
      <c r="O297" s="18"/>
      <c r="P297" s="100"/>
      <c r="Q297" s="145"/>
      <c r="R297" s="73"/>
      <c r="S297" s="73"/>
      <c r="T297" s="73"/>
      <c r="U297" s="84"/>
      <c r="V297" s="149"/>
      <c r="W297" s="97"/>
      <c r="X297" s="97"/>
      <c r="Z297" s="127"/>
      <c r="AA297" s="145"/>
      <c r="AB297" s="73"/>
      <c r="AC297" s="73"/>
      <c r="AD297" s="73"/>
    </row>
    <row r="298" spans="1:30">
      <c r="A298" s="11">
        <f t="shared" si="779"/>
        <v>40243</v>
      </c>
      <c r="B298" s="109">
        <v>26607</v>
      </c>
      <c r="C298" s="77"/>
      <c r="D298" s="21"/>
      <c r="E298" s="109">
        <v>26401</v>
      </c>
      <c r="F298" s="15"/>
      <c r="G298" s="16"/>
      <c r="H298" s="107">
        <v>26401</v>
      </c>
      <c r="I298" s="77"/>
      <c r="J298" s="21"/>
      <c r="K298" s="13"/>
      <c r="L298" s="140"/>
      <c r="M298" s="18"/>
      <c r="N298" s="18"/>
      <c r="O298" s="18"/>
      <c r="P298" s="100"/>
      <c r="Q298" s="145"/>
      <c r="R298" s="73"/>
      <c r="S298" s="73"/>
      <c r="T298" s="73"/>
      <c r="U298" s="84"/>
      <c r="V298" s="149"/>
      <c r="W298" s="97"/>
      <c r="X298" s="97"/>
      <c r="Z298" s="127"/>
      <c r="AA298" s="145"/>
      <c r="AB298" s="73"/>
      <c r="AC298" s="73"/>
      <c r="AD298" s="73"/>
    </row>
    <row r="299" spans="1:30">
      <c r="A299" s="11">
        <f t="shared" si="779"/>
        <v>40244</v>
      </c>
      <c r="B299" s="109">
        <v>26607</v>
      </c>
      <c r="C299" s="77"/>
      <c r="D299" s="21"/>
      <c r="E299" s="109">
        <v>26401</v>
      </c>
      <c r="F299" s="15"/>
      <c r="G299" s="16"/>
      <c r="H299" s="107">
        <v>26401</v>
      </c>
      <c r="I299" s="77"/>
      <c r="J299" s="21"/>
      <c r="K299" s="13"/>
      <c r="L299" s="140"/>
      <c r="M299" s="18"/>
      <c r="N299" s="18"/>
      <c r="O299" s="18"/>
      <c r="P299" s="100"/>
      <c r="Q299" s="145"/>
      <c r="R299" s="73"/>
      <c r="S299" s="73"/>
      <c r="T299" s="73"/>
      <c r="U299" s="84"/>
      <c r="V299" s="149"/>
      <c r="W299" s="97"/>
      <c r="X299" s="97"/>
      <c r="Z299" s="127"/>
      <c r="AA299" s="145"/>
      <c r="AB299" s="73"/>
      <c r="AC299" s="73"/>
      <c r="AD299" s="73"/>
    </row>
    <row r="300" spans="1:30">
      <c r="A300" s="11">
        <f t="shared" si="779"/>
        <v>40245</v>
      </c>
      <c r="B300" s="109">
        <v>26607</v>
      </c>
      <c r="C300" s="77"/>
      <c r="D300" s="21"/>
      <c r="E300" s="109">
        <v>26401</v>
      </c>
      <c r="F300" s="15"/>
      <c r="G300" s="16"/>
      <c r="H300" s="107">
        <v>26401</v>
      </c>
      <c r="I300" s="77"/>
      <c r="J300" s="21"/>
      <c r="K300" s="13"/>
      <c r="L300" s="140"/>
      <c r="M300" s="18"/>
      <c r="N300" s="18"/>
      <c r="O300" s="18"/>
      <c r="P300" s="100"/>
      <c r="Q300" s="145"/>
      <c r="R300" s="73"/>
      <c r="S300" s="73"/>
      <c r="T300" s="73"/>
      <c r="U300" s="84"/>
      <c r="V300" s="149"/>
      <c r="W300" s="97"/>
      <c r="X300" s="97"/>
      <c r="Z300" s="127"/>
      <c r="AA300" s="145"/>
      <c r="AB300" s="73"/>
      <c r="AC300" s="73"/>
      <c r="AD300" s="73"/>
    </row>
    <row r="301" spans="1:30">
      <c r="A301" s="11">
        <f t="shared" si="779"/>
        <v>40246</v>
      </c>
      <c r="B301" s="109">
        <v>26607</v>
      </c>
      <c r="C301" s="77"/>
      <c r="D301" s="21"/>
      <c r="E301" s="109">
        <v>26401</v>
      </c>
      <c r="F301" s="15"/>
      <c r="G301" s="16"/>
      <c r="H301" s="107">
        <v>26401</v>
      </c>
      <c r="I301" s="77"/>
      <c r="J301" s="21"/>
      <c r="K301" s="13"/>
      <c r="L301" s="140"/>
      <c r="M301" s="18"/>
      <c r="N301" s="18"/>
      <c r="O301" s="18"/>
      <c r="P301" s="100"/>
      <c r="Q301" s="145"/>
      <c r="R301" s="73"/>
      <c r="S301" s="73"/>
      <c r="T301" s="73"/>
      <c r="U301" s="84"/>
      <c r="V301" s="149"/>
      <c r="W301" s="97"/>
      <c r="X301" s="97"/>
      <c r="Z301" s="127"/>
      <c r="AA301" s="145"/>
      <c r="AB301" s="73"/>
      <c r="AC301" s="73"/>
      <c r="AD301" s="73"/>
    </row>
    <row r="302" spans="1:30">
      <c r="A302" s="11">
        <f t="shared" si="779"/>
        <v>40247</v>
      </c>
      <c r="B302" s="109">
        <v>26607</v>
      </c>
      <c r="C302" s="77"/>
      <c r="D302" s="21"/>
      <c r="E302" s="109">
        <v>26401</v>
      </c>
      <c r="F302" s="15"/>
      <c r="G302" s="16"/>
      <c r="H302" s="107">
        <v>26401</v>
      </c>
      <c r="I302" s="77"/>
      <c r="J302" s="21"/>
      <c r="K302" s="13"/>
      <c r="L302" s="140"/>
      <c r="M302" s="18"/>
      <c r="N302" s="18"/>
      <c r="O302" s="18"/>
      <c r="P302" s="100"/>
      <c r="Q302" s="145"/>
      <c r="R302" s="73"/>
      <c r="S302" s="73"/>
      <c r="T302" s="73"/>
      <c r="U302" s="84"/>
      <c r="V302" s="149"/>
      <c r="W302" s="97"/>
      <c r="X302" s="97"/>
      <c r="Z302" s="127"/>
      <c r="AA302" s="145"/>
      <c r="AB302" s="73"/>
      <c r="AC302" s="73"/>
      <c r="AD302" s="73"/>
    </row>
    <row r="303" spans="1:30">
      <c r="A303" s="11">
        <f t="shared" si="779"/>
        <v>40248</v>
      </c>
      <c r="B303" s="109">
        <v>26607</v>
      </c>
      <c r="C303" s="77"/>
      <c r="D303" s="21"/>
      <c r="E303" s="109">
        <v>26401</v>
      </c>
      <c r="F303" s="15"/>
      <c r="G303" s="16"/>
      <c r="H303" s="107">
        <v>26401</v>
      </c>
      <c r="I303" s="77"/>
      <c r="J303" s="21"/>
      <c r="K303" s="13"/>
      <c r="L303" s="140"/>
      <c r="M303" s="18"/>
      <c r="N303" s="18"/>
      <c r="O303" s="18"/>
      <c r="P303" s="100"/>
      <c r="Q303" s="145"/>
      <c r="R303" s="73"/>
      <c r="S303" s="73"/>
      <c r="T303" s="73"/>
      <c r="U303" s="84"/>
      <c r="V303" s="149"/>
      <c r="W303" s="97"/>
      <c r="X303" s="97"/>
      <c r="Z303" s="127"/>
      <c r="AA303" s="145"/>
      <c r="AB303" s="73"/>
      <c r="AC303" s="73"/>
      <c r="AD303" s="73"/>
    </row>
    <row r="304" spans="1:30">
      <c r="A304" s="11">
        <f t="shared" si="779"/>
        <v>40249</v>
      </c>
      <c r="B304" s="109">
        <v>26607</v>
      </c>
      <c r="C304" s="77"/>
      <c r="D304" s="21"/>
      <c r="E304" s="109">
        <v>26401</v>
      </c>
      <c r="F304" s="15"/>
      <c r="G304" s="16"/>
      <c r="H304" s="107">
        <v>26401</v>
      </c>
      <c r="I304" s="77"/>
      <c r="J304" s="21"/>
      <c r="K304" s="13"/>
      <c r="L304" s="140"/>
      <c r="M304" s="18"/>
      <c r="N304" s="18"/>
      <c r="O304" s="18"/>
      <c r="P304" s="100"/>
      <c r="Q304" s="145"/>
      <c r="R304" s="73"/>
      <c r="S304" s="73"/>
      <c r="T304" s="73"/>
      <c r="U304" s="84"/>
      <c r="V304" s="149"/>
      <c r="W304" s="97"/>
      <c r="X304" s="97"/>
      <c r="Z304" s="127"/>
      <c r="AA304" s="145"/>
      <c r="AB304" s="73"/>
      <c r="AC304" s="73"/>
      <c r="AD304" s="73"/>
    </row>
    <row r="305" spans="1:30">
      <c r="A305" s="11">
        <f t="shared" si="779"/>
        <v>40250</v>
      </c>
      <c r="B305" s="109">
        <v>26607</v>
      </c>
      <c r="C305" s="77"/>
      <c r="D305" s="21"/>
      <c r="E305" s="109">
        <v>26401</v>
      </c>
      <c r="F305" s="15"/>
      <c r="G305" s="16"/>
      <c r="H305" s="107">
        <v>26401</v>
      </c>
      <c r="I305" s="77"/>
      <c r="J305" s="21"/>
      <c r="K305" s="13"/>
      <c r="L305" s="140"/>
      <c r="M305" s="18"/>
      <c r="N305" s="18"/>
      <c r="O305" s="18"/>
      <c r="P305" s="100"/>
      <c r="Q305" s="145"/>
      <c r="R305" s="73"/>
      <c r="S305" s="73"/>
      <c r="T305" s="73"/>
      <c r="U305" s="84"/>
      <c r="V305" s="149"/>
      <c r="W305" s="97"/>
      <c r="X305" s="97"/>
      <c r="Z305" s="127"/>
      <c r="AA305" s="145"/>
      <c r="AB305" s="73"/>
      <c r="AC305" s="73"/>
      <c r="AD305" s="73"/>
    </row>
    <row r="306" spans="1:30">
      <c r="A306" s="11">
        <f t="shared" si="779"/>
        <v>40251</v>
      </c>
      <c r="B306" s="109">
        <v>26607</v>
      </c>
      <c r="C306" s="77"/>
      <c r="D306" s="21"/>
      <c r="E306" s="109">
        <v>26401</v>
      </c>
      <c r="F306" s="15"/>
      <c r="G306" s="16"/>
      <c r="H306" s="107">
        <v>26401</v>
      </c>
      <c r="I306" s="77"/>
      <c r="J306" s="21"/>
      <c r="K306" s="13"/>
      <c r="L306" s="140"/>
      <c r="M306" s="18"/>
      <c r="N306" s="18"/>
      <c r="O306" s="18"/>
      <c r="P306" s="100"/>
      <c r="Q306" s="145"/>
      <c r="R306" s="73"/>
      <c r="S306" s="73"/>
      <c r="T306" s="73"/>
      <c r="U306" s="84"/>
      <c r="V306" s="149"/>
      <c r="W306" s="97"/>
      <c r="X306" s="97"/>
      <c r="Z306" s="127"/>
      <c r="AA306" s="145"/>
      <c r="AB306" s="73"/>
      <c r="AC306" s="73"/>
      <c r="AD306" s="73"/>
    </row>
    <row r="307" spans="1:30">
      <c r="A307" s="11">
        <f t="shared" si="779"/>
        <v>40252</v>
      </c>
      <c r="B307" s="109">
        <v>26607</v>
      </c>
      <c r="C307" s="77"/>
      <c r="D307" s="21"/>
      <c r="E307" s="109">
        <v>26401</v>
      </c>
      <c r="F307" s="15"/>
      <c r="G307" s="16"/>
      <c r="H307" s="107">
        <v>26401</v>
      </c>
      <c r="I307" s="77"/>
      <c r="J307" s="21"/>
      <c r="K307" s="13"/>
      <c r="L307" s="140"/>
      <c r="M307" s="18"/>
      <c r="N307" s="18"/>
      <c r="O307" s="18"/>
      <c r="P307" s="100"/>
      <c r="Q307" s="145"/>
      <c r="R307" s="73"/>
      <c r="S307" s="73"/>
      <c r="T307" s="73"/>
      <c r="U307" s="84"/>
      <c r="V307" s="149"/>
      <c r="W307" s="97"/>
      <c r="X307" s="97"/>
      <c r="Z307" s="127"/>
      <c r="AA307" s="145"/>
      <c r="AB307" s="73"/>
      <c r="AC307" s="73"/>
      <c r="AD307" s="73"/>
    </row>
    <row r="308" spans="1:30">
      <c r="A308" s="11">
        <f t="shared" si="779"/>
        <v>40253</v>
      </c>
      <c r="B308" s="109">
        <v>26607</v>
      </c>
      <c r="C308" s="77"/>
      <c r="D308" s="21"/>
      <c r="E308" s="109">
        <v>26401</v>
      </c>
      <c r="F308" s="15"/>
      <c r="G308" s="16"/>
      <c r="H308" s="107">
        <v>26401</v>
      </c>
      <c r="I308" s="77"/>
      <c r="J308" s="21"/>
      <c r="K308" s="13"/>
      <c r="L308" s="140"/>
      <c r="M308" s="18"/>
      <c r="N308" s="18"/>
      <c r="O308" s="18"/>
      <c r="P308" s="100"/>
      <c r="Q308" s="145"/>
      <c r="R308" s="73"/>
      <c r="S308" s="73"/>
      <c r="T308" s="73"/>
      <c r="U308" s="84"/>
      <c r="V308" s="149"/>
      <c r="W308" s="97"/>
      <c r="X308" s="97"/>
      <c r="Z308" s="127"/>
      <c r="AA308" s="145"/>
      <c r="AB308" s="73"/>
      <c r="AC308" s="73"/>
      <c r="AD308" s="73"/>
    </row>
    <row r="309" spans="1:30">
      <c r="A309" s="11">
        <f t="shared" si="779"/>
        <v>40254</v>
      </c>
      <c r="B309" s="109">
        <v>26607</v>
      </c>
      <c r="C309" s="14"/>
      <c r="D309" s="14"/>
      <c r="E309" s="109">
        <v>26401</v>
      </c>
      <c r="F309" s="14"/>
      <c r="G309" s="14"/>
      <c r="H309" s="107">
        <v>26401</v>
      </c>
      <c r="I309" s="14"/>
      <c r="J309" s="21"/>
      <c r="K309" s="13"/>
      <c r="L309" s="140"/>
      <c r="M309" s="18"/>
      <c r="N309" s="18"/>
      <c r="O309" s="18"/>
      <c r="P309" s="100"/>
      <c r="Q309" s="145"/>
      <c r="R309" s="73"/>
      <c r="S309" s="73"/>
      <c r="T309" s="73"/>
      <c r="U309" s="84"/>
      <c r="V309" s="149"/>
      <c r="W309" s="97"/>
      <c r="X309" s="97"/>
      <c r="Z309" s="127"/>
      <c r="AA309" s="145"/>
      <c r="AB309" s="73"/>
      <c r="AC309" s="73"/>
      <c r="AD309" s="73"/>
    </row>
    <row r="310" spans="1:30">
      <c r="A310" s="11">
        <f t="shared" si="779"/>
        <v>40255</v>
      </c>
      <c r="B310" s="109">
        <v>26607</v>
      </c>
      <c r="C310" s="14"/>
      <c r="D310" s="14"/>
      <c r="E310" s="109">
        <v>26401</v>
      </c>
      <c r="F310" s="14"/>
      <c r="G310" s="14"/>
      <c r="H310" s="107">
        <v>26401</v>
      </c>
      <c r="I310" s="14"/>
      <c r="J310" s="21"/>
      <c r="K310" s="13"/>
      <c r="L310" s="140"/>
      <c r="M310" s="18"/>
      <c r="N310" s="18"/>
      <c r="O310" s="18"/>
      <c r="P310" s="100"/>
      <c r="Q310" s="145"/>
      <c r="R310" s="73"/>
      <c r="S310" s="73"/>
      <c r="T310" s="73"/>
      <c r="U310" s="84"/>
      <c r="V310" s="149"/>
      <c r="W310" s="97"/>
      <c r="X310" s="97"/>
      <c r="Z310" s="127"/>
      <c r="AA310" s="145"/>
      <c r="AB310" s="73"/>
      <c r="AC310" s="73"/>
      <c r="AD310" s="73"/>
    </row>
    <row r="311" spans="1:30">
      <c r="A311" s="11">
        <f t="shared" si="779"/>
        <v>40256</v>
      </c>
      <c r="B311" s="109">
        <v>26607</v>
      </c>
      <c r="C311" s="14"/>
      <c r="D311" s="14"/>
      <c r="E311" s="109">
        <v>26401</v>
      </c>
      <c r="F311" s="14"/>
      <c r="G311" s="14"/>
      <c r="H311" s="107">
        <v>26401</v>
      </c>
      <c r="I311" s="14"/>
      <c r="J311" s="21"/>
      <c r="K311" s="13"/>
      <c r="L311" s="140"/>
      <c r="M311" s="18"/>
      <c r="N311" s="18"/>
      <c r="O311" s="18"/>
      <c r="P311" s="100"/>
      <c r="Q311" s="145"/>
      <c r="R311" s="73"/>
      <c r="S311" s="73"/>
      <c r="T311" s="73"/>
      <c r="U311" s="84"/>
      <c r="V311" s="149"/>
      <c r="W311" s="97"/>
      <c r="X311" s="97"/>
      <c r="Z311" s="127"/>
      <c r="AA311" s="145"/>
      <c r="AB311" s="73"/>
      <c r="AC311" s="73"/>
      <c r="AD311" s="73"/>
    </row>
    <row r="312" spans="1:30">
      <c r="A312" s="11">
        <f t="shared" si="779"/>
        <v>40257</v>
      </c>
      <c r="B312" s="109">
        <v>26607</v>
      </c>
      <c r="C312" s="14"/>
      <c r="D312" s="14"/>
      <c r="E312" s="109">
        <v>26401</v>
      </c>
      <c r="F312" s="14"/>
      <c r="G312" s="14"/>
      <c r="H312" s="107">
        <v>26401</v>
      </c>
      <c r="I312" s="14"/>
      <c r="J312" s="21"/>
      <c r="K312" s="13"/>
      <c r="L312" s="140"/>
      <c r="M312" s="18"/>
      <c r="N312" s="18"/>
      <c r="O312" s="18"/>
      <c r="P312" s="100"/>
      <c r="Q312" s="145"/>
      <c r="R312" s="73"/>
      <c r="S312" s="73"/>
      <c r="T312" s="73"/>
      <c r="U312" s="84"/>
      <c r="V312" s="149"/>
      <c r="W312" s="97"/>
      <c r="X312" s="97"/>
      <c r="Z312" s="127"/>
      <c r="AA312" s="145"/>
      <c r="AB312" s="73"/>
      <c r="AC312" s="73"/>
      <c r="AD312" s="73"/>
    </row>
    <row r="313" spans="1:30">
      <c r="A313" s="11">
        <f t="shared" si="779"/>
        <v>40258</v>
      </c>
      <c r="B313" s="109">
        <v>26607</v>
      </c>
      <c r="C313" s="14"/>
      <c r="D313" s="14"/>
      <c r="E313" s="109">
        <v>26401</v>
      </c>
      <c r="F313" s="14"/>
      <c r="G313" s="14"/>
      <c r="H313" s="107">
        <v>26401</v>
      </c>
      <c r="I313" s="14"/>
      <c r="J313" s="21"/>
      <c r="K313" s="13"/>
      <c r="L313" s="140"/>
      <c r="M313" s="18"/>
      <c r="N313" s="18"/>
      <c r="O313" s="18"/>
      <c r="P313" s="100"/>
      <c r="Q313" s="145"/>
      <c r="R313" s="73"/>
      <c r="S313" s="73"/>
      <c r="T313" s="73"/>
      <c r="U313" s="84"/>
      <c r="V313" s="149"/>
      <c r="W313" s="97"/>
      <c r="X313" s="97"/>
      <c r="Z313" s="127"/>
      <c r="AA313" s="145"/>
      <c r="AB313" s="73"/>
      <c r="AC313" s="73"/>
      <c r="AD313" s="73"/>
    </row>
    <row r="314" spans="1:30">
      <c r="A314" s="11">
        <f t="shared" si="779"/>
        <v>40259</v>
      </c>
      <c r="B314" s="109">
        <v>26607</v>
      </c>
      <c r="C314" s="14"/>
      <c r="D314" s="14"/>
      <c r="E314" s="109">
        <v>26401</v>
      </c>
      <c r="F314" s="14"/>
      <c r="G314" s="14"/>
      <c r="H314" s="107">
        <v>26401</v>
      </c>
      <c r="I314" s="14"/>
      <c r="J314" s="21"/>
      <c r="K314" s="13"/>
      <c r="L314" s="140"/>
      <c r="M314" s="18"/>
      <c r="N314" s="18"/>
      <c r="O314" s="18"/>
      <c r="P314" s="100"/>
      <c r="Q314" s="145"/>
      <c r="R314" s="73"/>
      <c r="S314" s="73"/>
      <c r="T314" s="73"/>
      <c r="U314" s="84"/>
      <c r="V314" s="149"/>
      <c r="W314" s="97"/>
      <c r="X314" s="97"/>
      <c r="Z314" s="127"/>
      <c r="AA314" s="145"/>
      <c r="AB314" s="73"/>
      <c r="AC314" s="73"/>
      <c r="AD314" s="73"/>
    </row>
    <row r="315" spans="1:30">
      <c r="A315" s="11">
        <f t="shared" si="779"/>
        <v>40260</v>
      </c>
      <c r="B315" s="109">
        <v>26607</v>
      </c>
      <c r="C315" s="14"/>
      <c r="D315" s="14"/>
      <c r="E315" s="109">
        <v>26401</v>
      </c>
      <c r="F315" s="14"/>
      <c r="G315" s="14"/>
      <c r="H315" s="107">
        <v>26401</v>
      </c>
      <c r="I315" s="14"/>
      <c r="J315" s="21"/>
      <c r="K315" s="13"/>
      <c r="L315" s="140"/>
      <c r="M315" s="18"/>
      <c r="N315" s="18"/>
      <c r="O315" s="18"/>
      <c r="P315" s="100"/>
      <c r="Q315" s="145"/>
      <c r="R315" s="73"/>
      <c r="S315" s="73"/>
      <c r="T315" s="73"/>
      <c r="U315" s="84"/>
      <c r="V315" s="149"/>
      <c r="W315" s="97"/>
      <c r="X315" s="97"/>
      <c r="Z315" s="127"/>
      <c r="AA315" s="145"/>
      <c r="AB315" s="73"/>
      <c r="AC315" s="73"/>
      <c r="AD315" s="73"/>
    </row>
    <row r="316" spans="1:30">
      <c r="A316" s="11">
        <f t="shared" si="779"/>
        <v>40261</v>
      </c>
      <c r="B316" s="109">
        <v>26607</v>
      </c>
      <c r="C316" s="14"/>
      <c r="D316" s="14"/>
      <c r="E316" s="109">
        <v>26401</v>
      </c>
      <c r="F316" s="14"/>
      <c r="G316" s="14"/>
      <c r="H316" s="107">
        <v>26401</v>
      </c>
      <c r="I316" s="14"/>
      <c r="J316" s="21"/>
      <c r="K316" s="13"/>
      <c r="L316" s="140"/>
      <c r="M316" s="18"/>
      <c r="N316" s="18"/>
      <c r="O316" s="18"/>
      <c r="P316" s="100"/>
      <c r="Q316" s="145"/>
      <c r="R316" s="73"/>
      <c r="S316" s="73"/>
      <c r="T316" s="73"/>
      <c r="U316" s="84"/>
      <c r="V316" s="149"/>
      <c r="W316" s="97"/>
      <c r="X316" s="97"/>
      <c r="Z316" s="127"/>
      <c r="AA316" s="145"/>
      <c r="AB316" s="73"/>
      <c r="AC316" s="73"/>
      <c r="AD316" s="73"/>
    </row>
    <row r="317" spans="1:30">
      <c r="A317" s="11">
        <f t="shared" si="779"/>
        <v>40262</v>
      </c>
      <c r="B317" s="109">
        <v>26607</v>
      </c>
      <c r="C317" s="14"/>
      <c r="D317" s="14"/>
      <c r="E317" s="109">
        <v>26401</v>
      </c>
      <c r="F317" s="14"/>
      <c r="G317" s="14"/>
      <c r="H317" s="107">
        <v>26401</v>
      </c>
      <c r="I317" s="14"/>
      <c r="J317" s="21"/>
      <c r="K317" s="13"/>
      <c r="L317" s="140"/>
      <c r="M317" s="18"/>
      <c r="N317" s="18"/>
      <c r="O317" s="18"/>
      <c r="P317" s="100"/>
      <c r="Q317" s="145"/>
      <c r="R317" s="73"/>
      <c r="S317" s="73"/>
      <c r="T317" s="73"/>
      <c r="U317" s="84"/>
      <c r="V317" s="149"/>
      <c r="W317" s="97"/>
      <c r="X317" s="97"/>
      <c r="Z317" s="127"/>
      <c r="AA317" s="145"/>
      <c r="AB317" s="73"/>
      <c r="AC317" s="73"/>
      <c r="AD317" s="73"/>
    </row>
    <row r="318" spans="1:30">
      <c r="A318" s="11">
        <f t="shared" si="779"/>
        <v>40263</v>
      </c>
      <c r="B318" s="109">
        <v>26607</v>
      </c>
      <c r="C318" s="14"/>
      <c r="D318" s="14"/>
      <c r="E318" s="109">
        <v>26401</v>
      </c>
      <c r="F318" s="14"/>
      <c r="G318" s="14"/>
      <c r="H318" s="107">
        <v>26401</v>
      </c>
      <c r="I318" s="14"/>
      <c r="J318" s="21"/>
      <c r="K318" s="13"/>
      <c r="L318" s="140"/>
      <c r="M318" s="18"/>
      <c r="N318" s="18"/>
      <c r="O318" s="18"/>
      <c r="P318" s="100"/>
      <c r="Q318" s="145"/>
      <c r="R318" s="73"/>
      <c r="S318" s="73"/>
      <c r="T318" s="73"/>
      <c r="U318" s="84"/>
      <c r="V318" s="149"/>
      <c r="W318" s="97"/>
      <c r="X318" s="97"/>
      <c r="Z318" s="127"/>
      <c r="AA318" s="145"/>
      <c r="AB318" s="73"/>
      <c r="AC318" s="73"/>
      <c r="AD318" s="73"/>
    </row>
    <row r="319" spans="1:30">
      <c r="A319" s="11">
        <f t="shared" si="779"/>
        <v>40264</v>
      </c>
      <c r="B319" s="109">
        <v>26607</v>
      </c>
      <c r="C319" s="14"/>
      <c r="D319" s="14"/>
      <c r="E319" s="109">
        <v>26401</v>
      </c>
      <c r="F319" s="14"/>
      <c r="G319" s="14"/>
      <c r="H319" s="107">
        <v>26401</v>
      </c>
      <c r="I319" s="14"/>
      <c r="J319" s="21"/>
      <c r="K319" s="13"/>
      <c r="L319" s="140"/>
      <c r="M319" s="18"/>
      <c r="N319" s="18"/>
      <c r="O319" s="18"/>
      <c r="P319" s="100"/>
      <c r="Q319" s="145"/>
      <c r="R319" s="73"/>
      <c r="S319" s="73"/>
      <c r="T319" s="73"/>
      <c r="U319" s="84"/>
      <c r="V319" s="149"/>
      <c r="W319" s="97"/>
      <c r="X319" s="97"/>
      <c r="Z319" s="127"/>
      <c r="AA319" s="145"/>
      <c r="AB319" s="73"/>
      <c r="AC319" s="73"/>
      <c r="AD319" s="73"/>
    </row>
    <row r="320" spans="1:30">
      <c r="A320" s="11">
        <f t="shared" si="779"/>
        <v>40265</v>
      </c>
      <c r="B320" s="109">
        <v>26607</v>
      </c>
      <c r="C320" s="14"/>
      <c r="D320" s="14"/>
      <c r="E320" s="109">
        <v>26401</v>
      </c>
      <c r="F320" s="14"/>
      <c r="G320" s="14"/>
      <c r="H320" s="107">
        <v>26401</v>
      </c>
      <c r="I320" s="14"/>
      <c r="J320" s="21"/>
      <c r="K320" s="13"/>
      <c r="L320" s="140"/>
      <c r="M320" s="18"/>
      <c r="N320" s="18"/>
      <c r="O320" s="18"/>
      <c r="P320" s="100"/>
      <c r="Q320" s="145"/>
      <c r="R320" s="73"/>
      <c r="S320" s="73"/>
      <c r="T320" s="73"/>
      <c r="U320" s="84"/>
      <c r="V320" s="149"/>
      <c r="W320" s="97"/>
      <c r="X320" s="97"/>
      <c r="Z320" s="127"/>
      <c r="AA320" s="145"/>
      <c r="AB320" s="73"/>
      <c r="AC320" s="73"/>
      <c r="AD320" s="73"/>
    </row>
    <row r="321" spans="1:30">
      <c r="A321" s="11">
        <f t="shared" si="779"/>
        <v>40266</v>
      </c>
      <c r="B321" s="109">
        <v>26607</v>
      </c>
      <c r="C321" s="14"/>
      <c r="D321" s="14"/>
      <c r="E321" s="109">
        <v>26401</v>
      </c>
      <c r="F321" s="14"/>
      <c r="G321" s="14"/>
      <c r="H321" s="107">
        <v>26401</v>
      </c>
      <c r="I321" s="14"/>
      <c r="J321" s="21"/>
      <c r="K321" s="13"/>
      <c r="L321" s="140"/>
      <c r="M321" s="18"/>
      <c r="N321" s="18"/>
      <c r="O321" s="18"/>
      <c r="P321" s="100"/>
      <c r="Q321" s="145"/>
      <c r="R321" s="73"/>
      <c r="S321" s="73"/>
      <c r="T321" s="73"/>
      <c r="U321" s="84"/>
      <c r="V321" s="149"/>
      <c r="W321" s="97"/>
      <c r="X321" s="97"/>
      <c r="Z321" s="127"/>
      <c r="AA321" s="145"/>
      <c r="AB321" s="73"/>
      <c r="AC321" s="73"/>
      <c r="AD321" s="73"/>
    </row>
    <row r="322" spans="1:30">
      <c r="A322" s="11">
        <f t="shared" si="779"/>
        <v>40267</v>
      </c>
      <c r="B322" s="109">
        <v>26607</v>
      </c>
      <c r="C322" s="14"/>
      <c r="D322" s="14"/>
      <c r="E322" s="109">
        <v>26401</v>
      </c>
      <c r="F322" s="14"/>
      <c r="G322" s="14"/>
      <c r="H322" s="107">
        <v>26401</v>
      </c>
      <c r="I322" s="14"/>
      <c r="J322" s="21"/>
      <c r="K322" s="13"/>
      <c r="L322" s="140"/>
      <c r="M322" s="18"/>
      <c r="N322" s="18"/>
      <c r="O322" s="18"/>
      <c r="P322" s="100"/>
      <c r="Q322" s="145"/>
      <c r="R322" s="73"/>
      <c r="S322" s="73"/>
      <c r="T322" s="73"/>
      <c r="U322" s="84"/>
      <c r="V322" s="149"/>
      <c r="W322" s="97"/>
      <c r="X322" s="97"/>
      <c r="Z322" s="127"/>
      <c r="AA322" s="145"/>
      <c r="AB322" s="73"/>
      <c r="AC322" s="73"/>
      <c r="AD322" s="73"/>
    </row>
    <row r="323" spans="1:30">
      <c r="A323" s="11">
        <f t="shared" si="779"/>
        <v>40268</v>
      </c>
      <c r="B323" s="109">
        <v>26607</v>
      </c>
      <c r="C323" s="14"/>
      <c r="D323" s="14"/>
      <c r="E323" s="109">
        <v>26401</v>
      </c>
      <c r="F323" s="14"/>
      <c r="G323" s="14"/>
      <c r="H323" s="107">
        <v>26401</v>
      </c>
      <c r="I323" s="14"/>
      <c r="J323" s="21"/>
      <c r="K323" s="13"/>
      <c r="L323" s="140"/>
      <c r="M323" s="18"/>
      <c r="N323" s="18"/>
      <c r="O323" s="18"/>
      <c r="P323" s="100"/>
      <c r="Q323" s="145"/>
      <c r="R323" s="73"/>
      <c r="S323" s="73"/>
      <c r="T323" s="73"/>
      <c r="U323" s="84"/>
      <c r="V323" s="149"/>
      <c r="W323" s="97"/>
      <c r="X323" s="97"/>
      <c r="Z323" s="127"/>
      <c r="AA323" s="145"/>
      <c r="AB323" s="73"/>
      <c r="AC323" s="73"/>
      <c r="AD323" s="73"/>
    </row>
    <row r="324" spans="1:30">
      <c r="A324" s="11">
        <f t="shared" si="779"/>
        <v>40269</v>
      </c>
      <c r="B324" s="14"/>
      <c r="C324" s="14"/>
      <c r="D324" s="14"/>
      <c r="E324" s="14"/>
      <c r="F324" s="14"/>
      <c r="G324" s="14"/>
      <c r="H324" s="14"/>
      <c r="I324" s="14"/>
      <c r="J324" s="21"/>
      <c r="K324" s="13"/>
      <c r="L324" s="140"/>
      <c r="M324" s="18"/>
      <c r="N324" s="18"/>
      <c r="O324" s="18"/>
      <c r="P324" s="100"/>
      <c r="Q324" s="145"/>
      <c r="R324" s="73"/>
      <c r="S324" s="73"/>
      <c r="T324" s="73"/>
      <c r="U324" s="84"/>
      <c r="V324" s="149"/>
      <c r="W324" s="97"/>
      <c r="X324" s="97"/>
      <c r="Z324" s="127"/>
      <c r="AA324" s="145"/>
      <c r="AB324" s="73"/>
      <c r="AC324" s="73"/>
      <c r="AD324" s="73"/>
    </row>
    <row r="325" spans="1:30">
      <c r="A325" s="11">
        <f t="shared" si="779"/>
        <v>40270</v>
      </c>
      <c r="B325" s="14"/>
      <c r="C325" s="14"/>
      <c r="D325" s="14"/>
      <c r="E325" s="14"/>
      <c r="F325" s="14"/>
      <c r="G325" s="14"/>
      <c r="H325" s="14"/>
      <c r="I325" s="14"/>
      <c r="J325" s="21"/>
      <c r="K325" s="13"/>
      <c r="L325" s="140"/>
      <c r="M325" s="18"/>
      <c r="N325" s="18"/>
      <c r="O325" s="18"/>
      <c r="P325" s="100"/>
      <c r="Q325" s="145"/>
      <c r="R325" s="73"/>
      <c r="S325" s="73"/>
      <c r="T325" s="73"/>
      <c r="U325" s="84"/>
      <c r="V325" s="149"/>
      <c r="W325" s="97"/>
      <c r="X325" s="97"/>
      <c r="Z325" s="127"/>
      <c r="AA325" s="145"/>
      <c r="AB325" s="73"/>
      <c r="AC325" s="73"/>
      <c r="AD325" s="73"/>
    </row>
    <row r="326" spans="1:30">
      <c r="A326" s="11">
        <f t="shared" si="779"/>
        <v>40271</v>
      </c>
      <c r="B326" s="14"/>
      <c r="C326" s="14"/>
      <c r="D326" s="14"/>
      <c r="E326" s="14"/>
      <c r="F326" s="14"/>
      <c r="G326" s="14"/>
      <c r="H326" s="14"/>
      <c r="I326" s="14"/>
      <c r="J326" s="21"/>
      <c r="K326" s="13"/>
      <c r="L326" s="140"/>
      <c r="M326" s="18"/>
      <c r="N326" s="18"/>
      <c r="O326" s="18"/>
      <c r="P326" s="100"/>
      <c r="Q326" s="145"/>
      <c r="R326" s="73"/>
      <c r="S326" s="73"/>
      <c r="T326" s="73"/>
      <c r="U326" s="84"/>
      <c r="V326" s="149"/>
      <c r="W326" s="97"/>
      <c r="X326" s="97"/>
      <c r="Z326" s="127"/>
      <c r="AA326" s="145"/>
      <c r="AB326" s="73"/>
      <c r="AC326" s="73"/>
      <c r="AD326" s="73"/>
    </row>
    <row r="327" spans="1:30">
      <c r="A327" s="11">
        <f t="shared" si="779"/>
        <v>40272</v>
      </c>
      <c r="B327" s="14"/>
      <c r="C327" s="14"/>
      <c r="D327" s="14"/>
      <c r="E327" s="14"/>
      <c r="F327" s="14"/>
      <c r="G327" s="14"/>
      <c r="H327" s="14"/>
      <c r="I327" s="14"/>
      <c r="J327" s="21"/>
      <c r="K327" s="13"/>
      <c r="L327" s="140"/>
      <c r="M327" s="18"/>
      <c r="N327" s="18"/>
      <c r="O327" s="18"/>
      <c r="P327" s="100"/>
      <c r="Q327" s="145"/>
      <c r="R327" s="73"/>
      <c r="S327" s="73"/>
      <c r="T327" s="73"/>
      <c r="U327" s="84"/>
      <c r="V327" s="149"/>
      <c r="W327" s="97"/>
      <c r="X327" s="97"/>
      <c r="Z327" s="127"/>
      <c r="AA327" s="145"/>
      <c r="AB327" s="73"/>
      <c r="AC327" s="73"/>
      <c r="AD327" s="73"/>
    </row>
    <row r="328" spans="1:30">
      <c r="A328" s="11">
        <f t="shared" si="779"/>
        <v>40273</v>
      </c>
      <c r="B328" s="14"/>
      <c r="C328" s="14"/>
      <c r="D328" s="14"/>
      <c r="E328" s="14"/>
      <c r="F328" s="14"/>
      <c r="G328" s="14"/>
      <c r="H328" s="14"/>
      <c r="I328" s="14"/>
      <c r="J328" s="21"/>
      <c r="K328" s="13"/>
      <c r="L328" s="140"/>
      <c r="M328" s="18"/>
      <c r="N328" s="18"/>
      <c r="O328" s="18"/>
      <c r="P328" s="100"/>
      <c r="Q328" s="145"/>
      <c r="R328" s="73"/>
      <c r="S328" s="73"/>
      <c r="T328" s="73"/>
      <c r="U328" s="84"/>
      <c r="V328" s="149"/>
      <c r="W328" s="97"/>
      <c r="X328" s="97"/>
      <c r="Z328" s="127"/>
      <c r="AA328" s="145"/>
      <c r="AB328" s="73"/>
      <c r="AC328" s="73"/>
      <c r="AD328" s="73"/>
    </row>
    <row r="329" spans="1:30">
      <c r="A329" s="11">
        <f t="shared" si="779"/>
        <v>40274</v>
      </c>
      <c r="B329" s="14"/>
      <c r="C329" s="14"/>
      <c r="D329" s="14"/>
      <c r="E329" s="14"/>
      <c r="F329" s="14"/>
      <c r="G329" s="14"/>
      <c r="H329" s="14"/>
      <c r="I329" s="14"/>
      <c r="J329" s="21"/>
      <c r="K329" s="13"/>
      <c r="L329" s="140"/>
      <c r="M329" s="18"/>
      <c r="N329" s="18"/>
      <c r="O329" s="18"/>
      <c r="P329" s="100"/>
      <c r="Q329" s="145"/>
      <c r="R329" s="73"/>
      <c r="S329" s="73"/>
      <c r="T329" s="73"/>
      <c r="U329" s="84"/>
      <c r="V329" s="149"/>
      <c r="W329" s="97"/>
      <c r="X329" s="97"/>
      <c r="Z329" s="127"/>
      <c r="AA329" s="145"/>
      <c r="AB329" s="73"/>
      <c r="AC329" s="73"/>
      <c r="AD329" s="73"/>
    </row>
    <row r="330" spans="1:30">
      <c r="A330" s="11">
        <f t="shared" si="779"/>
        <v>40275</v>
      </c>
      <c r="B330" s="14"/>
      <c r="C330" s="14"/>
      <c r="D330" s="14"/>
      <c r="E330" s="14"/>
      <c r="F330" s="14"/>
      <c r="G330" s="14"/>
      <c r="H330" s="14"/>
      <c r="I330" s="14"/>
      <c r="J330" s="15"/>
      <c r="K330" s="13"/>
      <c r="L330" s="140"/>
      <c r="M330" s="18"/>
      <c r="N330" s="18"/>
      <c r="O330" s="18"/>
      <c r="P330" s="100"/>
      <c r="Q330" s="145"/>
      <c r="R330" s="73"/>
      <c r="S330" s="73"/>
      <c r="T330" s="73"/>
      <c r="U330" s="84"/>
      <c r="V330" s="149"/>
      <c r="W330" s="97"/>
      <c r="X330" s="97"/>
      <c r="Z330" s="127"/>
      <c r="AA330" s="145"/>
      <c r="AB330" s="73"/>
      <c r="AC330" s="73"/>
      <c r="AD330" s="73"/>
    </row>
    <row r="331" spans="1:30">
      <c r="A331" s="11">
        <f t="shared" si="779"/>
        <v>40276</v>
      </c>
      <c r="B331" s="14"/>
      <c r="C331" s="14"/>
      <c r="D331" s="14"/>
      <c r="E331" s="14"/>
      <c r="F331" s="14"/>
      <c r="G331" s="14"/>
      <c r="H331" s="14"/>
      <c r="I331" s="14"/>
      <c r="J331" s="15"/>
      <c r="K331" s="13"/>
      <c r="L331" s="140"/>
      <c r="M331" s="18"/>
      <c r="N331" s="18"/>
      <c r="O331" s="18"/>
      <c r="P331" s="100"/>
      <c r="Q331" s="145"/>
      <c r="R331" s="73"/>
      <c r="S331" s="73"/>
      <c r="T331" s="73"/>
      <c r="U331" s="84"/>
      <c r="V331" s="149"/>
      <c r="W331" s="97"/>
      <c r="X331" s="97"/>
      <c r="Z331" s="127"/>
      <c r="AA331" s="145"/>
      <c r="AB331" s="73"/>
      <c r="AC331" s="73"/>
      <c r="AD331" s="73"/>
    </row>
    <row r="332" spans="1:30">
      <c r="A332" s="11">
        <f t="shared" si="779"/>
        <v>40277</v>
      </c>
      <c r="B332" s="14"/>
      <c r="C332" s="14"/>
      <c r="D332" s="14"/>
      <c r="E332" s="14"/>
      <c r="F332" s="14"/>
      <c r="G332" s="14"/>
      <c r="H332" s="14"/>
      <c r="I332" s="14"/>
      <c r="J332" s="15"/>
      <c r="K332" s="13"/>
      <c r="L332" s="140"/>
      <c r="M332" s="18"/>
      <c r="N332" s="18"/>
      <c r="O332" s="18"/>
      <c r="P332" s="100"/>
      <c r="Q332" s="145"/>
      <c r="R332" s="73"/>
      <c r="S332" s="73"/>
      <c r="T332" s="73"/>
      <c r="U332" s="84"/>
      <c r="V332" s="149"/>
      <c r="W332" s="97"/>
      <c r="X332" s="97"/>
      <c r="Z332" s="127"/>
      <c r="AA332" s="145"/>
      <c r="AB332" s="73"/>
      <c r="AC332" s="73"/>
      <c r="AD332" s="73"/>
    </row>
    <row r="333" spans="1:30">
      <c r="A333" s="11">
        <f t="shared" si="779"/>
        <v>40278</v>
      </c>
      <c r="B333" s="14"/>
      <c r="C333" s="14"/>
      <c r="D333" s="14"/>
      <c r="E333" s="14"/>
      <c r="F333" s="14"/>
      <c r="G333" s="14"/>
      <c r="H333" s="14"/>
      <c r="I333" s="14"/>
      <c r="J333" s="15"/>
      <c r="K333" s="13"/>
      <c r="L333" s="140"/>
      <c r="M333" s="18"/>
      <c r="N333" s="18"/>
      <c r="O333" s="18"/>
      <c r="P333" s="100"/>
      <c r="Q333" s="145"/>
      <c r="R333" s="73"/>
      <c r="S333" s="73"/>
      <c r="T333" s="73"/>
      <c r="U333" s="84"/>
      <c r="V333" s="149"/>
      <c r="W333" s="97"/>
      <c r="X333" s="97"/>
      <c r="Z333" s="127"/>
      <c r="AA333" s="145"/>
      <c r="AB333" s="73"/>
      <c r="AC333" s="73"/>
      <c r="AD333" s="73"/>
    </row>
    <row r="334" spans="1:30">
      <c r="A334" s="11">
        <f t="shared" si="779"/>
        <v>40279</v>
      </c>
      <c r="B334" s="14"/>
      <c r="C334" s="14"/>
      <c r="D334" s="14"/>
      <c r="E334" s="14"/>
      <c r="F334" s="14"/>
      <c r="G334" s="14"/>
      <c r="H334" s="14"/>
      <c r="I334" s="14"/>
      <c r="J334" s="15"/>
      <c r="K334" s="13"/>
      <c r="L334" s="140"/>
      <c r="M334" s="18"/>
      <c r="N334" s="18"/>
      <c r="O334" s="18"/>
      <c r="P334" s="100"/>
      <c r="Q334" s="145"/>
      <c r="R334" s="73"/>
      <c r="S334" s="73"/>
      <c r="T334" s="73"/>
      <c r="U334" s="84"/>
      <c r="V334" s="149"/>
      <c r="W334" s="97"/>
      <c r="X334" s="97"/>
      <c r="Z334" s="127"/>
      <c r="AA334" s="145"/>
      <c r="AB334" s="73"/>
      <c r="AC334" s="73"/>
      <c r="AD334" s="73"/>
    </row>
    <row r="335" spans="1:30">
      <c r="A335" s="11">
        <f t="shared" si="779"/>
        <v>40280</v>
      </c>
      <c r="B335" s="14"/>
      <c r="C335" s="14"/>
      <c r="D335" s="14"/>
      <c r="E335" s="14"/>
      <c r="F335" s="14"/>
      <c r="G335" s="14"/>
      <c r="H335" s="14"/>
      <c r="I335" s="14"/>
      <c r="J335" s="15"/>
      <c r="K335" s="13"/>
      <c r="L335" s="140"/>
      <c r="M335" s="18"/>
      <c r="N335" s="18"/>
      <c r="O335" s="18"/>
      <c r="P335" s="100"/>
      <c r="Q335" s="145"/>
      <c r="R335" s="73"/>
      <c r="S335" s="73"/>
      <c r="T335" s="73"/>
      <c r="U335" s="84"/>
      <c r="V335" s="149"/>
      <c r="W335" s="97"/>
      <c r="X335" s="97"/>
      <c r="Z335" s="127"/>
      <c r="AA335" s="145"/>
      <c r="AB335" s="73"/>
      <c r="AC335" s="73"/>
      <c r="AD335" s="73"/>
    </row>
    <row r="336" spans="1:30">
      <c r="A336" s="11">
        <f t="shared" si="779"/>
        <v>40281</v>
      </c>
      <c r="B336" s="14"/>
      <c r="C336" s="14"/>
      <c r="D336" s="14"/>
      <c r="E336" s="14"/>
      <c r="F336" s="14"/>
      <c r="G336" s="14"/>
      <c r="H336" s="14"/>
      <c r="I336" s="14"/>
      <c r="J336" s="15"/>
      <c r="K336" s="13"/>
      <c r="L336" s="140"/>
      <c r="M336" s="18"/>
      <c r="N336" s="18"/>
      <c r="O336" s="18"/>
      <c r="P336" s="100"/>
      <c r="Q336" s="145"/>
      <c r="R336" s="73"/>
      <c r="S336" s="73"/>
      <c r="T336" s="73"/>
      <c r="U336" s="84"/>
      <c r="V336" s="149"/>
      <c r="W336" s="97"/>
      <c r="X336" s="97"/>
      <c r="Z336" s="127"/>
      <c r="AA336" s="145"/>
      <c r="AB336" s="73"/>
      <c r="AC336" s="73"/>
      <c r="AD336" s="73"/>
    </row>
    <row r="337" spans="1:30">
      <c r="A337" s="11">
        <f t="shared" si="779"/>
        <v>40282</v>
      </c>
      <c r="B337" s="12"/>
      <c r="C337" s="25"/>
      <c r="D337" s="17"/>
      <c r="E337" s="14"/>
      <c r="F337" s="77"/>
      <c r="G337" s="16"/>
      <c r="H337" s="12"/>
      <c r="I337" s="15"/>
      <c r="J337" s="15"/>
      <c r="K337" s="13"/>
      <c r="L337" s="140"/>
      <c r="M337" s="18"/>
      <c r="N337" s="18"/>
      <c r="O337" s="18"/>
      <c r="P337" s="100"/>
      <c r="Q337" s="145"/>
      <c r="R337" s="73"/>
      <c r="S337" s="73"/>
      <c r="T337" s="73"/>
      <c r="U337" s="84"/>
      <c r="V337" s="149"/>
      <c r="W337" s="97"/>
      <c r="X337" s="97"/>
      <c r="Z337" s="127"/>
      <c r="AA337" s="145"/>
      <c r="AB337" s="73"/>
      <c r="AC337" s="73"/>
      <c r="AD337" s="73"/>
    </row>
    <row r="338" spans="1:30">
      <c r="A338" s="11">
        <f t="shared" si="779"/>
        <v>40283</v>
      </c>
      <c r="B338" s="12"/>
      <c r="C338" s="25"/>
      <c r="D338" s="17"/>
      <c r="E338" s="14"/>
      <c r="F338" s="77"/>
      <c r="G338" s="16"/>
      <c r="H338" s="12"/>
      <c r="I338" s="15"/>
      <c r="J338" s="15"/>
      <c r="K338" s="13"/>
      <c r="L338" s="140"/>
      <c r="M338" s="18"/>
      <c r="N338" s="18"/>
      <c r="O338" s="18"/>
      <c r="P338" s="100"/>
      <c r="Q338" s="145"/>
      <c r="R338" s="73"/>
      <c r="S338" s="73"/>
      <c r="T338" s="73"/>
      <c r="U338" s="84"/>
      <c r="V338" s="149"/>
      <c r="W338" s="97"/>
      <c r="X338" s="97"/>
      <c r="Z338" s="127"/>
      <c r="AA338" s="145"/>
      <c r="AB338" s="73"/>
      <c r="AC338" s="73"/>
      <c r="AD338" s="73"/>
    </row>
    <row r="339" spans="1:30">
      <c r="A339" s="11">
        <f t="shared" si="779"/>
        <v>40284</v>
      </c>
      <c r="B339" s="12"/>
      <c r="C339" s="25"/>
      <c r="D339" s="17"/>
      <c r="E339" s="14"/>
      <c r="F339" s="77"/>
      <c r="G339" s="16"/>
      <c r="H339" s="12"/>
      <c r="I339" s="15"/>
      <c r="J339" s="15"/>
      <c r="K339" s="13"/>
      <c r="L339" s="140"/>
      <c r="M339" s="18"/>
      <c r="N339" s="18"/>
      <c r="O339" s="18"/>
      <c r="P339" s="100"/>
      <c r="Q339" s="145"/>
      <c r="R339" s="73"/>
      <c r="S339" s="73"/>
      <c r="T339" s="73"/>
      <c r="U339" s="84"/>
      <c r="V339" s="149"/>
      <c r="W339" s="97"/>
      <c r="X339" s="97"/>
      <c r="Z339" s="127"/>
      <c r="AA339" s="145"/>
      <c r="AB339" s="73"/>
      <c r="AC339" s="73"/>
      <c r="AD339" s="73"/>
    </row>
    <row r="340" spans="1:30">
      <c r="A340" s="11">
        <f t="shared" si="779"/>
        <v>40285</v>
      </c>
      <c r="B340" s="12"/>
      <c r="C340" s="25"/>
      <c r="D340" s="17"/>
      <c r="E340" s="14"/>
      <c r="F340" s="77"/>
      <c r="G340" s="16"/>
      <c r="H340" s="12"/>
      <c r="I340" s="15"/>
      <c r="J340" s="15"/>
      <c r="K340" s="13"/>
      <c r="L340" s="140"/>
      <c r="M340" s="18"/>
      <c r="N340" s="18"/>
      <c r="O340" s="18"/>
      <c r="P340" s="100"/>
      <c r="Q340" s="145"/>
      <c r="R340" s="73"/>
      <c r="S340" s="73"/>
      <c r="T340" s="73"/>
      <c r="U340" s="84"/>
      <c r="V340" s="149"/>
      <c r="W340" s="97"/>
      <c r="X340" s="97"/>
      <c r="Z340" s="127"/>
      <c r="AA340" s="145"/>
      <c r="AB340" s="73"/>
      <c r="AC340" s="73"/>
      <c r="AD340" s="73"/>
    </row>
    <row r="341" spans="1:30">
      <c r="A341" s="11">
        <f t="shared" si="779"/>
        <v>40286</v>
      </c>
      <c r="B341" s="12"/>
      <c r="C341" s="25"/>
      <c r="D341" s="17"/>
      <c r="E341" s="14"/>
      <c r="F341" s="77"/>
      <c r="G341" s="16"/>
      <c r="H341" s="12"/>
      <c r="I341" s="15"/>
      <c r="J341" s="15"/>
      <c r="K341" s="13"/>
      <c r="L341" s="140"/>
      <c r="M341" s="18"/>
      <c r="N341" s="18"/>
      <c r="O341" s="18"/>
      <c r="P341" s="100"/>
      <c r="Q341" s="145"/>
      <c r="R341" s="73"/>
      <c r="S341" s="73"/>
      <c r="T341" s="73"/>
      <c r="U341" s="84"/>
      <c r="V341" s="149"/>
      <c r="W341" s="97"/>
      <c r="X341" s="97"/>
      <c r="Z341" s="127"/>
      <c r="AA341" s="145"/>
      <c r="AB341" s="73"/>
      <c r="AC341" s="73"/>
      <c r="AD341" s="73"/>
    </row>
    <row r="342" spans="1:30">
      <c r="A342" s="11">
        <f t="shared" si="779"/>
        <v>40287</v>
      </c>
      <c r="B342" s="12"/>
      <c r="C342" s="25"/>
      <c r="D342" s="17"/>
      <c r="E342" s="14"/>
      <c r="F342" s="77"/>
      <c r="G342" s="16"/>
      <c r="H342" s="12"/>
      <c r="I342" s="15"/>
      <c r="J342" s="15"/>
      <c r="K342" s="13"/>
      <c r="L342" s="140"/>
      <c r="M342" s="18"/>
      <c r="N342" s="18"/>
      <c r="O342" s="18"/>
      <c r="P342" s="100"/>
      <c r="Q342" s="145"/>
      <c r="R342" s="73"/>
      <c r="S342" s="73"/>
      <c r="T342" s="73"/>
      <c r="U342" s="84"/>
      <c r="V342" s="149"/>
      <c r="W342" s="97"/>
      <c r="X342" s="97"/>
      <c r="Z342" s="127"/>
      <c r="AA342" s="145"/>
      <c r="AB342" s="73"/>
      <c r="AC342" s="73"/>
      <c r="AD342" s="73"/>
    </row>
    <row r="343" spans="1:30">
      <c r="A343" s="11">
        <f t="shared" si="779"/>
        <v>40288</v>
      </c>
      <c r="B343" s="12"/>
      <c r="C343" s="25"/>
      <c r="D343" s="17"/>
      <c r="E343" s="14"/>
      <c r="F343" s="77"/>
      <c r="G343" s="16"/>
      <c r="H343" s="12"/>
      <c r="I343" s="15"/>
      <c r="J343" s="15"/>
      <c r="K343" s="13"/>
      <c r="L343" s="140"/>
      <c r="M343" s="18"/>
      <c r="N343" s="18"/>
      <c r="O343" s="18"/>
      <c r="P343" s="100"/>
      <c r="Q343" s="145"/>
      <c r="R343" s="73"/>
      <c r="S343" s="73"/>
      <c r="T343" s="73"/>
      <c r="U343" s="84"/>
      <c r="V343" s="149"/>
      <c r="W343" s="97"/>
      <c r="X343" s="97"/>
      <c r="Z343" s="127"/>
      <c r="AA343" s="145"/>
      <c r="AB343" s="73"/>
      <c r="AC343" s="73"/>
      <c r="AD343" s="73"/>
    </row>
    <row r="344" spans="1:30">
      <c r="A344" s="11">
        <f t="shared" si="779"/>
        <v>40289</v>
      </c>
      <c r="B344" s="12"/>
      <c r="C344" s="25"/>
      <c r="D344" s="17"/>
      <c r="E344" s="14"/>
      <c r="F344" s="77"/>
      <c r="G344" s="16"/>
      <c r="H344" s="12"/>
      <c r="I344" s="15"/>
      <c r="J344" s="15"/>
      <c r="K344" s="13"/>
      <c r="L344" s="140"/>
      <c r="M344" s="18"/>
      <c r="N344" s="18"/>
      <c r="O344" s="18"/>
      <c r="P344" s="100"/>
      <c r="Q344" s="145"/>
      <c r="R344" s="73"/>
      <c r="S344" s="73"/>
      <c r="T344" s="73"/>
      <c r="U344" s="84"/>
      <c r="V344" s="149"/>
      <c r="W344" s="97"/>
      <c r="X344" s="97"/>
      <c r="Z344" s="127"/>
      <c r="AA344" s="145"/>
      <c r="AB344" s="73"/>
      <c r="AC344" s="73"/>
      <c r="AD344" s="73"/>
    </row>
    <row r="345" spans="1:30">
      <c r="A345" s="11">
        <f t="shared" si="779"/>
        <v>40290</v>
      </c>
      <c r="B345" s="12"/>
      <c r="C345" s="25"/>
      <c r="D345" s="17"/>
      <c r="E345" s="14"/>
      <c r="F345" s="77"/>
      <c r="G345" s="16"/>
      <c r="H345" s="12"/>
      <c r="I345" s="15"/>
      <c r="J345" s="15"/>
      <c r="K345" s="13"/>
      <c r="L345" s="140"/>
      <c r="M345" s="18"/>
      <c r="N345" s="18"/>
      <c r="O345" s="18"/>
      <c r="P345" s="100"/>
      <c r="Q345" s="145"/>
      <c r="R345" s="73"/>
      <c r="S345" s="73"/>
      <c r="T345" s="73"/>
      <c r="U345" s="84"/>
      <c r="V345" s="149"/>
      <c r="W345" s="97"/>
      <c r="X345" s="97"/>
      <c r="Z345" s="100"/>
      <c r="AA345" s="145"/>
      <c r="AB345" s="73"/>
      <c r="AC345" s="73"/>
      <c r="AD345" s="73"/>
    </row>
    <row r="346" spans="1:30">
      <c r="A346" s="11">
        <f t="shared" si="779"/>
        <v>40291</v>
      </c>
      <c r="B346" s="12"/>
      <c r="C346" s="77"/>
      <c r="D346" s="77"/>
      <c r="E346" s="77"/>
      <c r="F346" s="77"/>
      <c r="G346" s="77"/>
      <c r="H346" s="77"/>
      <c r="I346" s="15"/>
      <c r="J346" s="15"/>
      <c r="K346" s="13"/>
      <c r="L346" s="140"/>
      <c r="M346" s="18"/>
      <c r="N346" s="18"/>
      <c r="O346" s="18"/>
      <c r="P346" s="100"/>
      <c r="Q346" s="145"/>
      <c r="R346" s="73"/>
      <c r="S346" s="73"/>
      <c r="T346" s="73"/>
      <c r="U346" s="84"/>
      <c r="V346" s="149"/>
      <c r="W346" s="97"/>
      <c r="X346" s="97"/>
      <c r="Z346" s="100"/>
      <c r="AA346" s="145"/>
      <c r="AB346" s="73"/>
      <c r="AC346" s="73"/>
      <c r="AD346" s="73"/>
    </row>
    <row r="347" spans="1:30">
      <c r="A347" s="11">
        <f t="shared" si="779"/>
        <v>40292</v>
      </c>
      <c r="B347" s="12"/>
      <c r="C347" s="77"/>
      <c r="D347" s="77"/>
      <c r="E347" s="77"/>
      <c r="F347" s="77"/>
      <c r="G347" s="77"/>
      <c r="H347" s="77"/>
      <c r="I347" s="15"/>
      <c r="J347" s="15"/>
      <c r="K347" s="13"/>
      <c r="L347" s="140"/>
      <c r="M347" s="18"/>
      <c r="N347" s="18"/>
      <c r="O347" s="18"/>
      <c r="P347" s="100"/>
      <c r="Q347" s="145"/>
      <c r="R347" s="73"/>
      <c r="S347" s="73"/>
      <c r="T347" s="73"/>
      <c r="U347" s="84"/>
      <c r="V347" s="149"/>
      <c r="W347" s="97"/>
      <c r="X347" s="97"/>
      <c r="Z347" s="100"/>
      <c r="AA347" s="145"/>
      <c r="AB347" s="73"/>
      <c r="AC347" s="73"/>
      <c r="AD347" s="73"/>
    </row>
    <row r="348" spans="1:30">
      <c r="A348" s="11">
        <f t="shared" si="779"/>
        <v>40293</v>
      </c>
      <c r="B348" s="12"/>
      <c r="C348" s="77"/>
      <c r="D348" s="77"/>
      <c r="E348" s="77"/>
      <c r="F348" s="77"/>
      <c r="G348" s="77"/>
      <c r="H348" s="77"/>
      <c r="I348" s="15"/>
      <c r="J348" s="15"/>
      <c r="K348" s="13"/>
      <c r="L348" s="140"/>
      <c r="M348" s="18"/>
      <c r="N348" s="18"/>
      <c r="O348" s="18"/>
      <c r="P348" s="100"/>
      <c r="Q348" s="145"/>
      <c r="R348" s="73"/>
      <c r="S348" s="73"/>
      <c r="T348" s="73"/>
      <c r="U348" s="84"/>
      <c r="V348" s="149"/>
      <c r="W348" s="97"/>
      <c r="X348" s="97"/>
      <c r="Z348" s="100"/>
      <c r="AA348" s="145"/>
      <c r="AB348" s="73"/>
      <c r="AC348" s="73"/>
      <c r="AD348" s="73"/>
    </row>
    <row r="349" spans="1:30">
      <c r="A349" s="11">
        <f t="shared" si="779"/>
        <v>40294</v>
      </c>
      <c r="B349" s="12"/>
      <c r="C349" s="77"/>
      <c r="D349" s="77"/>
      <c r="E349" s="77"/>
      <c r="F349" s="77"/>
      <c r="G349" s="77"/>
      <c r="H349" s="77"/>
      <c r="I349" s="15"/>
      <c r="J349" s="15"/>
      <c r="K349" s="13"/>
      <c r="L349" s="140"/>
      <c r="M349" s="18"/>
      <c r="N349" s="18"/>
      <c r="O349" s="18"/>
      <c r="P349" s="100"/>
      <c r="Q349" s="145"/>
      <c r="R349" s="73"/>
      <c r="S349" s="73"/>
      <c r="T349" s="73"/>
      <c r="U349" s="84"/>
      <c r="V349" s="149"/>
      <c r="W349" s="97"/>
      <c r="X349" s="97"/>
      <c r="Z349" s="100"/>
      <c r="AA349" s="145"/>
      <c r="AB349" s="73"/>
      <c r="AC349" s="73"/>
      <c r="AD349" s="73"/>
    </row>
    <row r="350" spans="1:30">
      <c r="A350" s="11">
        <f t="shared" si="779"/>
        <v>40295</v>
      </c>
      <c r="B350" s="12"/>
      <c r="C350" s="77"/>
      <c r="D350" s="77"/>
      <c r="E350" s="77"/>
      <c r="F350" s="77"/>
      <c r="G350" s="77"/>
      <c r="H350" s="77"/>
      <c r="I350" s="15"/>
      <c r="J350" s="15"/>
      <c r="K350" s="13"/>
      <c r="L350" s="140"/>
      <c r="M350" s="18"/>
      <c r="N350" s="18"/>
      <c r="O350" s="18"/>
      <c r="P350" s="100"/>
      <c r="Q350" s="145"/>
      <c r="R350" s="73"/>
      <c r="S350" s="73"/>
      <c r="T350" s="73"/>
      <c r="U350" s="84"/>
      <c r="V350" s="149"/>
      <c r="W350" s="97"/>
      <c r="X350" s="97"/>
      <c r="Z350" s="100"/>
      <c r="AA350" s="145"/>
      <c r="AB350" s="73"/>
      <c r="AC350" s="73"/>
      <c r="AD350" s="73"/>
    </row>
    <row r="351" spans="1:30">
      <c r="A351" s="11">
        <f t="shared" ref="A351:A380" si="780">A350+1</f>
        <v>40296</v>
      </c>
      <c r="B351" s="12"/>
      <c r="C351" s="77"/>
      <c r="D351" s="77"/>
      <c r="E351" s="77"/>
      <c r="F351" s="77"/>
      <c r="G351" s="77"/>
      <c r="H351" s="77"/>
      <c r="I351" s="15"/>
      <c r="J351" s="15"/>
      <c r="K351" s="13"/>
      <c r="L351" s="140"/>
      <c r="M351" s="18"/>
      <c r="N351" s="18"/>
      <c r="O351" s="18"/>
      <c r="P351" s="100"/>
      <c r="Q351" s="145"/>
      <c r="R351" s="73"/>
      <c r="S351" s="73"/>
      <c r="T351" s="73"/>
      <c r="U351" s="84"/>
      <c r="V351" s="149"/>
      <c r="W351" s="97"/>
      <c r="X351" s="97"/>
      <c r="Z351" s="100"/>
      <c r="AA351" s="145"/>
      <c r="AB351" s="73"/>
      <c r="AC351" s="73"/>
      <c r="AD351" s="73"/>
    </row>
    <row r="352" spans="1:30">
      <c r="A352" s="11">
        <f t="shared" si="780"/>
        <v>40297</v>
      </c>
      <c r="B352" s="12"/>
      <c r="C352" s="77"/>
      <c r="D352" s="77"/>
      <c r="E352" s="77"/>
      <c r="F352" s="77"/>
      <c r="G352" s="77"/>
      <c r="H352" s="77"/>
      <c r="I352" s="15"/>
      <c r="J352" s="15"/>
      <c r="K352" s="13"/>
      <c r="L352" s="140"/>
      <c r="M352" s="18"/>
      <c r="N352" s="18"/>
      <c r="O352" s="18"/>
      <c r="P352" s="100"/>
      <c r="Q352" s="145"/>
      <c r="R352" s="73"/>
      <c r="S352" s="73"/>
      <c r="T352" s="73"/>
      <c r="U352" s="84"/>
      <c r="V352" s="149"/>
      <c r="W352" s="97"/>
      <c r="X352" s="97"/>
      <c r="Z352" s="100"/>
      <c r="AA352" s="145"/>
      <c r="AB352" s="73"/>
      <c r="AC352" s="73"/>
      <c r="AD352" s="73"/>
    </row>
    <row r="353" spans="1:30">
      <c r="A353" s="11">
        <f t="shared" si="780"/>
        <v>40298</v>
      </c>
      <c r="B353" s="12"/>
      <c r="C353" s="77"/>
      <c r="D353" s="77"/>
      <c r="E353" s="77"/>
      <c r="F353" s="77"/>
      <c r="G353" s="77"/>
      <c r="H353" s="77"/>
      <c r="I353" s="15"/>
      <c r="J353" s="15"/>
      <c r="K353" s="13"/>
      <c r="L353" s="140"/>
      <c r="M353" s="18"/>
      <c r="N353" s="18"/>
      <c r="O353" s="18"/>
      <c r="P353" s="100"/>
      <c r="Q353" s="145"/>
      <c r="R353" s="73"/>
      <c r="S353" s="73"/>
      <c r="T353" s="73"/>
      <c r="U353" s="84"/>
      <c r="V353" s="149"/>
      <c r="W353" s="97"/>
      <c r="X353" s="97"/>
      <c r="Z353" s="100"/>
      <c r="AA353" s="145"/>
      <c r="AB353" s="73"/>
      <c r="AC353" s="73"/>
      <c r="AD353" s="73"/>
    </row>
    <row r="354" spans="1:30">
      <c r="A354" s="11">
        <f t="shared" si="780"/>
        <v>40299</v>
      </c>
      <c r="B354" s="12"/>
      <c r="C354" s="77"/>
      <c r="D354" s="77"/>
      <c r="E354" s="77"/>
      <c r="F354" s="77"/>
      <c r="G354" s="77"/>
      <c r="H354" s="77"/>
      <c r="I354" s="15"/>
      <c r="J354" s="15"/>
      <c r="K354" s="13"/>
      <c r="L354" s="140"/>
      <c r="M354" s="18"/>
      <c r="N354" s="18"/>
      <c r="O354" s="18"/>
      <c r="P354" s="100"/>
      <c r="Q354" s="145"/>
      <c r="R354" s="73"/>
      <c r="S354" s="73"/>
      <c r="T354" s="73"/>
      <c r="U354" s="84"/>
      <c r="V354" s="149"/>
      <c r="W354" s="97"/>
      <c r="X354" s="97"/>
      <c r="Z354" s="100"/>
      <c r="AA354" s="145"/>
      <c r="AB354" s="73"/>
      <c r="AC354" s="73"/>
      <c r="AD354" s="73"/>
    </row>
    <row r="355" spans="1:30">
      <c r="A355" s="11">
        <f t="shared" si="780"/>
        <v>40300</v>
      </c>
      <c r="B355" s="12"/>
      <c r="C355" s="77"/>
      <c r="D355" s="77"/>
      <c r="E355" s="77"/>
      <c r="F355" s="77"/>
      <c r="G355" s="77"/>
      <c r="H355" s="77"/>
      <c r="I355" s="15"/>
      <c r="J355" s="15"/>
      <c r="K355" s="13"/>
      <c r="L355" s="140"/>
      <c r="M355" s="18"/>
      <c r="N355" s="18"/>
      <c r="O355" s="18"/>
      <c r="P355" s="100"/>
      <c r="Q355" s="145"/>
      <c r="R355" s="73"/>
      <c r="S355" s="73"/>
      <c r="T355" s="73"/>
      <c r="U355" s="84"/>
      <c r="V355" s="149"/>
      <c r="W355" s="97"/>
      <c r="X355" s="97"/>
      <c r="Z355" s="100"/>
      <c r="AA355" s="145"/>
      <c r="AB355" s="73"/>
      <c r="AC355" s="73"/>
      <c r="AD355" s="73"/>
    </row>
    <row r="356" spans="1:30">
      <c r="A356" s="11">
        <f t="shared" si="780"/>
        <v>40301</v>
      </c>
      <c r="B356" s="12"/>
      <c r="C356" s="77"/>
      <c r="D356" s="77"/>
      <c r="E356" s="77"/>
      <c r="F356" s="77"/>
      <c r="G356" s="77"/>
      <c r="H356" s="77"/>
      <c r="I356" s="15"/>
      <c r="J356" s="15"/>
      <c r="K356" s="13"/>
      <c r="L356" s="140"/>
      <c r="M356" s="18"/>
      <c r="N356" s="18"/>
      <c r="O356" s="18"/>
      <c r="P356" s="100"/>
      <c r="Q356" s="145"/>
      <c r="R356" s="73"/>
      <c r="S356" s="73"/>
      <c r="T356" s="73"/>
      <c r="U356" s="84"/>
      <c r="V356" s="149"/>
      <c r="W356" s="97"/>
      <c r="X356" s="97"/>
      <c r="Z356" s="100"/>
      <c r="AA356" s="145"/>
      <c r="AB356" s="73"/>
      <c r="AC356" s="73"/>
      <c r="AD356" s="73"/>
    </row>
    <row r="357" spans="1:30">
      <c r="A357" s="11">
        <f t="shared" si="780"/>
        <v>40302</v>
      </c>
      <c r="B357" s="12"/>
      <c r="C357" s="77"/>
      <c r="D357" s="77"/>
      <c r="E357" s="77"/>
      <c r="F357" s="77"/>
      <c r="G357" s="77"/>
      <c r="H357" s="77"/>
      <c r="I357" s="15"/>
      <c r="J357" s="15"/>
      <c r="K357" s="13"/>
      <c r="L357" s="140"/>
      <c r="M357" s="18"/>
      <c r="N357" s="18"/>
      <c r="O357" s="18"/>
      <c r="P357" s="100"/>
      <c r="Q357" s="145"/>
      <c r="R357" s="73"/>
      <c r="S357" s="73"/>
      <c r="T357" s="73"/>
      <c r="U357" s="84"/>
      <c r="V357" s="149"/>
      <c r="W357" s="97"/>
      <c r="X357" s="97"/>
      <c r="Z357" s="100"/>
      <c r="AA357" s="145"/>
      <c r="AB357" s="73"/>
      <c r="AC357" s="73"/>
      <c r="AD357" s="73"/>
    </row>
    <row r="358" spans="1:30">
      <c r="A358" s="11">
        <f t="shared" si="780"/>
        <v>40303</v>
      </c>
      <c r="B358" s="12"/>
      <c r="C358" s="77"/>
      <c r="D358" s="77"/>
      <c r="E358" s="77"/>
      <c r="F358" s="77"/>
      <c r="G358" s="77"/>
      <c r="H358" s="77"/>
      <c r="I358" s="15"/>
      <c r="J358" s="15"/>
      <c r="K358" s="13"/>
      <c r="L358" s="140"/>
      <c r="M358" s="18"/>
      <c r="N358" s="18"/>
      <c r="O358" s="18"/>
      <c r="P358" s="100"/>
      <c r="Q358" s="145"/>
      <c r="R358" s="73"/>
      <c r="S358" s="73"/>
      <c r="T358" s="73"/>
      <c r="U358" s="84"/>
      <c r="V358" s="149"/>
      <c r="W358" s="97"/>
      <c r="X358" s="97"/>
      <c r="Z358" s="100"/>
      <c r="AA358" s="145"/>
      <c r="AB358" s="73"/>
      <c r="AC358" s="73"/>
      <c r="AD358" s="73"/>
    </row>
    <row r="359" spans="1:30">
      <c r="A359" s="11">
        <f t="shared" si="780"/>
        <v>40304</v>
      </c>
      <c r="B359" s="12"/>
      <c r="C359" s="77"/>
      <c r="D359" s="77"/>
      <c r="E359" s="77"/>
      <c r="F359" s="77"/>
      <c r="G359" s="77"/>
      <c r="H359" s="77"/>
      <c r="I359" s="15"/>
      <c r="J359" s="15"/>
      <c r="K359" s="13"/>
      <c r="L359" s="140"/>
      <c r="M359" s="18"/>
      <c r="N359" s="18"/>
      <c r="O359" s="18"/>
      <c r="P359" s="100"/>
      <c r="Q359" s="145"/>
      <c r="R359" s="73"/>
      <c r="S359" s="73"/>
      <c r="T359" s="73"/>
      <c r="U359" s="84"/>
      <c r="V359" s="149"/>
      <c r="W359" s="97"/>
      <c r="X359" s="97"/>
      <c r="Z359" s="100"/>
      <c r="AA359" s="145"/>
      <c r="AB359" s="73"/>
      <c r="AC359" s="73"/>
      <c r="AD359" s="73"/>
    </row>
    <row r="360" spans="1:30">
      <c r="A360" s="11">
        <f t="shared" si="780"/>
        <v>40305</v>
      </c>
      <c r="B360" s="12"/>
      <c r="C360" s="77"/>
      <c r="D360" s="77"/>
      <c r="E360" s="77"/>
      <c r="F360" s="77"/>
      <c r="G360" s="77"/>
      <c r="H360" s="77"/>
      <c r="I360" s="15"/>
      <c r="J360" s="15"/>
      <c r="K360" s="13"/>
      <c r="L360" s="140"/>
      <c r="M360" s="18"/>
      <c r="N360" s="18"/>
      <c r="O360" s="18"/>
      <c r="P360" s="100"/>
      <c r="Q360" s="145"/>
      <c r="R360" s="73"/>
      <c r="S360" s="73"/>
      <c r="T360" s="73"/>
      <c r="U360" s="84"/>
      <c r="V360" s="149"/>
      <c r="W360" s="97"/>
      <c r="X360" s="97"/>
      <c r="Z360" s="100"/>
      <c r="AA360" s="145"/>
      <c r="AB360" s="73"/>
      <c r="AC360" s="73"/>
      <c r="AD360" s="73"/>
    </row>
    <row r="361" spans="1:30">
      <c r="A361" s="11">
        <f t="shared" si="780"/>
        <v>40306</v>
      </c>
      <c r="B361" s="12"/>
      <c r="C361" s="77"/>
      <c r="D361" s="77"/>
      <c r="E361" s="77"/>
      <c r="F361" s="77"/>
      <c r="G361" s="77"/>
      <c r="H361" s="77"/>
      <c r="I361" s="15"/>
      <c r="J361" s="15"/>
      <c r="K361" s="13"/>
      <c r="L361" s="140"/>
      <c r="M361" s="18"/>
      <c r="N361" s="18"/>
      <c r="O361" s="18"/>
      <c r="P361" s="100"/>
      <c r="Q361" s="145"/>
      <c r="R361" s="73"/>
      <c r="S361" s="73"/>
      <c r="T361" s="73"/>
      <c r="U361" s="84"/>
      <c r="V361" s="149"/>
      <c r="W361" s="97"/>
      <c r="X361" s="97"/>
      <c r="Z361" s="100"/>
      <c r="AA361" s="145"/>
      <c r="AB361" s="73"/>
      <c r="AC361" s="73"/>
      <c r="AD361" s="73"/>
    </row>
    <row r="362" spans="1:30">
      <c r="A362" s="11">
        <f t="shared" si="780"/>
        <v>40307</v>
      </c>
      <c r="B362" s="12"/>
      <c r="C362" s="77"/>
      <c r="D362" s="77"/>
      <c r="E362" s="77"/>
      <c r="F362" s="77"/>
      <c r="G362" s="77"/>
      <c r="H362" s="77"/>
      <c r="I362" s="15"/>
      <c r="J362" s="15"/>
      <c r="K362" s="13"/>
      <c r="L362" s="140"/>
      <c r="M362" s="18"/>
      <c r="N362" s="18"/>
      <c r="O362" s="18"/>
      <c r="P362" s="100"/>
      <c r="Q362" s="145"/>
      <c r="R362" s="73"/>
      <c r="S362" s="73"/>
      <c r="T362" s="73"/>
      <c r="U362" s="84"/>
      <c r="V362" s="149"/>
      <c r="W362" s="97"/>
      <c r="X362" s="97"/>
      <c r="Z362" s="100"/>
      <c r="AA362" s="145"/>
      <c r="AB362" s="73"/>
      <c r="AC362" s="73"/>
      <c r="AD362" s="73"/>
    </row>
    <row r="363" spans="1:30">
      <c r="A363" s="11">
        <f t="shared" si="780"/>
        <v>40308</v>
      </c>
      <c r="B363" s="12"/>
      <c r="C363" s="25"/>
      <c r="D363" s="17"/>
      <c r="E363" s="12"/>
      <c r="F363" s="17"/>
      <c r="G363" s="14"/>
      <c r="H363" s="12"/>
      <c r="I363" s="15"/>
      <c r="J363" s="15"/>
      <c r="K363" s="13"/>
      <c r="L363" s="140"/>
      <c r="M363" s="18"/>
      <c r="N363" s="18"/>
      <c r="O363" s="18"/>
      <c r="P363" s="100"/>
      <c r="Q363" s="145"/>
      <c r="R363" s="73"/>
      <c r="S363" s="73"/>
      <c r="T363" s="73"/>
      <c r="U363" s="84"/>
      <c r="V363" s="149"/>
      <c r="W363" s="97"/>
      <c r="X363" s="97"/>
      <c r="Z363" s="100"/>
      <c r="AA363" s="145"/>
      <c r="AB363" s="73"/>
      <c r="AC363" s="73"/>
      <c r="AD363" s="73"/>
    </row>
    <row r="364" spans="1:30">
      <c r="A364" s="11">
        <f t="shared" si="780"/>
        <v>40309</v>
      </c>
      <c r="B364" s="12"/>
      <c r="C364" s="25"/>
      <c r="D364" s="17"/>
      <c r="E364" s="12"/>
      <c r="F364" s="17"/>
      <c r="G364" s="14"/>
      <c r="H364" s="12"/>
      <c r="I364" s="15"/>
      <c r="J364" s="15"/>
      <c r="K364" s="13"/>
      <c r="L364" s="140"/>
      <c r="M364" s="18"/>
      <c r="N364" s="18"/>
      <c r="O364" s="18"/>
      <c r="P364" s="100"/>
      <c r="Q364" s="145"/>
      <c r="R364" s="73"/>
      <c r="S364" s="73"/>
      <c r="T364" s="73"/>
      <c r="U364" s="84"/>
      <c r="V364" s="149"/>
      <c r="W364" s="97"/>
      <c r="X364" s="97"/>
      <c r="Z364" s="100"/>
      <c r="AA364" s="145"/>
      <c r="AB364" s="73"/>
      <c r="AC364" s="73"/>
      <c r="AD364" s="73"/>
    </row>
    <row r="365" spans="1:30">
      <c r="A365" s="11">
        <f t="shared" si="780"/>
        <v>40310</v>
      </c>
      <c r="B365" s="12"/>
      <c r="C365" s="25"/>
      <c r="D365" s="17"/>
      <c r="E365" s="12"/>
      <c r="F365" s="17"/>
      <c r="G365" s="14"/>
      <c r="H365" s="12"/>
      <c r="I365" s="15"/>
      <c r="J365" s="15"/>
      <c r="K365" s="13"/>
      <c r="L365" s="140"/>
      <c r="M365" s="18"/>
      <c r="N365" s="18"/>
      <c r="O365" s="18"/>
      <c r="P365" s="100"/>
      <c r="Q365" s="145"/>
      <c r="R365" s="73"/>
      <c r="S365" s="73"/>
      <c r="T365" s="73"/>
      <c r="U365" s="84"/>
      <c r="V365" s="149"/>
      <c r="W365" s="97"/>
      <c r="X365" s="97"/>
      <c r="Z365" s="100"/>
      <c r="AA365" s="145"/>
      <c r="AB365" s="73"/>
      <c r="AC365" s="73"/>
      <c r="AD365" s="73"/>
    </row>
    <row r="366" spans="1:30">
      <c r="A366" s="11">
        <f t="shared" si="780"/>
        <v>40311</v>
      </c>
      <c r="B366" s="12"/>
      <c r="C366" s="25"/>
      <c r="D366" s="17"/>
      <c r="E366" s="12"/>
      <c r="F366" s="17"/>
      <c r="G366" s="14"/>
      <c r="H366" s="12"/>
      <c r="I366" s="15"/>
      <c r="J366" s="15"/>
      <c r="K366" s="13"/>
      <c r="L366" s="140"/>
      <c r="M366" s="18"/>
      <c r="N366" s="18"/>
      <c r="O366" s="18"/>
      <c r="P366" s="100"/>
      <c r="Q366" s="145"/>
      <c r="R366" s="73"/>
      <c r="S366" s="73"/>
      <c r="T366" s="73"/>
      <c r="U366" s="84"/>
      <c r="V366" s="149"/>
      <c r="W366" s="97"/>
      <c r="X366" s="97"/>
      <c r="Z366" s="100"/>
      <c r="AA366" s="145"/>
      <c r="AB366" s="73"/>
      <c r="AC366" s="73"/>
      <c r="AD366" s="73"/>
    </row>
    <row r="367" spans="1:30">
      <c r="A367" s="11">
        <f t="shared" si="780"/>
        <v>40312</v>
      </c>
      <c r="B367" s="12"/>
      <c r="C367" s="25"/>
      <c r="D367" s="17"/>
      <c r="E367" s="12"/>
      <c r="F367" s="17"/>
      <c r="G367" s="14"/>
      <c r="H367" s="12"/>
      <c r="I367" s="15"/>
      <c r="J367" s="15"/>
      <c r="K367" s="13"/>
      <c r="L367" s="140"/>
      <c r="M367" s="18"/>
      <c r="N367" s="18"/>
      <c r="O367" s="18"/>
      <c r="P367" s="100"/>
      <c r="Q367" s="145"/>
      <c r="R367" s="73"/>
      <c r="S367" s="73"/>
      <c r="T367" s="73"/>
      <c r="U367" s="84"/>
      <c r="V367" s="149"/>
      <c r="W367" s="97"/>
      <c r="X367" s="97"/>
      <c r="Z367" s="100"/>
      <c r="AA367" s="145"/>
      <c r="AB367" s="73"/>
      <c r="AC367" s="73"/>
      <c r="AD367" s="73"/>
    </row>
    <row r="368" spans="1:30">
      <c r="A368" s="11">
        <f t="shared" si="780"/>
        <v>40313</v>
      </c>
      <c r="B368" s="12"/>
      <c r="C368" s="25"/>
      <c r="D368" s="17"/>
      <c r="E368" s="12"/>
      <c r="F368" s="17"/>
      <c r="G368" s="14"/>
      <c r="H368" s="12"/>
      <c r="I368" s="15"/>
      <c r="J368" s="15"/>
      <c r="K368" s="13"/>
      <c r="L368" s="140"/>
      <c r="M368" s="18"/>
      <c r="N368" s="18"/>
      <c r="O368" s="18"/>
      <c r="P368" s="100"/>
      <c r="Q368" s="145"/>
      <c r="R368" s="73"/>
      <c r="S368" s="73"/>
      <c r="T368" s="73"/>
      <c r="U368" s="84"/>
      <c r="V368" s="149"/>
      <c r="W368" s="97"/>
      <c r="X368" s="97"/>
      <c r="Z368" s="100"/>
      <c r="AA368" s="145"/>
      <c r="AB368" s="73"/>
      <c r="AC368" s="73"/>
      <c r="AD368" s="73"/>
    </row>
    <row r="369" spans="1:30">
      <c r="A369" s="11">
        <f t="shared" si="780"/>
        <v>40314</v>
      </c>
      <c r="B369" s="12"/>
      <c r="C369" s="25"/>
      <c r="D369" s="17"/>
      <c r="E369" s="12"/>
      <c r="F369" s="17"/>
      <c r="G369" s="14"/>
      <c r="H369" s="12"/>
      <c r="I369" s="15"/>
      <c r="J369" s="15"/>
      <c r="K369" s="13"/>
      <c r="L369" s="140"/>
      <c r="M369" s="18"/>
      <c r="N369" s="18"/>
      <c r="O369" s="18"/>
      <c r="P369" s="100"/>
      <c r="Q369" s="145"/>
      <c r="R369" s="73"/>
      <c r="S369" s="73"/>
      <c r="T369" s="73"/>
      <c r="U369" s="84"/>
      <c r="V369" s="149"/>
      <c r="W369" s="97"/>
      <c r="X369" s="97"/>
      <c r="Z369" s="100"/>
      <c r="AA369" s="145"/>
      <c r="AB369" s="73"/>
      <c r="AC369" s="73"/>
      <c r="AD369" s="73"/>
    </row>
    <row r="370" spans="1:30">
      <c r="A370" s="11">
        <f t="shared" si="780"/>
        <v>40315</v>
      </c>
      <c r="B370" s="12"/>
      <c r="C370" s="25"/>
      <c r="D370" s="17"/>
      <c r="E370" s="12"/>
      <c r="F370" s="17"/>
      <c r="G370" s="14"/>
      <c r="H370" s="12"/>
      <c r="I370" s="15"/>
      <c r="J370" s="15"/>
      <c r="K370" s="13"/>
      <c r="L370" s="140"/>
      <c r="M370" s="18"/>
      <c r="N370" s="18"/>
      <c r="O370" s="18"/>
      <c r="P370" s="100"/>
      <c r="Q370" s="145"/>
      <c r="R370" s="73"/>
      <c r="S370" s="73"/>
      <c r="T370" s="73"/>
      <c r="U370" s="84"/>
      <c r="V370" s="149"/>
      <c r="W370" s="97"/>
      <c r="X370" s="97"/>
      <c r="Z370" s="100"/>
      <c r="AA370" s="145"/>
      <c r="AB370" s="73"/>
      <c r="AC370" s="73"/>
      <c r="AD370" s="73"/>
    </row>
    <row r="371" spans="1:30">
      <c r="A371" s="11">
        <f t="shared" si="780"/>
        <v>40316</v>
      </c>
      <c r="B371" s="12"/>
      <c r="C371" s="25"/>
      <c r="D371" s="17"/>
      <c r="E371" s="12"/>
      <c r="F371" s="17"/>
      <c r="G371" s="14"/>
      <c r="H371" s="12"/>
      <c r="I371" s="15"/>
      <c r="J371" s="15"/>
      <c r="K371" s="13"/>
      <c r="L371" s="140"/>
      <c r="M371" s="18"/>
      <c r="N371" s="18"/>
      <c r="O371" s="18"/>
      <c r="P371" s="100"/>
      <c r="Q371" s="145"/>
      <c r="R371" s="73"/>
      <c r="S371" s="73"/>
      <c r="T371" s="73"/>
      <c r="U371" s="84"/>
      <c r="V371" s="149"/>
      <c r="W371" s="97"/>
      <c r="X371" s="97"/>
      <c r="Z371" s="100"/>
      <c r="AA371" s="145"/>
      <c r="AB371" s="73"/>
      <c r="AC371" s="73"/>
      <c r="AD371" s="73"/>
    </row>
    <row r="372" spans="1:30">
      <c r="A372" s="11">
        <f t="shared" si="780"/>
        <v>40317</v>
      </c>
      <c r="B372" s="12"/>
      <c r="C372" s="25"/>
      <c r="D372" s="17"/>
      <c r="E372" s="12"/>
      <c r="F372" s="17"/>
      <c r="G372" s="14"/>
      <c r="H372" s="12"/>
      <c r="I372" s="15"/>
      <c r="J372" s="15"/>
      <c r="K372" s="13"/>
      <c r="L372" s="140"/>
      <c r="M372" s="18"/>
      <c r="N372" s="18"/>
      <c r="O372" s="18"/>
      <c r="P372" s="100"/>
      <c r="Q372" s="145"/>
      <c r="R372" s="73"/>
      <c r="S372" s="73"/>
      <c r="T372" s="73"/>
      <c r="U372" s="84"/>
      <c r="V372" s="149"/>
      <c r="W372" s="97"/>
      <c r="X372" s="97"/>
      <c r="Z372" s="100"/>
      <c r="AA372" s="145"/>
      <c r="AB372" s="73"/>
      <c r="AC372" s="73"/>
      <c r="AD372" s="73"/>
    </row>
    <row r="373" spans="1:30">
      <c r="A373" s="11">
        <f t="shared" si="780"/>
        <v>40318</v>
      </c>
      <c r="B373" s="12"/>
      <c r="C373" s="25"/>
      <c r="D373" s="17"/>
      <c r="E373" s="12"/>
      <c r="F373" s="17"/>
      <c r="G373" s="14"/>
      <c r="H373" s="12"/>
      <c r="I373" s="15"/>
      <c r="J373" s="15"/>
      <c r="K373" s="13"/>
      <c r="L373" s="140"/>
      <c r="M373" s="18"/>
      <c r="N373" s="18"/>
      <c r="O373" s="18"/>
      <c r="P373" s="100"/>
      <c r="Q373" s="145"/>
      <c r="R373" s="73"/>
      <c r="S373" s="73"/>
      <c r="T373" s="73"/>
      <c r="U373" s="84"/>
      <c r="V373" s="149"/>
      <c r="W373" s="97"/>
      <c r="X373" s="97"/>
      <c r="Z373" s="100"/>
      <c r="AA373" s="145"/>
      <c r="AB373" s="73"/>
      <c r="AC373" s="73"/>
      <c r="AD373" s="73"/>
    </row>
    <row r="374" spans="1:30">
      <c r="A374" s="11">
        <f t="shared" si="780"/>
        <v>40319</v>
      </c>
      <c r="B374" s="12"/>
      <c r="C374" s="25"/>
      <c r="D374" s="17"/>
      <c r="E374" s="12"/>
      <c r="F374" s="17"/>
      <c r="G374" s="14"/>
      <c r="H374" s="12"/>
      <c r="I374" s="15"/>
      <c r="J374" s="15"/>
      <c r="K374" s="13"/>
      <c r="L374" s="140"/>
      <c r="M374" s="18"/>
      <c r="N374" s="18"/>
      <c r="O374" s="18"/>
      <c r="P374" s="100"/>
      <c r="Q374" s="145"/>
      <c r="R374" s="73"/>
      <c r="S374" s="73"/>
      <c r="T374" s="73"/>
      <c r="U374" s="84"/>
      <c r="V374" s="149"/>
      <c r="W374" s="97"/>
      <c r="X374" s="97"/>
      <c r="Z374" s="100"/>
      <c r="AA374" s="145"/>
      <c r="AB374" s="73"/>
      <c r="AC374" s="73"/>
      <c r="AD374" s="73"/>
    </row>
    <row r="375" spans="1:30">
      <c r="A375" s="11">
        <f t="shared" si="780"/>
        <v>40320</v>
      </c>
      <c r="B375" s="12"/>
      <c r="C375" s="25"/>
      <c r="D375" s="17"/>
      <c r="E375" s="12"/>
      <c r="F375" s="17"/>
      <c r="G375" s="14"/>
      <c r="H375" s="12"/>
      <c r="I375" s="15"/>
      <c r="J375" s="15"/>
      <c r="K375" s="13"/>
      <c r="L375" s="140"/>
      <c r="M375" s="18"/>
      <c r="N375" s="18"/>
      <c r="O375" s="18"/>
      <c r="P375" s="100"/>
      <c r="Q375" s="145"/>
      <c r="R375" s="73"/>
      <c r="S375" s="73"/>
      <c r="T375" s="73"/>
      <c r="U375" s="84"/>
      <c r="V375" s="149"/>
      <c r="W375" s="97"/>
      <c r="X375" s="97"/>
      <c r="Z375" s="100"/>
      <c r="AA375" s="145"/>
      <c r="AB375" s="73"/>
      <c r="AC375" s="73"/>
      <c r="AD375" s="73"/>
    </row>
    <row r="376" spans="1:30">
      <c r="A376" s="11">
        <f t="shared" si="780"/>
        <v>40321</v>
      </c>
      <c r="B376" s="12"/>
      <c r="C376" s="25"/>
      <c r="D376" s="17"/>
      <c r="E376" s="12"/>
      <c r="F376" s="17"/>
      <c r="G376" s="14"/>
      <c r="H376" s="12"/>
      <c r="I376" s="15"/>
      <c r="J376" s="15"/>
      <c r="K376" s="13"/>
      <c r="L376" s="140"/>
      <c r="M376" s="18"/>
      <c r="N376" s="18"/>
      <c r="O376" s="18"/>
      <c r="P376" s="100"/>
      <c r="Q376" s="145"/>
      <c r="R376" s="73"/>
      <c r="S376" s="73"/>
      <c r="T376" s="73"/>
      <c r="U376" s="84"/>
      <c r="V376" s="149"/>
      <c r="W376" s="97"/>
      <c r="X376" s="97"/>
      <c r="Z376" s="100"/>
      <c r="AA376" s="145"/>
      <c r="AB376" s="73"/>
      <c r="AC376" s="73"/>
      <c r="AD376" s="73"/>
    </row>
    <row r="377" spans="1:30">
      <c r="A377" s="11">
        <f t="shared" si="780"/>
        <v>40322</v>
      </c>
      <c r="B377" s="12"/>
      <c r="C377" s="25"/>
      <c r="D377" s="17"/>
      <c r="E377" s="12"/>
      <c r="F377" s="17"/>
      <c r="G377" s="14"/>
      <c r="H377" s="12"/>
      <c r="I377" s="15"/>
      <c r="J377" s="15"/>
      <c r="K377" s="13"/>
      <c r="L377" s="140"/>
      <c r="M377" s="18"/>
      <c r="N377" s="18"/>
      <c r="O377" s="18"/>
      <c r="P377" s="100"/>
      <c r="Q377" s="145"/>
      <c r="R377" s="73"/>
      <c r="S377" s="73"/>
      <c r="T377" s="73"/>
      <c r="U377" s="84"/>
      <c r="V377" s="149"/>
      <c r="W377" s="97"/>
      <c r="X377" s="97"/>
      <c r="Z377" s="100"/>
      <c r="AA377" s="145"/>
      <c r="AB377" s="73"/>
      <c r="AC377" s="73"/>
      <c r="AD377" s="73"/>
    </row>
    <row r="378" spans="1:30">
      <c r="A378" s="11">
        <f t="shared" si="780"/>
        <v>40323</v>
      </c>
      <c r="B378" s="12"/>
      <c r="C378" s="25"/>
      <c r="D378" s="17"/>
      <c r="E378" s="12"/>
      <c r="F378" s="17"/>
      <c r="G378" s="14"/>
      <c r="H378" s="12"/>
      <c r="I378" s="15"/>
      <c r="J378" s="15"/>
      <c r="K378" s="13"/>
      <c r="L378" s="140"/>
      <c r="M378" s="18"/>
      <c r="N378" s="18"/>
      <c r="O378" s="18"/>
      <c r="P378" s="100"/>
      <c r="Q378" s="145"/>
      <c r="R378" s="73"/>
      <c r="S378" s="73"/>
      <c r="T378" s="73"/>
      <c r="U378" s="84"/>
      <c r="V378" s="149"/>
      <c r="W378" s="97"/>
      <c r="X378" s="97"/>
      <c r="Z378" s="100"/>
      <c r="AA378" s="145"/>
      <c r="AB378" s="73"/>
      <c r="AC378" s="73"/>
      <c r="AD378" s="73"/>
    </row>
    <row r="379" spans="1:30">
      <c r="A379" s="11">
        <f t="shared" si="780"/>
        <v>40324</v>
      </c>
      <c r="B379" s="12"/>
      <c r="C379" s="25"/>
      <c r="D379" s="17"/>
      <c r="E379" s="12"/>
      <c r="F379" s="17"/>
      <c r="G379" s="14"/>
      <c r="H379" s="12"/>
      <c r="I379" s="15"/>
      <c r="J379" s="15"/>
      <c r="K379" s="13"/>
      <c r="L379" s="140"/>
      <c r="M379" s="18"/>
      <c r="N379" s="18"/>
      <c r="O379" s="18"/>
      <c r="P379" s="100"/>
      <c r="Q379" s="145"/>
      <c r="R379" s="73"/>
      <c r="S379" s="73"/>
      <c r="T379" s="73"/>
      <c r="U379" s="84"/>
      <c r="V379" s="149"/>
      <c r="W379" s="97"/>
      <c r="X379" s="97"/>
      <c r="Z379" s="100"/>
      <c r="AA379" s="145"/>
      <c r="AB379" s="73"/>
      <c r="AC379" s="73"/>
      <c r="AD379" s="73"/>
    </row>
    <row r="380" spans="1:30">
      <c r="A380" s="11">
        <f t="shared" si="780"/>
        <v>40325</v>
      </c>
      <c r="B380" s="12"/>
      <c r="C380" s="25"/>
      <c r="D380" s="17"/>
      <c r="E380" s="12"/>
      <c r="F380" s="17"/>
      <c r="G380" s="14"/>
      <c r="H380" s="12"/>
      <c r="I380" s="15"/>
      <c r="J380" s="15"/>
      <c r="K380" s="13"/>
      <c r="L380" s="140"/>
      <c r="M380" s="18"/>
      <c r="N380" s="18"/>
      <c r="O380" s="18"/>
      <c r="P380" s="100"/>
      <c r="Q380" s="145"/>
      <c r="R380" s="73"/>
      <c r="S380" s="73"/>
      <c r="T380" s="73"/>
      <c r="U380" s="84"/>
      <c r="V380" s="149"/>
      <c r="W380" s="97"/>
      <c r="X380" s="97"/>
      <c r="Z380" s="100"/>
      <c r="AA380" s="145"/>
      <c r="AB380" s="73"/>
      <c r="AC380" s="73"/>
      <c r="AD380" s="73"/>
    </row>
    <row r="381" spans="1:30" s="88" customFormat="1">
      <c r="A381" s="87"/>
      <c r="C381" s="89"/>
      <c r="D381" s="90"/>
      <c r="F381" s="90"/>
      <c r="I381" s="90"/>
      <c r="J381" s="90"/>
      <c r="L381" s="141"/>
      <c r="M381" s="90"/>
      <c r="N381" s="90"/>
      <c r="O381" s="90"/>
      <c r="Q381" s="141"/>
      <c r="R381" s="90"/>
      <c r="S381" s="90"/>
      <c r="T381" s="90"/>
      <c r="U381" s="90"/>
      <c r="V381" s="141"/>
      <c r="W381" s="90"/>
      <c r="X381" s="90"/>
      <c r="Y381" s="86"/>
      <c r="AA381" s="141"/>
      <c r="AB381" s="90"/>
      <c r="AC381" s="90"/>
      <c r="AD381" s="90"/>
    </row>
    <row r="382" spans="1:30" s="88" customFormat="1">
      <c r="A382" s="87"/>
      <c r="C382" s="89"/>
      <c r="D382" s="90"/>
      <c r="F382" s="90"/>
      <c r="I382" s="90"/>
      <c r="J382" s="90"/>
      <c r="L382" s="141"/>
      <c r="M382" s="90"/>
      <c r="N382" s="90"/>
      <c r="O382" s="90"/>
      <c r="Q382" s="141"/>
      <c r="R382" s="90"/>
      <c r="S382" s="90"/>
      <c r="T382" s="90"/>
      <c r="U382" s="90"/>
      <c r="V382" s="141"/>
      <c r="W382" s="90"/>
      <c r="X382" s="90"/>
      <c r="Y382" s="86"/>
      <c r="AA382" s="141"/>
      <c r="AB382" s="90"/>
      <c r="AC382" s="90"/>
      <c r="AD382" s="90"/>
    </row>
    <row r="383" spans="1:30" s="88" customFormat="1">
      <c r="A383" s="87"/>
      <c r="C383" s="89"/>
      <c r="D383" s="90"/>
      <c r="F383" s="90"/>
      <c r="I383" s="90"/>
      <c r="J383" s="90"/>
      <c r="L383" s="141"/>
      <c r="M383" s="90"/>
      <c r="N383" s="90"/>
      <c r="O383" s="90"/>
      <c r="Q383" s="141"/>
      <c r="R383" s="90"/>
      <c r="S383" s="90"/>
      <c r="T383" s="90"/>
      <c r="U383" s="90"/>
      <c r="V383" s="141"/>
      <c r="W383" s="90"/>
      <c r="X383" s="90"/>
      <c r="Y383" s="86"/>
      <c r="AA383" s="141"/>
      <c r="AB383" s="90"/>
      <c r="AC383" s="90"/>
      <c r="AD383" s="90"/>
    </row>
    <row r="384" spans="1:30" s="88" customFormat="1">
      <c r="A384" s="87"/>
      <c r="C384" s="89"/>
      <c r="D384" s="90"/>
      <c r="F384" s="90"/>
      <c r="I384" s="90"/>
      <c r="J384" s="90"/>
      <c r="L384" s="141"/>
      <c r="M384" s="90"/>
      <c r="N384" s="90"/>
      <c r="O384" s="90"/>
      <c r="Q384" s="141"/>
      <c r="R384" s="90"/>
      <c r="S384" s="90"/>
      <c r="T384" s="90"/>
      <c r="U384" s="90"/>
      <c r="V384" s="141"/>
      <c r="W384" s="90"/>
      <c r="X384" s="90"/>
      <c r="Y384" s="86"/>
      <c r="AA384" s="141"/>
      <c r="AB384" s="90"/>
      <c r="AC384" s="90"/>
      <c r="AD384" s="90"/>
    </row>
    <row r="385" spans="1:30" s="88" customFormat="1">
      <c r="A385" s="87"/>
      <c r="C385" s="89"/>
      <c r="D385" s="90"/>
      <c r="F385" s="90"/>
      <c r="I385" s="90"/>
      <c r="J385" s="90"/>
      <c r="L385" s="141"/>
      <c r="M385" s="90"/>
      <c r="N385" s="90"/>
      <c r="O385" s="90"/>
      <c r="Q385" s="141"/>
      <c r="R385" s="90"/>
      <c r="S385" s="90"/>
      <c r="T385" s="90"/>
      <c r="U385" s="90"/>
      <c r="V385" s="141"/>
      <c r="W385" s="90"/>
      <c r="X385" s="90"/>
      <c r="Y385" s="86"/>
      <c r="AA385" s="141"/>
      <c r="AB385" s="90"/>
      <c r="AC385" s="90"/>
      <c r="AD385" s="90"/>
    </row>
    <row r="386" spans="1:30" s="88" customFormat="1">
      <c r="A386" s="87"/>
      <c r="C386" s="89"/>
      <c r="D386" s="90"/>
      <c r="F386" s="90"/>
      <c r="I386" s="90"/>
      <c r="J386" s="90"/>
      <c r="L386" s="141"/>
      <c r="M386" s="90"/>
      <c r="N386" s="90"/>
      <c r="O386" s="90"/>
      <c r="Q386" s="141"/>
      <c r="R386" s="90"/>
      <c r="S386" s="90"/>
      <c r="T386" s="90"/>
      <c r="U386" s="90"/>
      <c r="V386" s="141"/>
      <c r="W386" s="90"/>
      <c r="X386" s="90"/>
      <c r="Y386" s="86"/>
      <c r="AA386" s="141"/>
      <c r="AB386" s="90"/>
      <c r="AC386" s="90"/>
      <c r="AD386" s="90"/>
    </row>
    <row r="387" spans="1:30" s="88" customFormat="1">
      <c r="A387" s="87"/>
      <c r="C387" s="89"/>
      <c r="D387" s="90"/>
      <c r="F387" s="90"/>
      <c r="I387" s="90"/>
      <c r="J387" s="90"/>
      <c r="L387" s="141"/>
      <c r="M387" s="90"/>
      <c r="N387" s="90"/>
      <c r="O387" s="90"/>
      <c r="Q387" s="141"/>
      <c r="R387" s="90"/>
      <c r="S387" s="90"/>
      <c r="T387" s="90"/>
      <c r="U387" s="90"/>
      <c r="V387" s="141"/>
      <c r="W387" s="90"/>
      <c r="X387" s="90"/>
      <c r="Y387" s="86"/>
      <c r="AA387" s="141"/>
      <c r="AB387" s="90"/>
      <c r="AC387" s="90"/>
      <c r="AD387" s="90"/>
    </row>
    <row r="388" spans="1:30" s="88" customFormat="1">
      <c r="A388" s="87"/>
      <c r="C388" s="89"/>
      <c r="D388" s="90"/>
      <c r="F388" s="90"/>
      <c r="I388" s="90"/>
      <c r="J388" s="90"/>
      <c r="L388" s="141"/>
      <c r="M388" s="90"/>
      <c r="N388" s="90"/>
      <c r="O388" s="90"/>
      <c r="Q388" s="141"/>
      <c r="R388" s="90"/>
      <c r="S388" s="90"/>
      <c r="T388" s="90"/>
      <c r="U388" s="90"/>
      <c r="V388" s="141"/>
      <c r="W388" s="90"/>
      <c r="X388" s="90"/>
      <c r="Y388" s="86"/>
      <c r="AA388" s="141"/>
      <c r="AB388" s="90"/>
      <c r="AC388" s="90"/>
      <c r="AD388" s="90"/>
    </row>
    <row r="389" spans="1:30" s="88" customFormat="1">
      <c r="A389" s="87"/>
      <c r="C389" s="89"/>
      <c r="D389" s="90"/>
      <c r="F389" s="90"/>
      <c r="I389" s="90"/>
      <c r="J389" s="90"/>
      <c r="L389" s="141"/>
      <c r="M389" s="90"/>
      <c r="N389" s="90"/>
      <c r="O389" s="90"/>
      <c r="Q389" s="141"/>
      <c r="R389" s="90"/>
      <c r="S389" s="90"/>
      <c r="T389" s="90"/>
      <c r="U389" s="90"/>
      <c r="V389" s="141"/>
      <c r="W389" s="90"/>
      <c r="X389" s="90"/>
      <c r="Y389" s="86"/>
      <c r="AA389" s="141"/>
      <c r="AB389" s="90"/>
      <c r="AC389" s="90"/>
      <c r="AD389" s="90"/>
    </row>
    <row r="390" spans="1:30" s="88" customFormat="1">
      <c r="A390" s="87"/>
      <c r="C390" s="89"/>
      <c r="D390" s="90"/>
      <c r="F390" s="90"/>
      <c r="I390" s="90"/>
      <c r="J390" s="90"/>
      <c r="L390" s="141"/>
      <c r="M390" s="90"/>
      <c r="N390" s="90"/>
      <c r="O390" s="90"/>
      <c r="Q390" s="141"/>
      <c r="R390" s="90"/>
      <c r="S390" s="90"/>
      <c r="T390" s="90"/>
      <c r="U390" s="90"/>
      <c r="V390" s="141"/>
      <c r="W390" s="90"/>
      <c r="X390" s="90"/>
      <c r="Y390" s="86"/>
      <c r="AA390" s="141"/>
      <c r="AB390" s="90"/>
      <c r="AC390" s="90"/>
      <c r="AD390" s="90"/>
    </row>
    <row r="391" spans="1:30" s="88" customFormat="1">
      <c r="A391" s="87"/>
      <c r="C391" s="89"/>
      <c r="D391" s="90"/>
      <c r="F391" s="90"/>
      <c r="I391" s="90"/>
      <c r="J391" s="90"/>
      <c r="L391" s="141"/>
      <c r="M391" s="90"/>
      <c r="N391" s="90"/>
      <c r="O391" s="90"/>
      <c r="Q391" s="141"/>
      <c r="R391" s="90"/>
      <c r="S391" s="90"/>
      <c r="T391" s="90"/>
      <c r="U391" s="90"/>
      <c r="V391" s="141"/>
      <c r="W391" s="90"/>
      <c r="X391" s="90"/>
      <c r="Y391" s="86"/>
      <c r="AA391" s="141"/>
      <c r="AB391" s="90"/>
      <c r="AC391" s="90"/>
      <c r="AD391" s="90"/>
    </row>
    <row r="392" spans="1:30" s="88" customFormat="1">
      <c r="A392" s="87"/>
      <c r="C392" s="89"/>
      <c r="D392" s="90"/>
      <c r="F392" s="90"/>
      <c r="I392" s="90"/>
      <c r="J392" s="90"/>
      <c r="L392" s="141"/>
      <c r="M392" s="90"/>
      <c r="N392" s="90"/>
      <c r="O392" s="90"/>
      <c r="Q392" s="141"/>
      <c r="R392" s="90"/>
      <c r="S392" s="90"/>
      <c r="T392" s="90"/>
      <c r="U392" s="90"/>
      <c r="V392" s="141"/>
      <c r="W392" s="90"/>
      <c r="X392" s="90"/>
      <c r="Y392" s="86"/>
      <c r="AA392" s="141"/>
      <c r="AB392" s="90"/>
      <c r="AC392" s="90"/>
      <c r="AD392" s="90"/>
    </row>
    <row r="393" spans="1:30" s="88" customFormat="1">
      <c r="A393" s="87"/>
      <c r="C393" s="89"/>
      <c r="D393" s="90"/>
      <c r="F393" s="90"/>
      <c r="I393" s="90"/>
      <c r="J393" s="90"/>
      <c r="L393" s="141"/>
      <c r="M393" s="90"/>
      <c r="N393" s="90"/>
      <c r="O393" s="90"/>
      <c r="Q393" s="141"/>
      <c r="R393" s="90"/>
      <c r="S393" s="90"/>
      <c r="T393" s="90"/>
      <c r="U393" s="90"/>
      <c r="V393" s="141"/>
      <c r="W393" s="90"/>
      <c r="X393" s="90"/>
      <c r="Y393" s="86"/>
      <c r="AA393" s="141"/>
      <c r="AB393" s="90"/>
      <c r="AC393" s="90"/>
      <c r="AD393" s="90"/>
    </row>
    <row r="394" spans="1:30" s="88" customFormat="1">
      <c r="A394" s="87"/>
      <c r="C394" s="89"/>
      <c r="D394" s="90"/>
      <c r="F394" s="90"/>
      <c r="I394" s="90"/>
      <c r="J394" s="90"/>
      <c r="L394" s="141"/>
      <c r="M394" s="90"/>
      <c r="N394" s="90"/>
      <c r="O394" s="90"/>
      <c r="Q394" s="141"/>
      <c r="R394" s="90"/>
      <c r="S394" s="90"/>
      <c r="T394" s="90"/>
      <c r="U394" s="90"/>
      <c r="V394" s="141"/>
      <c r="W394" s="90"/>
      <c r="X394" s="90"/>
      <c r="Y394" s="86"/>
      <c r="AA394" s="141"/>
      <c r="AB394" s="90"/>
      <c r="AC394" s="90"/>
      <c r="AD394" s="90"/>
    </row>
    <row r="395" spans="1:30" s="88" customFormat="1">
      <c r="A395" s="87"/>
      <c r="C395" s="89"/>
      <c r="D395" s="90"/>
      <c r="F395" s="90"/>
      <c r="I395" s="90"/>
      <c r="J395" s="90"/>
      <c r="L395" s="141"/>
      <c r="M395" s="90"/>
      <c r="N395" s="90"/>
      <c r="O395" s="90"/>
      <c r="Q395" s="141"/>
      <c r="R395" s="90"/>
      <c r="S395" s="90"/>
      <c r="T395" s="90"/>
      <c r="U395" s="90"/>
      <c r="V395" s="141"/>
      <c r="W395" s="90"/>
      <c r="X395" s="90"/>
      <c r="Y395" s="86"/>
      <c r="AA395" s="141"/>
      <c r="AB395" s="90"/>
      <c r="AC395" s="90"/>
      <c r="AD395" s="90"/>
    </row>
    <row r="396" spans="1:30" s="88" customFormat="1">
      <c r="A396" s="87"/>
      <c r="C396" s="89"/>
      <c r="D396" s="90"/>
      <c r="F396" s="90"/>
      <c r="I396" s="90"/>
      <c r="J396" s="90"/>
      <c r="L396" s="141"/>
      <c r="M396" s="90"/>
      <c r="N396" s="90"/>
      <c r="O396" s="90"/>
      <c r="Q396" s="141"/>
      <c r="R396" s="90"/>
      <c r="S396" s="90"/>
      <c r="T396" s="90"/>
      <c r="U396" s="90"/>
      <c r="V396" s="141"/>
      <c r="W396" s="90"/>
      <c r="X396" s="90"/>
      <c r="Y396" s="86"/>
      <c r="AA396" s="141"/>
      <c r="AB396" s="90"/>
      <c r="AC396" s="90"/>
      <c r="AD396" s="90"/>
    </row>
    <row r="397" spans="1:30" s="88" customFormat="1">
      <c r="A397" s="87"/>
      <c r="C397" s="89"/>
      <c r="D397" s="90"/>
      <c r="F397" s="90"/>
      <c r="I397" s="90"/>
      <c r="J397" s="90"/>
      <c r="L397" s="141"/>
      <c r="M397" s="90"/>
      <c r="N397" s="90"/>
      <c r="O397" s="90"/>
      <c r="Q397" s="141"/>
      <c r="R397" s="90"/>
      <c r="S397" s="90"/>
      <c r="T397" s="90"/>
      <c r="U397" s="90"/>
      <c r="V397" s="141"/>
      <c r="W397" s="90"/>
      <c r="X397" s="90"/>
      <c r="Y397" s="86"/>
      <c r="AA397" s="141"/>
      <c r="AB397" s="90"/>
      <c r="AC397" s="90"/>
      <c r="AD397" s="90"/>
    </row>
    <row r="398" spans="1:30" s="88" customFormat="1">
      <c r="A398" s="87"/>
      <c r="C398" s="89"/>
      <c r="D398" s="90"/>
      <c r="F398" s="90"/>
      <c r="I398" s="90"/>
      <c r="J398" s="90"/>
      <c r="L398" s="141"/>
      <c r="M398" s="90"/>
      <c r="N398" s="90"/>
      <c r="O398" s="90"/>
      <c r="Q398" s="141"/>
      <c r="R398" s="90"/>
      <c r="S398" s="90"/>
      <c r="T398" s="90"/>
      <c r="U398" s="90"/>
      <c r="V398" s="141"/>
      <c r="W398" s="90"/>
      <c r="X398" s="90"/>
      <c r="Y398" s="86"/>
      <c r="AA398" s="141"/>
      <c r="AB398" s="90"/>
      <c r="AC398" s="90"/>
      <c r="AD398" s="90"/>
    </row>
    <row r="399" spans="1:30" s="88" customFormat="1">
      <c r="A399" s="87"/>
      <c r="C399" s="89"/>
      <c r="D399" s="90"/>
      <c r="F399" s="90"/>
      <c r="I399" s="90"/>
      <c r="J399" s="90"/>
      <c r="L399" s="141"/>
      <c r="M399" s="90"/>
      <c r="N399" s="90"/>
      <c r="O399" s="90"/>
      <c r="Q399" s="141"/>
      <c r="R399" s="90"/>
      <c r="S399" s="90"/>
      <c r="T399" s="90"/>
      <c r="U399" s="90"/>
      <c r="V399" s="141"/>
      <c r="W399" s="90"/>
      <c r="X399" s="90"/>
      <c r="Y399" s="86"/>
      <c r="AA399" s="141"/>
      <c r="AB399" s="90"/>
      <c r="AC399" s="90"/>
      <c r="AD399" s="90"/>
    </row>
    <row r="400" spans="1:30" s="88" customFormat="1">
      <c r="A400" s="87"/>
      <c r="C400" s="89"/>
      <c r="D400" s="90"/>
      <c r="F400" s="90"/>
      <c r="I400" s="90"/>
      <c r="J400" s="90"/>
      <c r="L400" s="141"/>
      <c r="M400" s="90"/>
      <c r="N400" s="90"/>
      <c r="O400" s="90"/>
      <c r="Q400" s="141"/>
      <c r="R400" s="90"/>
      <c r="S400" s="90"/>
      <c r="T400" s="90"/>
      <c r="U400" s="90"/>
      <c r="V400" s="141"/>
      <c r="W400" s="90"/>
      <c r="X400" s="90"/>
      <c r="Y400" s="86"/>
      <c r="AA400" s="141"/>
      <c r="AB400" s="90"/>
      <c r="AC400" s="90"/>
      <c r="AD400" s="90"/>
    </row>
    <row r="401" spans="1:30" s="88" customFormat="1">
      <c r="A401" s="87"/>
      <c r="C401" s="89"/>
      <c r="D401" s="90"/>
      <c r="F401" s="90"/>
      <c r="I401" s="90"/>
      <c r="J401" s="90"/>
      <c r="L401" s="141"/>
      <c r="M401" s="90"/>
      <c r="N401" s="90"/>
      <c r="O401" s="90"/>
      <c r="Q401" s="141"/>
      <c r="R401" s="90"/>
      <c r="S401" s="90"/>
      <c r="T401" s="90"/>
      <c r="U401" s="90"/>
      <c r="V401" s="141"/>
      <c r="W401" s="90"/>
      <c r="X401" s="90"/>
      <c r="Y401" s="86"/>
      <c r="AA401" s="141"/>
      <c r="AB401" s="90"/>
      <c r="AC401" s="90"/>
      <c r="AD401" s="90"/>
    </row>
    <row r="402" spans="1:30" s="88" customFormat="1">
      <c r="A402" s="87"/>
      <c r="C402" s="89"/>
      <c r="D402" s="90"/>
      <c r="F402" s="90"/>
      <c r="I402" s="90"/>
      <c r="J402" s="90"/>
      <c r="L402" s="141"/>
      <c r="M402" s="90"/>
      <c r="N402" s="90"/>
      <c r="O402" s="90"/>
      <c r="Q402" s="141"/>
      <c r="R402" s="90"/>
      <c r="S402" s="90"/>
      <c r="T402" s="90"/>
      <c r="U402" s="90"/>
      <c r="V402" s="141"/>
      <c r="W402" s="90"/>
      <c r="X402" s="90"/>
      <c r="Y402" s="86"/>
      <c r="AA402" s="141"/>
      <c r="AB402" s="90"/>
      <c r="AC402" s="90"/>
      <c r="AD402" s="90"/>
    </row>
    <row r="403" spans="1:30" s="88" customFormat="1">
      <c r="A403" s="87"/>
      <c r="C403" s="89"/>
      <c r="D403" s="90"/>
      <c r="F403" s="90"/>
      <c r="I403" s="90"/>
      <c r="J403" s="90"/>
      <c r="L403" s="141"/>
      <c r="M403" s="90"/>
      <c r="N403" s="90"/>
      <c r="O403" s="90"/>
      <c r="Q403" s="141"/>
      <c r="R403" s="90"/>
      <c r="S403" s="90"/>
      <c r="T403" s="90"/>
      <c r="U403" s="90"/>
      <c r="V403" s="141"/>
      <c r="W403" s="90"/>
      <c r="X403" s="90"/>
      <c r="Y403" s="86"/>
      <c r="AA403" s="141"/>
      <c r="AB403" s="90"/>
      <c r="AC403" s="90"/>
      <c r="AD403" s="90"/>
    </row>
    <row r="404" spans="1:30" s="88" customFormat="1">
      <c r="A404" s="87"/>
      <c r="C404" s="89"/>
      <c r="D404" s="90"/>
      <c r="F404" s="90"/>
      <c r="I404" s="90"/>
      <c r="J404" s="90"/>
      <c r="L404" s="141"/>
      <c r="M404" s="90"/>
      <c r="N404" s="90"/>
      <c r="O404" s="90"/>
      <c r="Q404" s="141"/>
      <c r="R404" s="90"/>
      <c r="S404" s="90"/>
      <c r="T404" s="90"/>
      <c r="U404" s="90"/>
      <c r="V404" s="141"/>
      <c r="W404" s="90"/>
      <c r="X404" s="90"/>
      <c r="Y404" s="86"/>
      <c r="AA404" s="141"/>
      <c r="AB404" s="90"/>
      <c r="AC404" s="90"/>
      <c r="AD404" s="90"/>
    </row>
    <row r="405" spans="1:30" s="88" customFormat="1">
      <c r="A405" s="87"/>
      <c r="C405" s="89"/>
      <c r="D405" s="90"/>
      <c r="F405" s="90"/>
      <c r="I405" s="90"/>
      <c r="J405" s="90"/>
      <c r="L405" s="141"/>
      <c r="M405" s="90"/>
      <c r="N405" s="90"/>
      <c r="O405" s="90"/>
      <c r="Q405" s="141"/>
      <c r="R405" s="90"/>
      <c r="S405" s="90"/>
      <c r="T405" s="90"/>
      <c r="U405" s="90"/>
      <c r="V405" s="141"/>
      <c r="W405" s="90"/>
      <c r="X405" s="90"/>
      <c r="Y405" s="86"/>
      <c r="AA405" s="141"/>
      <c r="AB405" s="90"/>
      <c r="AC405" s="90"/>
      <c r="AD405" s="90"/>
    </row>
    <row r="406" spans="1:30" s="88" customFormat="1">
      <c r="A406" s="87"/>
      <c r="C406" s="89"/>
      <c r="D406" s="90"/>
      <c r="F406" s="90"/>
      <c r="I406" s="90"/>
      <c r="J406" s="90"/>
      <c r="L406" s="141"/>
      <c r="M406" s="90"/>
      <c r="N406" s="90"/>
      <c r="O406" s="90"/>
      <c r="Q406" s="141"/>
      <c r="R406" s="90"/>
      <c r="S406" s="90"/>
      <c r="T406" s="90"/>
      <c r="U406" s="90"/>
      <c r="V406" s="141"/>
      <c r="W406" s="90"/>
      <c r="X406" s="90"/>
      <c r="Y406" s="86"/>
      <c r="AA406" s="141"/>
      <c r="AB406" s="90"/>
      <c r="AC406" s="90"/>
      <c r="AD406" s="90"/>
    </row>
    <row r="407" spans="1:30" s="88" customFormat="1">
      <c r="A407" s="87"/>
      <c r="C407" s="89"/>
      <c r="D407" s="90"/>
      <c r="F407" s="90"/>
      <c r="I407" s="90"/>
      <c r="J407" s="90"/>
      <c r="L407" s="141"/>
      <c r="M407" s="90"/>
      <c r="N407" s="90"/>
      <c r="O407" s="90"/>
      <c r="Q407" s="141"/>
      <c r="R407" s="90"/>
      <c r="S407" s="90"/>
      <c r="T407" s="90"/>
      <c r="U407" s="90"/>
      <c r="V407" s="141"/>
      <c r="W407" s="90"/>
      <c r="X407" s="90"/>
      <c r="Y407" s="86"/>
      <c r="AA407" s="141"/>
      <c r="AB407" s="90"/>
      <c r="AC407" s="90"/>
      <c r="AD407" s="90"/>
    </row>
    <row r="408" spans="1:30" s="88" customFormat="1">
      <c r="A408" s="87"/>
      <c r="C408" s="89"/>
      <c r="D408" s="90"/>
      <c r="F408" s="90"/>
      <c r="I408" s="90"/>
      <c r="J408" s="90"/>
      <c r="L408" s="141"/>
      <c r="M408" s="90"/>
      <c r="N408" s="90"/>
      <c r="O408" s="90"/>
      <c r="Q408" s="141"/>
      <c r="R408" s="90"/>
      <c r="S408" s="90"/>
      <c r="T408" s="90"/>
      <c r="U408" s="90"/>
      <c r="V408" s="141"/>
      <c r="W408" s="90"/>
      <c r="X408" s="90"/>
      <c r="Y408" s="86"/>
      <c r="AA408" s="141"/>
      <c r="AB408" s="90"/>
      <c r="AC408" s="90"/>
      <c r="AD408" s="90"/>
    </row>
    <row r="409" spans="1:30" s="88" customFormat="1">
      <c r="A409" s="87"/>
      <c r="C409" s="89"/>
      <c r="D409" s="90"/>
      <c r="F409" s="90"/>
      <c r="I409" s="90"/>
      <c r="J409" s="90"/>
      <c r="L409" s="141"/>
      <c r="M409" s="90"/>
      <c r="N409" s="90"/>
      <c r="O409" s="90"/>
      <c r="Q409" s="141"/>
      <c r="R409" s="90"/>
      <c r="S409" s="90"/>
      <c r="T409" s="90"/>
      <c r="U409" s="90"/>
      <c r="V409" s="141"/>
      <c r="W409" s="90"/>
      <c r="X409" s="90"/>
      <c r="Y409" s="86"/>
      <c r="AA409" s="141"/>
      <c r="AB409" s="90"/>
      <c r="AC409" s="90"/>
      <c r="AD409" s="90"/>
    </row>
    <row r="410" spans="1:30" s="88" customFormat="1">
      <c r="A410" s="87"/>
      <c r="C410" s="89"/>
      <c r="D410" s="90"/>
      <c r="F410" s="90"/>
      <c r="I410" s="90"/>
      <c r="J410" s="90"/>
      <c r="L410" s="141"/>
      <c r="M410" s="90"/>
      <c r="N410" s="90"/>
      <c r="O410" s="90"/>
      <c r="Q410" s="141"/>
      <c r="R410" s="90"/>
      <c r="S410" s="90"/>
      <c r="T410" s="90"/>
      <c r="U410" s="90"/>
      <c r="V410" s="141"/>
      <c r="W410" s="90"/>
      <c r="X410" s="90"/>
      <c r="Y410" s="86"/>
      <c r="AA410" s="141"/>
      <c r="AB410" s="90"/>
      <c r="AC410" s="90"/>
      <c r="AD410" s="90"/>
    </row>
    <row r="411" spans="1:30" s="88" customFormat="1">
      <c r="A411" s="87"/>
      <c r="C411" s="89"/>
      <c r="D411" s="90"/>
      <c r="F411" s="90"/>
      <c r="I411" s="90"/>
      <c r="J411" s="90"/>
      <c r="L411" s="141"/>
      <c r="M411" s="90"/>
      <c r="N411" s="90"/>
      <c r="O411" s="90"/>
      <c r="Q411" s="141"/>
      <c r="R411" s="90"/>
      <c r="S411" s="90"/>
      <c r="T411" s="90"/>
      <c r="U411" s="90"/>
      <c r="V411" s="141"/>
      <c r="W411" s="90"/>
      <c r="X411" s="90"/>
      <c r="Y411" s="86"/>
      <c r="AA411" s="141"/>
      <c r="AB411" s="90"/>
      <c r="AC411" s="90"/>
      <c r="AD411" s="90"/>
    </row>
    <row r="412" spans="1:30" s="88" customFormat="1">
      <c r="A412" s="87"/>
      <c r="C412" s="89"/>
      <c r="D412" s="90"/>
      <c r="F412" s="90"/>
      <c r="I412" s="90"/>
      <c r="J412" s="90"/>
      <c r="L412" s="141"/>
      <c r="M412" s="90"/>
      <c r="N412" s="90"/>
      <c r="O412" s="90"/>
      <c r="Q412" s="141"/>
      <c r="R412" s="90"/>
      <c r="S412" s="90"/>
      <c r="T412" s="90"/>
      <c r="U412" s="90"/>
      <c r="V412" s="141"/>
      <c r="W412" s="90"/>
      <c r="X412" s="90"/>
      <c r="Y412" s="86"/>
      <c r="AA412" s="141"/>
      <c r="AB412" s="90"/>
      <c r="AC412" s="90"/>
      <c r="AD412" s="90"/>
    </row>
    <row r="413" spans="1:30" s="88" customFormat="1">
      <c r="A413" s="87"/>
      <c r="C413" s="89"/>
      <c r="D413" s="90"/>
      <c r="F413" s="90"/>
      <c r="I413" s="90"/>
      <c r="J413" s="90"/>
      <c r="L413" s="141"/>
      <c r="M413" s="90"/>
      <c r="N413" s="90"/>
      <c r="O413" s="90"/>
      <c r="Q413" s="141"/>
      <c r="R413" s="90"/>
      <c r="S413" s="90"/>
      <c r="T413" s="90"/>
      <c r="U413" s="90"/>
      <c r="V413" s="141"/>
      <c r="W413" s="90"/>
      <c r="X413" s="90"/>
      <c r="Y413" s="86"/>
      <c r="AA413" s="141"/>
      <c r="AB413" s="90"/>
      <c r="AC413" s="90"/>
      <c r="AD413" s="90"/>
    </row>
    <row r="414" spans="1:30" s="88" customFormat="1">
      <c r="A414" s="87"/>
      <c r="C414" s="89"/>
      <c r="D414" s="90"/>
      <c r="F414" s="90"/>
      <c r="I414" s="90"/>
      <c r="J414" s="90"/>
      <c r="L414" s="141"/>
      <c r="M414" s="90"/>
      <c r="N414" s="90"/>
      <c r="O414" s="90"/>
      <c r="Q414" s="141"/>
      <c r="R414" s="90"/>
      <c r="S414" s="90"/>
      <c r="T414" s="90"/>
      <c r="U414" s="90"/>
      <c r="V414" s="141"/>
      <c r="W414" s="90"/>
      <c r="X414" s="90"/>
      <c r="Y414" s="86"/>
      <c r="AA414" s="141"/>
      <c r="AB414" s="90"/>
      <c r="AC414" s="90"/>
      <c r="AD414" s="90"/>
    </row>
    <row r="415" spans="1:30" s="88" customFormat="1">
      <c r="A415" s="87"/>
      <c r="C415" s="89"/>
      <c r="D415" s="90"/>
      <c r="F415" s="90"/>
      <c r="I415" s="90"/>
      <c r="J415" s="90"/>
      <c r="L415" s="141"/>
      <c r="M415" s="90"/>
      <c r="N415" s="90"/>
      <c r="O415" s="90"/>
      <c r="Q415" s="141"/>
      <c r="R415" s="90"/>
      <c r="S415" s="90"/>
      <c r="T415" s="90"/>
      <c r="U415" s="90"/>
      <c r="V415" s="141"/>
      <c r="W415" s="90"/>
      <c r="X415" s="90"/>
      <c r="Y415" s="86"/>
      <c r="AA415" s="141"/>
      <c r="AB415" s="90"/>
      <c r="AC415" s="90"/>
      <c r="AD415" s="90"/>
    </row>
    <row r="416" spans="1:30" s="88" customFormat="1">
      <c r="A416" s="87"/>
      <c r="C416" s="89"/>
      <c r="D416" s="90"/>
      <c r="F416" s="90"/>
      <c r="I416" s="90"/>
      <c r="J416" s="90"/>
      <c r="L416" s="141"/>
      <c r="M416" s="90"/>
      <c r="N416" s="90"/>
      <c r="O416" s="90"/>
      <c r="Q416" s="141"/>
      <c r="R416" s="90"/>
      <c r="S416" s="90"/>
      <c r="T416" s="90"/>
      <c r="U416" s="90"/>
      <c r="V416" s="141"/>
      <c r="W416" s="90"/>
      <c r="X416" s="90"/>
      <c r="Y416" s="86"/>
      <c r="AA416" s="141"/>
      <c r="AB416" s="90"/>
      <c r="AC416" s="90"/>
      <c r="AD416" s="90"/>
    </row>
    <row r="417" spans="1:30" s="88" customFormat="1">
      <c r="A417" s="87"/>
      <c r="C417" s="89"/>
      <c r="D417" s="90"/>
      <c r="F417" s="90"/>
      <c r="I417" s="90"/>
      <c r="J417" s="90"/>
      <c r="L417" s="141"/>
      <c r="M417" s="90"/>
      <c r="N417" s="90"/>
      <c r="O417" s="90"/>
      <c r="Q417" s="141"/>
      <c r="R417" s="90"/>
      <c r="S417" s="90"/>
      <c r="T417" s="90"/>
      <c r="U417" s="90"/>
      <c r="V417" s="141"/>
      <c r="W417" s="90"/>
      <c r="X417" s="90"/>
      <c r="Y417" s="86"/>
      <c r="AA417" s="141"/>
      <c r="AB417" s="90"/>
      <c r="AC417" s="90"/>
      <c r="AD417" s="90"/>
    </row>
    <row r="418" spans="1:30" s="88" customFormat="1">
      <c r="A418" s="87"/>
      <c r="C418" s="89"/>
      <c r="D418" s="90"/>
      <c r="F418" s="90"/>
      <c r="I418" s="90"/>
      <c r="J418" s="90"/>
      <c r="L418" s="141"/>
      <c r="M418" s="90"/>
      <c r="N418" s="90"/>
      <c r="O418" s="90"/>
      <c r="Q418" s="141"/>
      <c r="R418" s="90"/>
      <c r="S418" s="90"/>
      <c r="T418" s="90"/>
      <c r="U418" s="90"/>
      <c r="V418" s="141"/>
      <c r="W418" s="90"/>
      <c r="X418" s="90"/>
      <c r="Y418" s="86"/>
      <c r="AA418" s="141"/>
      <c r="AB418" s="90"/>
      <c r="AC418" s="90"/>
      <c r="AD418" s="90"/>
    </row>
    <row r="419" spans="1:30" s="88" customFormat="1">
      <c r="A419" s="87"/>
      <c r="C419" s="89"/>
      <c r="D419" s="90"/>
      <c r="F419" s="90"/>
      <c r="I419" s="90"/>
      <c r="J419" s="90"/>
      <c r="L419" s="141"/>
      <c r="M419" s="90"/>
      <c r="N419" s="90"/>
      <c r="O419" s="90"/>
      <c r="Q419" s="141"/>
      <c r="R419" s="90"/>
      <c r="S419" s="90"/>
      <c r="T419" s="90"/>
      <c r="U419" s="90"/>
      <c r="V419" s="141"/>
      <c r="W419" s="90"/>
      <c r="X419" s="90"/>
      <c r="Y419" s="86"/>
      <c r="AA419" s="141"/>
      <c r="AB419" s="90"/>
      <c r="AC419" s="90"/>
      <c r="AD419" s="90"/>
    </row>
    <row r="420" spans="1:30" s="88" customFormat="1">
      <c r="A420" s="87"/>
      <c r="C420" s="89"/>
      <c r="D420" s="90"/>
      <c r="F420" s="90"/>
      <c r="I420" s="90"/>
      <c r="J420" s="90"/>
      <c r="L420" s="141"/>
      <c r="M420" s="90"/>
      <c r="N420" s="90"/>
      <c r="O420" s="90"/>
      <c r="Q420" s="141"/>
      <c r="R420" s="90"/>
      <c r="S420" s="90"/>
      <c r="T420" s="90"/>
      <c r="U420" s="90"/>
      <c r="V420" s="141"/>
      <c r="W420" s="90"/>
      <c r="X420" s="90"/>
      <c r="Y420" s="86"/>
      <c r="AA420" s="141"/>
      <c r="AB420" s="90"/>
      <c r="AC420" s="90"/>
      <c r="AD420" s="90"/>
    </row>
    <row r="421" spans="1:30" s="88" customFormat="1">
      <c r="A421" s="87"/>
      <c r="C421" s="89"/>
      <c r="D421" s="90"/>
      <c r="F421" s="90"/>
      <c r="I421" s="90"/>
      <c r="J421" s="90"/>
      <c r="L421" s="141"/>
      <c r="M421" s="90"/>
      <c r="N421" s="90"/>
      <c r="O421" s="90"/>
      <c r="Q421" s="141"/>
      <c r="R421" s="90"/>
      <c r="S421" s="90"/>
      <c r="T421" s="90"/>
      <c r="U421" s="90"/>
      <c r="V421" s="141"/>
      <c r="W421" s="90"/>
      <c r="X421" s="90"/>
      <c r="Y421" s="86"/>
      <c r="AA421" s="141"/>
      <c r="AB421" s="90"/>
      <c r="AC421" s="90"/>
      <c r="AD421" s="90"/>
    </row>
    <row r="422" spans="1:30" s="88" customFormat="1">
      <c r="A422" s="87"/>
      <c r="C422" s="89"/>
      <c r="D422" s="90"/>
      <c r="F422" s="90"/>
      <c r="I422" s="90"/>
      <c r="J422" s="90"/>
      <c r="L422" s="141"/>
      <c r="M422" s="90"/>
      <c r="N422" s="90"/>
      <c r="O422" s="90"/>
      <c r="Q422" s="141"/>
      <c r="R422" s="90"/>
      <c r="S422" s="90"/>
      <c r="T422" s="90"/>
      <c r="U422" s="90"/>
      <c r="V422" s="141"/>
      <c r="W422" s="90"/>
      <c r="X422" s="90"/>
      <c r="Y422" s="86"/>
      <c r="AA422" s="141"/>
      <c r="AB422" s="90"/>
      <c r="AC422" s="90"/>
      <c r="AD422" s="90"/>
    </row>
    <row r="423" spans="1:30" s="88" customFormat="1">
      <c r="A423" s="87"/>
      <c r="C423" s="89"/>
      <c r="D423" s="90"/>
      <c r="F423" s="90"/>
      <c r="I423" s="90"/>
      <c r="J423" s="90"/>
      <c r="L423" s="141"/>
      <c r="M423" s="90"/>
      <c r="N423" s="90"/>
      <c r="O423" s="90"/>
      <c r="Q423" s="141"/>
      <c r="R423" s="90"/>
      <c r="S423" s="90"/>
      <c r="T423" s="90"/>
      <c r="U423" s="90"/>
      <c r="V423" s="141"/>
      <c r="W423" s="90"/>
      <c r="X423" s="90"/>
      <c r="Y423" s="86"/>
      <c r="AA423" s="141"/>
      <c r="AB423" s="90"/>
      <c r="AC423" s="90"/>
      <c r="AD423" s="90"/>
    </row>
    <row r="424" spans="1:30" s="88" customFormat="1">
      <c r="A424" s="87"/>
      <c r="C424" s="89"/>
      <c r="D424" s="90"/>
      <c r="F424" s="90"/>
      <c r="I424" s="90"/>
      <c r="J424" s="90"/>
      <c r="L424" s="141"/>
      <c r="M424" s="90"/>
      <c r="N424" s="90"/>
      <c r="O424" s="90"/>
      <c r="Q424" s="141"/>
      <c r="R424" s="90"/>
      <c r="S424" s="90"/>
      <c r="T424" s="90"/>
      <c r="U424" s="90"/>
      <c r="V424" s="141"/>
      <c r="W424" s="90"/>
      <c r="X424" s="90"/>
      <c r="Y424" s="86"/>
      <c r="AA424" s="141"/>
      <c r="AB424" s="90"/>
      <c r="AC424" s="90"/>
      <c r="AD424" s="90"/>
    </row>
    <row r="425" spans="1:30" s="88" customFormat="1">
      <c r="A425" s="87"/>
      <c r="C425" s="89"/>
      <c r="D425" s="90"/>
      <c r="F425" s="90"/>
      <c r="I425" s="90"/>
      <c r="J425" s="90"/>
      <c r="L425" s="141"/>
      <c r="M425" s="90"/>
      <c r="N425" s="90"/>
      <c r="O425" s="90"/>
      <c r="Q425" s="141"/>
      <c r="R425" s="90"/>
      <c r="S425" s="90"/>
      <c r="T425" s="90"/>
      <c r="U425" s="90"/>
      <c r="V425" s="141"/>
      <c r="W425" s="90"/>
      <c r="X425" s="90"/>
      <c r="Y425" s="86"/>
      <c r="AA425" s="141"/>
      <c r="AB425" s="90"/>
      <c r="AC425" s="90"/>
      <c r="AD425" s="90"/>
    </row>
    <row r="426" spans="1:30" s="88" customFormat="1">
      <c r="A426" s="87"/>
      <c r="C426" s="89"/>
      <c r="D426" s="90"/>
      <c r="F426" s="90"/>
      <c r="I426" s="90"/>
      <c r="J426" s="90"/>
      <c r="L426" s="141"/>
      <c r="M426" s="90"/>
      <c r="N426" s="90"/>
      <c r="O426" s="90"/>
      <c r="Q426" s="141"/>
      <c r="R426" s="90"/>
      <c r="S426" s="90"/>
      <c r="T426" s="90"/>
      <c r="U426" s="90"/>
      <c r="V426" s="141"/>
      <c r="W426" s="90"/>
      <c r="X426" s="90"/>
      <c r="Y426" s="86"/>
      <c r="AA426" s="141"/>
      <c r="AB426" s="90"/>
      <c r="AC426" s="90"/>
      <c r="AD426" s="90"/>
    </row>
    <row r="427" spans="1:30" s="88" customFormat="1">
      <c r="A427" s="87"/>
      <c r="C427" s="89"/>
      <c r="D427" s="90"/>
      <c r="F427" s="90"/>
      <c r="I427" s="90"/>
      <c r="J427" s="90"/>
      <c r="L427" s="141"/>
      <c r="M427" s="90"/>
      <c r="N427" s="90"/>
      <c r="O427" s="90"/>
      <c r="Q427" s="141"/>
      <c r="R427" s="90"/>
      <c r="S427" s="90"/>
      <c r="T427" s="90"/>
      <c r="U427" s="90"/>
      <c r="V427" s="141"/>
      <c r="W427" s="90"/>
      <c r="X427" s="90"/>
      <c r="Y427" s="86"/>
      <c r="AA427" s="141"/>
      <c r="AB427" s="90"/>
      <c r="AC427" s="90"/>
      <c r="AD427" s="90"/>
    </row>
    <row r="428" spans="1:30" s="88" customFormat="1">
      <c r="A428" s="87"/>
      <c r="C428" s="89"/>
      <c r="D428" s="90"/>
      <c r="F428" s="90"/>
      <c r="I428" s="90"/>
      <c r="J428" s="90"/>
      <c r="L428" s="141"/>
      <c r="M428" s="90"/>
      <c r="N428" s="90"/>
      <c r="O428" s="90"/>
      <c r="Q428" s="141"/>
      <c r="R428" s="90"/>
      <c r="S428" s="90"/>
      <c r="T428" s="90"/>
      <c r="U428" s="90"/>
      <c r="V428" s="141"/>
      <c r="W428" s="90"/>
      <c r="X428" s="90"/>
      <c r="Y428" s="86"/>
      <c r="AA428" s="141"/>
      <c r="AB428" s="90"/>
      <c r="AC428" s="90"/>
      <c r="AD428" s="90"/>
    </row>
    <row r="429" spans="1:30" s="88" customFormat="1">
      <c r="A429" s="87"/>
      <c r="C429" s="89"/>
      <c r="D429" s="90"/>
      <c r="F429" s="90"/>
      <c r="I429" s="90"/>
      <c r="J429" s="90"/>
      <c r="L429" s="141"/>
      <c r="M429" s="90"/>
      <c r="N429" s="90"/>
      <c r="O429" s="90"/>
      <c r="Q429" s="141"/>
      <c r="R429" s="90"/>
      <c r="S429" s="90"/>
      <c r="T429" s="90"/>
      <c r="U429" s="90"/>
      <c r="V429" s="141"/>
      <c r="W429" s="90"/>
      <c r="X429" s="90"/>
      <c r="Y429" s="86"/>
      <c r="AA429" s="141"/>
      <c r="AB429" s="90"/>
      <c r="AC429" s="90"/>
      <c r="AD429" s="90"/>
    </row>
    <row r="430" spans="1:30" s="88" customFormat="1">
      <c r="A430" s="87"/>
      <c r="C430" s="89"/>
      <c r="D430" s="90"/>
      <c r="F430" s="90"/>
      <c r="I430" s="90"/>
      <c r="J430" s="90"/>
      <c r="L430" s="141"/>
      <c r="M430" s="90"/>
      <c r="N430" s="90"/>
      <c r="O430" s="90"/>
      <c r="Q430" s="141"/>
      <c r="R430" s="90"/>
      <c r="S430" s="90"/>
      <c r="T430" s="90"/>
      <c r="U430" s="90"/>
      <c r="V430" s="141"/>
      <c r="W430" s="90"/>
      <c r="X430" s="90"/>
      <c r="Y430" s="86"/>
      <c r="AA430" s="141"/>
      <c r="AB430" s="90"/>
      <c r="AC430" s="90"/>
      <c r="AD430" s="90"/>
    </row>
    <row r="431" spans="1:30" s="88" customFormat="1">
      <c r="A431" s="87"/>
      <c r="C431" s="89"/>
      <c r="D431" s="90"/>
      <c r="F431" s="90"/>
      <c r="I431" s="90"/>
      <c r="J431" s="90"/>
      <c r="L431" s="141"/>
      <c r="M431" s="90"/>
      <c r="N431" s="90"/>
      <c r="O431" s="90"/>
      <c r="Q431" s="141"/>
      <c r="R431" s="90"/>
      <c r="S431" s="90"/>
      <c r="T431" s="90"/>
      <c r="U431" s="90"/>
      <c r="V431" s="141"/>
      <c r="W431" s="90"/>
      <c r="X431" s="90"/>
      <c r="Y431" s="86"/>
      <c r="AA431" s="141"/>
      <c r="AB431" s="90"/>
      <c r="AC431" s="90"/>
      <c r="AD431" s="90"/>
    </row>
    <row r="432" spans="1:30" s="88" customFormat="1">
      <c r="A432" s="87"/>
      <c r="C432" s="89"/>
      <c r="D432" s="90"/>
      <c r="F432" s="90"/>
      <c r="I432" s="90"/>
      <c r="J432" s="90"/>
      <c r="L432" s="141"/>
      <c r="M432" s="90"/>
      <c r="N432" s="90"/>
      <c r="O432" s="90"/>
      <c r="Q432" s="141"/>
      <c r="R432" s="90"/>
      <c r="S432" s="90"/>
      <c r="T432" s="90"/>
      <c r="U432" s="90"/>
      <c r="V432" s="141"/>
      <c r="W432" s="90"/>
      <c r="X432" s="90"/>
      <c r="Y432" s="86"/>
      <c r="AA432" s="141"/>
      <c r="AB432" s="90"/>
      <c r="AC432" s="90"/>
      <c r="AD432" s="90"/>
    </row>
    <row r="433" spans="1:30" s="88" customFormat="1">
      <c r="A433" s="87"/>
      <c r="C433" s="89"/>
      <c r="D433" s="90"/>
      <c r="F433" s="90"/>
      <c r="I433" s="90"/>
      <c r="J433" s="90"/>
      <c r="L433" s="141"/>
      <c r="M433" s="90"/>
      <c r="N433" s="90"/>
      <c r="O433" s="90"/>
      <c r="Q433" s="141"/>
      <c r="R433" s="90"/>
      <c r="S433" s="90"/>
      <c r="T433" s="90"/>
      <c r="U433" s="90"/>
      <c r="V433" s="141"/>
      <c r="W433" s="90"/>
      <c r="X433" s="90"/>
      <c r="Y433" s="86"/>
      <c r="AA433" s="141"/>
      <c r="AB433" s="90"/>
      <c r="AC433" s="90"/>
      <c r="AD433" s="90"/>
    </row>
    <row r="434" spans="1:30" s="88" customFormat="1">
      <c r="A434" s="87"/>
      <c r="C434" s="89"/>
      <c r="D434" s="90"/>
      <c r="F434" s="90"/>
      <c r="I434" s="90"/>
      <c r="J434" s="90"/>
      <c r="L434" s="141"/>
      <c r="M434" s="90"/>
      <c r="N434" s="90"/>
      <c r="O434" s="90"/>
      <c r="Q434" s="141"/>
      <c r="R434" s="90"/>
      <c r="S434" s="90"/>
      <c r="T434" s="90"/>
      <c r="U434" s="90"/>
      <c r="V434" s="141"/>
      <c r="W434" s="90"/>
      <c r="X434" s="90"/>
      <c r="Y434" s="86"/>
      <c r="AA434" s="141"/>
      <c r="AB434" s="90"/>
      <c r="AC434" s="90"/>
      <c r="AD434" s="90"/>
    </row>
    <row r="435" spans="1:30" s="88" customFormat="1">
      <c r="A435" s="87"/>
      <c r="C435" s="89"/>
      <c r="D435" s="90"/>
      <c r="F435" s="90"/>
      <c r="I435" s="90"/>
      <c r="J435" s="90"/>
      <c r="L435" s="141"/>
      <c r="M435" s="90"/>
      <c r="N435" s="90"/>
      <c r="O435" s="90"/>
      <c r="Q435" s="141"/>
      <c r="R435" s="90"/>
      <c r="S435" s="90"/>
      <c r="T435" s="90"/>
      <c r="U435" s="90"/>
      <c r="V435" s="141"/>
      <c r="W435" s="90"/>
      <c r="X435" s="90"/>
      <c r="Y435" s="86"/>
      <c r="AA435" s="141"/>
      <c r="AB435" s="90"/>
      <c r="AC435" s="90"/>
      <c r="AD435" s="90"/>
    </row>
    <row r="436" spans="1:30" s="88" customFormat="1">
      <c r="A436" s="87"/>
      <c r="C436" s="89"/>
      <c r="D436" s="90"/>
      <c r="F436" s="90"/>
      <c r="I436" s="90"/>
      <c r="J436" s="90"/>
      <c r="L436" s="141"/>
      <c r="M436" s="90"/>
      <c r="N436" s="90"/>
      <c r="O436" s="90"/>
      <c r="Q436" s="141"/>
      <c r="R436" s="90"/>
      <c r="S436" s="90"/>
      <c r="T436" s="90"/>
      <c r="U436" s="90"/>
      <c r="V436" s="141"/>
      <c r="W436" s="90"/>
      <c r="X436" s="90"/>
      <c r="Y436" s="86"/>
      <c r="AA436" s="141"/>
      <c r="AB436" s="90"/>
      <c r="AC436" s="90"/>
      <c r="AD436" s="90"/>
    </row>
    <row r="437" spans="1:30" s="88" customFormat="1">
      <c r="A437" s="87"/>
      <c r="C437" s="89"/>
      <c r="D437" s="90"/>
      <c r="F437" s="90"/>
      <c r="I437" s="90"/>
      <c r="J437" s="90"/>
      <c r="L437" s="141"/>
      <c r="M437" s="90"/>
      <c r="N437" s="90"/>
      <c r="O437" s="90"/>
      <c r="Q437" s="141"/>
      <c r="R437" s="90"/>
      <c r="S437" s="90"/>
      <c r="T437" s="90"/>
      <c r="U437" s="90"/>
      <c r="V437" s="141"/>
      <c r="W437" s="90"/>
      <c r="X437" s="90"/>
      <c r="Y437" s="86"/>
      <c r="AA437" s="141"/>
      <c r="AB437" s="90"/>
      <c r="AC437" s="90"/>
      <c r="AD437" s="90"/>
    </row>
    <row r="438" spans="1:30" s="88" customFormat="1">
      <c r="A438" s="87"/>
      <c r="C438" s="89"/>
      <c r="D438" s="90"/>
      <c r="F438" s="90"/>
      <c r="I438" s="90"/>
      <c r="J438" s="90"/>
      <c r="L438" s="141"/>
      <c r="M438" s="90"/>
      <c r="N438" s="90"/>
      <c r="O438" s="90"/>
      <c r="Q438" s="141"/>
      <c r="R438" s="90"/>
      <c r="S438" s="90"/>
      <c r="T438" s="90"/>
      <c r="U438" s="90"/>
      <c r="V438" s="141"/>
      <c r="W438" s="90"/>
      <c r="X438" s="90"/>
      <c r="Y438" s="86"/>
      <c r="AA438" s="141"/>
      <c r="AB438" s="90"/>
      <c r="AC438" s="90"/>
      <c r="AD438" s="90"/>
    </row>
    <row r="439" spans="1:30" s="88" customFormat="1">
      <c r="A439" s="87"/>
      <c r="C439" s="89"/>
      <c r="D439" s="90"/>
      <c r="F439" s="90"/>
      <c r="I439" s="90"/>
      <c r="J439" s="90"/>
      <c r="L439" s="141"/>
      <c r="M439" s="90"/>
      <c r="N439" s="90"/>
      <c r="O439" s="90"/>
      <c r="Q439" s="141"/>
      <c r="R439" s="90"/>
      <c r="S439" s="90"/>
      <c r="T439" s="90"/>
      <c r="U439" s="90"/>
      <c r="V439" s="141"/>
      <c r="W439" s="90"/>
      <c r="X439" s="90"/>
      <c r="Y439" s="86"/>
      <c r="AA439" s="141"/>
      <c r="AB439" s="90"/>
      <c r="AC439" s="90"/>
      <c r="AD439" s="90"/>
    </row>
    <row r="440" spans="1:30" s="88" customFormat="1">
      <c r="A440" s="87"/>
      <c r="C440" s="89"/>
      <c r="D440" s="90"/>
      <c r="F440" s="90"/>
      <c r="I440" s="90"/>
      <c r="J440" s="90"/>
      <c r="L440" s="141"/>
      <c r="M440" s="90"/>
      <c r="N440" s="90"/>
      <c r="O440" s="90"/>
      <c r="Q440" s="141"/>
      <c r="R440" s="90"/>
      <c r="S440" s="90"/>
      <c r="T440" s="90"/>
      <c r="U440" s="90"/>
      <c r="V440" s="141"/>
      <c r="W440" s="90"/>
      <c r="X440" s="90"/>
      <c r="Y440" s="86"/>
      <c r="AA440" s="141"/>
      <c r="AB440" s="90"/>
      <c r="AC440" s="90"/>
      <c r="AD440" s="90"/>
    </row>
    <row r="441" spans="1:30" s="88" customFormat="1">
      <c r="A441" s="87"/>
      <c r="C441" s="89"/>
      <c r="D441" s="90"/>
      <c r="F441" s="90"/>
      <c r="I441" s="90"/>
      <c r="J441" s="90"/>
      <c r="L441" s="141"/>
      <c r="M441" s="90"/>
      <c r="N441" s="90"/>
      <c r="O441" s="90"/>
      <c r="Q441" s="141"/>
      <c r="R441" s="90"/>
      <c r="S441" s="90"/>
      <c r="T441" s="90"/>
      <c r="U441" s="90"/>
      <c r="V441" s="141"/>
      <c r="W441" s="90"/>
      <c r="X441" s="90"/>
      <c r="Y441" s="86"/>
      <c r="AA441" s="141"/>
      <c r="AB441" s="90"/>
      <c r="AC441" s="90"/>
      <c r="AD441" s="90"/>
    </row>
    <row r="442" spans="1:30" s="88" customFormat="1">
      <c r="A442" s="87"/>
      <c r="C442" s="89"/>
      <c r="D442" s="90"/>
      <c r="F442" s="90"/>
      <c r="I442" s="90"/>
      <c r="J442" s="90"/>
      <c r="L442" s="141"/>
      <c r="M442" s="90"/>
      <c r="N442" s="90"/>
      <c r="O442" s="90"/>
      <c r="Q442" s="141"/>
      <c r="R442" s="90"/>
      <c r="S442" s="90"/>
      <c r="T442" s="90"/>
      <c r="U442" s="90"/>
      <c r="V442" s="141"/>
      <c r="W442" s="90"/>
      <c r="X442" s="90"/>
      <c r="Y442" s="86"/>
      <c r="AA442" s="141"/>
      <c r="AB442" s="90"/>
      <c r="AC442" s="90"/>
      <c r="AD442" s="90"/>
    </row>
    <row r="443" spans="1:30" s="88" customFormat="1">
      <c r="A443" s="87"/>
      <c r="C443" s="89"/>
      <c r="D443" s="90"/>
      <c r="F443" s="90"/>
      <c r="I443" s="90"/>
      <c r="J443" s="90"/>
      <c r="L443" s="141"/>
      <c r="M443" s="90"/>
      <c r="N443" s="90"/>
      <c r="O443" s="90"/>
      <c r="Q443" s="141"/>
      <c r="R443" s="90"/>
      <c r="S443" s="90"/>
      <c r="T443" s="90"/>
      <c r="U443" s="90"/>
      <c r="V443" s="141"/>
      <c r="W443" s="90"/>
      <c r="X443" s="90"/>
      <c r="Y443" s="86"/>
      <c r="AA443" s="141"/>
      <c r="AB443" s="90"/>
      <c r="AC443" s="90"/>
      <c r="AD443" s="90"/>
    </row>
    <row r="444" spans="1:30" s="88" customFormat="1">
      <c r="A444" s="87"/>
      <c r="C444" s="89"/>
      <c r="D444" s="90"/>
      <c r="F444" s="90"/>
      <c r="I444" s="90"/>
      <c r="J444" s="90"/>
      <c r="L444" s="141"/>
      <c r="M444" s="90"/>
      <c r="N444" s="90"/>
      <c r="O444" s="90"/>
      <c r="Q444" s="141"/>
      <c r="R444" s="90"/>
      <c r="S444" s="90"/>
      <c r="T444" s="90"/>
      <c r="U444" s="90"/>
      <c r="V444" s="141"/>
      <c r="W444" s="90"/>
      <c r="X444" s="90"/>
      <c r="Y444" s="86"/>
      <c r="AA444" s="141"/>
      <c r="AB444" s="90"/>
      <c r="AC444" s="90"/>
      <c r="AD444" s="90"/>
    </row>
    <row r="445" spans="1:30" s="88" customFormat="1">
      <c r="A445" s="87"/>
      <c r="C445" s="89"/>
      <c r="D445" s="90"/>
      <c r="F445" s="90"/>
      <c r="I445" s="90"/>
      <c r="J445" s="90"/>
      <c r="L445" s="141"/>
      <c r="M445" s="90"/>
      <c r="N445" s="90"/>
      <c r="O445" s="90"/>
      <c r="Q445" s="141"/>
      <c r="R445" s="90"/>
      <c r="S445" s="90"/>
      <c r="T445" s="90"/>
      <c r="U445" s="90"/>
      <c r="V445" s="141"/>
      <c r="W445" s="90"/>
      <c r="X445" s="90"/>
      <c r="Y445" s="86"/>
      <c r="AA445" s="141"/>
      <c r="AB445" s="90"/>
      <c r="AC445" s="90"/>
      <c r="AD445" s="90"/>
    </row>
    <row r="446" spans="1:30" s="88" customFormat="1">
      <c r="A446" s="87"/>
      <c r="C446" s="89"/>
      <c r="D446" s="90"/>
      <c r="F446" s="90"/>
      <c r="I446" s="90"/>
      <c r="J446" s="90"/>
      <c r="L446" s="141"/>
      <c r="M446" s="90"/>
      <c r="N446" s="90"/>
      <c r="O446" s="90"/>
      <c r="Q446" s="141"/>
      <c r="R446" s="90"/>
      <c r="S446" s="90"/>
      <c r="T446" s="90"/>
      <c r="U446" s="90"/>
      <c r="V446" s="141"/>
      <c r="W446" s="90"/>
      <c r="X446" s="90"/>
      <c r="Y446" s="86"/>
      <c r="AA446" s="141"/>
      <c r="AB446" s="90"/>
      <c r="AC446" s="90"/>
      <c r="AD446" s="90"/>
    </row>
    <row r="447" spans="1:30" s="88" customFormat="1">
      <c r="A447" s="87"/>
      <c r="C447" s="89"/>
      <c r="D447" s="90"/>
      <c r="F447" s="90"/>
      <c r="I447" s="90"/>
      <c r="J447" s="90"/>
      <c r="L447" s="141"/>
      <c r="M447" s="90"/>
      <c r="N447" s="90"/>
      <c r="O447" s="90"/>
      <c r="Q447" s="141"/>
      <c r="R447" s="90"/>
      <c r="S447" s="90"/>
      <c r="T447" s="90"/>
      <c r="U447" s="90"/>
      <c r="V447" s="141"/>
      <c r="W447" s="90"/>
      <c r="X447" s="90"/>
      <c r="Y447" s="86"/>
      <c r="AA447" s="141"/>
      <c r="AB447" s="90"/>
      <c r="AC447" s="90"/>
      <c r="AD447" s="90"/>
    </row>
    <row r="448" spans="1:30" s="88" customFormat="1">
      <c r="A448" s="87"/>
      <c r="C448" s="89"/>
      <c r="D448" s="90"/>
      <c r="F448" s="90"/>
      <c r="I448" s="90"/>
      <c r="J448" s="90"/>
      <c r="L448" s="141"/>
      <c r="M448" s="90"/>
      <c r="N448" s="90"/>
      <c r="O448" s="90"/>
      <c r="Q448" s="141"/>
      <c r="R448" s="90"/>
      <c r="S448" s="90"/>
      <c r="T448" s="90"/>
      <c r="U448" s="90"/>
      <c r="V448" s="141"/>
      <c r="W448" s="90"/>
      <c r="X448" s="90"/>
      <c r="Y448" s="86"/>
      <c r="AA448" s="141"/>
      <c r="AB448" s="90"/>
      <c r="AC448" s="90"/>
      <c r="AD448" s="90"/>
    </row>
    <row r="449" spans="1:30" s="88" customFormat="1">
      <c r="A449" s="87"/>
      <c r="C449" s="89"/>
      <c r="D449" s="90"/>
      <c r="F449" s="90"/>
      <c r="I449" s="90"/>
      <c r="J449" s="90"/>
      <c r="L449" s="141"/>
      <c r="M449" s="90"/>
      <c r="N449" s="90"/>
      <c r="O449" s="90"/>
      <c r="Q449" s="141"/>
      <c r="R449" s="90"/>
      <c r="S449" s="90"/>
      <c r="T449" s="90"/>
      <c r="U449" s="90"/>
      <c r="V449" s="141"/>
      <c r="W449" s="90"/>
      <c r="X449" s="90"/>
      <c r="Y449" s="86"/>
      <c r="AA449" s="141"/>
      <c r="AB449" s="90"/>
      <c r="AC449" s="90"/>
      <c r="AD449" s="90"/>
    </row>
    <row r="450" spans="1:30" s="88" customFormat="1">
      <c r="A450" s="87"/>
      <c r="C450" s="89"/>
      <c r="D450" s="90"/>
      <c r="F450" s="90"/>
      <c r="I450" s="90"/>
      <c r="J450" s="90"/>
      <c r="L450" s="141"/>
      <c r="M450" s="90"/>
      <c r="N450" s="90"/>
      <c r="O450" s="90"/>
      <c r="Q450" s="141"/>
      <c r="R450" s="90"/>
      <c r="S450" s="90"/>
      <c r="T450" s="90"/>
      <c r="U450" s="90"/>
      <c r="V450" s="141"/>
      <c r="W450" s="90"/>
      <c r="X450" s="90"/>
      <c r="Y450" s="86"/>
      <c r="AA450" s="141"/>
      <c r="AB450" s="90"/>
      <c r="AC450" s="90"/>
      <c r="AD450" s="90"/>
    </row>
    <row r="451" spans="1:30" s="88" customFormat="1">
      <c r="A451" s="87"/>
      <c r="C451" s="89"/>
      <c r="D451" s="90"/>
      <c r="F451" s="90"/>
      <c r="I451" s="90"/>
      <c r="J451" s="90"/>
      <c r="L451" s="141"/>
      <c r="M451" s="90"/>
      <c r="N451" s="90"/>
      <c r="O451" s="90"/>
      <c r="Q451" s="141"/>
      <c r="R451" s="90"/>
      <c r="S451" s="90"/>
      <c r="T451" s="90"/>
      <c r="U451" s="90"/>
      <c r="V451" s="141"/>
      <c r="W451" s="90"/>
      <c r="X451" s="90"/>
      <c r="Y451" s="86"/>
      <c r="AA451" s="141"/>
      <c r="AB451" s="90"/>
      <c r="AC451" s="90"/>
      <c r="AD451" s="90"/>
    </row>
    <row r="452" spans="1:30" s="88" customFormat="1">
      <c r="A452" s="87"/>
      <c r="C452" s="89"/>
      <c r="D452" s="90"/>
      <c r="F452" s="90"/>
      <c r="I452" s="90"/>
      <c r="J452" s="90"/>
      <c r="L452" s="141"/>
      <c r="M452" s="90"/>
      <c r="N452" s="90"/>
      <c r="O452" s="90"/>
      <c r="Q452" s="141"/>
      <c r="R452" s="90"/>
      <c r="S452" s="90"/>
      <c r="T452" s="90"/>
      <c r="U452" s="90"/>
      <c r="V452" s="141"/>
      <c r="W452" s="90"/>
      <c r="X452" s="90"/>
      <c r="Y452" s="86"/>
      <c r="AA452" s="141"/>
      <c r="AB452" s="90"/>
      <c r="AC452" s="90"/>
      <c r="AD452" s="90"/>
    </row>
    <row r="453" spans="1:30" s="88" customFormat="1">
      <c r="A453" s="87"/>
      <c r="C453" s="89"/>
      <c r="D453" s="90"/>
      <c r="F453" s="90"/>
      <c r="I453" s="90"/>
      <c r="J453" s="90"/>
      <c r="L453" s="141"/>
      <c r="M453" s="90"/>
      <c r="N453" s="90"/>
      <c r="O453" s="90"/>
      <c r="Q453" s="141"/>
      <c r="R453" s="90"/>
      <c r="S453" s="90"/>
      <c r="T453" s="90"/>
      <c r="U453" s="90"/>
      <c r="V453" s="141"/>
      <c r="W453" s="90"/>
      <c r="X453" s="90"/>
      <c r="Y453" s="86"/>
      <c r="AA453" s="141"/>
      <c r="AB453" s="90"/>
      <c r="AC453" s="90"/>
      <c r="AD453" s="90"/>
    </row>
    <row r="454" spans="1:30" s="88" customFormat="1">
      <c r="A454" s="87"/>
      <c r="C454" s="89"/>
      <c r="D454" s="90"/>
      <c r="F454" s="90"/>
      <c r="I454" s="90"/>
      <c r="J454" s="90"/>
      <c r="L454" s="141"/>
      <c r="M454" s="90"/>
      <c r="N454" s="90"/>
      <c r="O454" s="90"/>
      <c r="Q454" s="141"/>
      <c r="R454" s="90"/>
      <c r="S454" s="90"/>
      <c r="T454" s="90"/>
      <c r="U454" s="90"/>
      <c r="V454" s="141"/>
      <c r="W454" s="90"/>
      <c r="X454" s="90"/>
      <c r="Y454" s="86"/>
      <c r="AA454" s="141"/>
      <c r="AB454" s="90"/>
      <c r="AC454" s="90"/>
      <c r="AD454" s="90"/>
    </row>
    <row r="455" spans="1:30" s="88" customFormat="1">
      <c r="A455" s="87"/>
      <c r="C455" s="89"/>
      <c r="D455" s="90"/>
      <c r="F455" s="90"/>
      <c r="I455" s="90"/>
      <c r="J455" s="90"/>
      <c r="L455" s="141"/>
      <c r="M455" s="90"/>
      <c r="N455" s="90"/>
      <c r="O455" s="90"/>
      <c r="Q455" s="141"/>
      <c r="R455" s="90"/>
      <c r="S455" s="90"/>
      <c r="T455" s="90"/>
      <c r="U455" s="90"/>
      <c r="V455" s="141"/>
      <c r="W455" s="90"/>
      <c r="X455" s="90"/>
      <c r="Y455" s="86"/>
      <c r="AA455" s="141"/>
      <c r="AB455" s="90"/>
      <c r="AC455" s="90"/>
      <c r="AD455" s="90"/>
    </row>
    <row r="456" spans="1:30" s="88" customFormat="1">
      <c r="A456" s="87"/>
      <c r="C456" s="89"/>
      <c r="D456" s="90"/>
      <c r="F456" s="90"/>
      <c r="I456" s="90"/>
      <c r="J456" s="90"/>
      <c r="L456" s="141"/>
      <c r="M456" s="90"/>
      <c r="N456" s="90"/>
      <c r="O456" s="90"/>
      <c r="Q456" s="141"/>
      <c r="R456" s="90"/>
      <c r="S456" s="90"/>
      <c r="T456" s="90"/>
      <c r="U456" s="90"/>
      <c r="V456" s="141"/>
      <c r="W456" s="90"/>
      <c r="X456" s="90"/>
      <c r="Y456" s="86"/>
      <c r="AA456" s="141"/>
      <c r="AB456" s="90"/>
      <c r="AC456" s="90"/>
      <c r="AD456" s="90"/>
    </row>
    <row r="457" spans="1:30" s="88" customFormat="1">
      <c r="A457" s="87"/>
      <c r="C457" s="89"/>
      <c r="D457" s="90"/>
      <c r="F457" s="90"/>
      <c r="I457" s="90"/>
      <c r="J457" s="90"/>
      <c r="L457" s="141"/>
      <c r="M457" s="90"/>
      <c r="N457" s="90"/>
      <c r="O457" s="90"/>
      <c r="Q457" s="141"/>
      <c r="R457" s="90"/>
      <c r="S457" s="90"/>
      <c r="T457" s="90"/>
      <c r="U457" s="90"/>
      <c r="V457" s="141"/>
      <c r="W457" s="90"/>
      <c r="X457" s="90"/>
      <c r="Y457" s="86"/>
      <c r="AA457" s="141"/>
      <c r="AB457" s="90"/>
      <c r="AC457" s="90"/>
      <c r="AD457" s="90"/>
    </row>
    <row r="458" spans="1:30" s="88" customFormat="1">
      <c r="A458" s="87"/>
      <c r="C458" s="89"/>
      <c r="D458" s="90"/>
      <c r="F458" s="90"/>
      <c r="I458" s="90"/>
      <c r="J458" s="90"/>
      <c r="L458" s="141"/>
      <c r="M458" s="90"/>
      <c r="N458" s="90"/>
      <c r="O458" s="90"/>
      <c r="Q458" s="141"/>
      <c r="R458" s="90"/>
      <c r="S458" s="90"/>
      <c r="T458" s="90"/>
      <c r="U458" s="90"/>
      <c r="V458" s="141"/>
      <c r="W458" s="90"/>
      <c r="X458" s="90"/>
      <c r="Y458" s="86"/>
      <c r="AA458" s="141"/>
      <c r="AB458" s="90"/>
      <c r="AC458" s="90"/>
      <c r="AD458" s="90"/>
    </row>
    <row r="459" spans="1:30" s="88" customFormat="1">
      <c r="A459" s="87"/>
      <c r="C459" s="89"/>
      <c r="D459" s="90"/>
      <c r="F459" s="90"/>
      <c r="I459" s="90"/>
      <c r="J459" s="90"/>
      <c r="L459" s="141"/>
      <c r="M459" s="90"/>
      <c r="N459" s="90"/>
      <c r="O459" s="90"/>
      <c r="Q459" s="141"/>
      <c r="R459" s="90"/>
      <c r="S459" s="90"/>
      <c r="T459" s="90"/>
      <c r="U459" s="90"/>
      <c r="V459" s="141"/>
      <c r="W459" s="90"/>
      <c r="X459" s="90"/>
      <c r="Y459" s="86"/>
      <c r="AA459" s="141"/>
      <c r="AB459" s="90"/>
      <c r="AC459" s="90"/>
      <c r="AD459" s="90"/>
    </row>
    <row r="460" spans="1:30" s="88" customFormat="1">
      <c r="A460" s="87"/>
      <c r="C460" s="89"/>
      <c r="D460" s="90"/>
      <c r="F460" s="90"/>
      <c r="I460" s="90"/>
      <c r="J460" s="90"/>
      <c r="L460" s="141"/>
      <c r="M460" s="90"/>
      <c r="N460" s="90"/>
      <c r="O460" s="90"/>
      <c r="Q460" s="141"/>
      <c r="R460" s="90"/>
      <c r="S460" s="90"/>
      <c r="T460" s="90"/>
      <c r="U460" s="90"/>
      <c r="V460" s="141"/>
      <c r="W460" s="90"/>
      <c r="X460" s="90"/>
      <c r="Y460" s="86"/>
      <c r="AA460" s="141"/>
      <c r="AB460" s="90"/>
      <c r="AC460" s="90"/>
      <c r="AD460" s="90"/>
    </row>
    <row r="461" spans="1:30" s="88" customFormat="1">
      <c r="A461" s="87"/>
      <c r="C461" s="89"/>
      <c r="D461" s="90"/>
      <c r="F461" s="90"/>
      <c r="I461" s="90"/>
      <c r="J461" s="90"/>
      <c r="L461" s="141"/>
      <c r="M461" s="90"/>
      <c r="N461" s="90"/>
      <c r="O461" s="90"/>
      <c r="Q461" s="141"/>
      <c r="R461" s="90"/>
      <c r="S461" s="90"/>
      <c r="T461" s="90"/>
      <c r="U461" s="90"/>
      <c r="V461" s="141"/>
      <c r="W461" s="90"/>
      <c r="X461" s="90"/>
      <c r="Y461" s="86"/>
      <c r="AA461" s="141"/>
      <c r="AB461" s="90"/>
      <c r="AC461" s="90"/>
      <c r="AD461" s="90"/>
    </row>
    <row r="462" spans="1:30" s="88" customFormat="1">
      <c r="A462" s="87"/>
      <c r="C462" s="89"/>
      <c r="D462" s="90"/>
      <c r="F462" s="90"/>
      <c r="I462" s="90"/>
      <c r="J462" s="90"/>
      <c r="L462" s="141"/>
      <c r="M462" s="90"/>
      <c r="N462" s="90"/>
      <c r="O462" s="90"/>
      <c r="Q462" s="141"/>
      <c r="R462" s="90"/>
      <c r="S462" s="90"/>
      <c r="T462" s="90"/>
      <c r="U462" s="90"/>
      <c r="V462" s="141"/>
      <c r="W462" s="90"/>
      <c r="X462" s="90"/>
      <c r="Y462" s="86"/>
      <c r="AA462" s="141"/>
      <c r="AB462" s="90"/>
      <c r="AC462" s="90"/>
      <c r="AD462" s="90"/>
    </row>
    <row r="463" spans="1:30" s="88" customFormat="1">
      <c r="A463" s="87"/>
      <c r="C463" s="89"/>
      <c r="D463" s="90"/>
      <c r="F463" s="90"/>
      <c r="I463" s="90"/>
      <c r="J463" s="90"/>
      <c r="L463" s="141"/>
      <c r="M463" s="90"/>
      <c r="N463" s="90"/>
      <c r="O463" s="90"/>
      <c r="Q463" s="141"/>
      <c r="R463" s="90"/>
      <c r="S463" s="90"/>
      <c r="T463" s="90"/>
      <c r="U463" s="90"/>
      <c r="V463" s="141"/>
      <c r="W463" s="90"/>
      <c r="X463" s="90"/>
      <c r="Y463" s="86"/>
      <c r="AA463" s="141"/>
      <c r="AB463" s="90"/>
      <c r="AC463" s="90"/>
      <c r="AD463" s="90"/>
    </row>
    <row r="464" spans="1:30" s="88" customFormat="1">
      <c r="A464" s="87"/>
      <c r="C464" s="89"/>
      <c r="D464" s="90"/>
      <c r="F464" s="90"/>
      <c r="I464" s="90"/>
      <c r="J464" s="90"/>
      <c r="L464" s="141"/>
      <c r="M464" s="90"/>
      <c r="N464" s="90"/>
      <c r="O464" s="90"/>
      <c r="Q464" s="141"/>
      <c r="R464" s="90"/>
      <c r="S464" s="90"/>
      <c r="T464" s="90"/>
      <c r="U464" s="90"/>
      <c r="V464" s="141"/>
      <c r="W464" s="90"/>
      <c r="X464" s="90"/>
      <c r="Y464" s="86"/>
      <c r="AA464" s="141"/>
      <c r="AB464" s="90"/>
      <c r="AC464" s="90"/>
      <c r="AD464" s="90"/>
    </row>
    <row r="465" spans="1:30" s="88" customFormat="1">
      <c r="A465" s="87"/>
      <c r="C465" s="89"/>
      <c r="D465" s="90"/>
      <c r="F465" s="90"/>
      <c r="I465" s="90"/>
      <c r="J465" s="90"/>
      <c r="L465" s="141"/>
      <c r="M465" s="90"/>
      <c r="N465" s="90"/>
      <c r="O465" s="90"/>
      <c r="Q465" s="141"/>
      <c r="R465" s="90"/>
      <c r="S465" s="90"/>
      <c r="T465" s="90"/>
      <c r="U465" s="90"/>
      <c r="V465" s="141"/>
      <c r="W465" s="90"/>
      <c r="X465" s="90"/>
      <c r="Y465" s="86"/>
      <c r="AA465" s="141"/>
      <c r="AB465" s="90"/>
      <c r="AC465" s="90"/>
      <c r="AD465" s="90"/>
    </row>
    <row r="466" spans="1:30" s="88" customFormat="1">
      <c r="A466" s="87"/>
      <c r="C466" s="89"/>
      <c r="D466" s="90"/>
      <c r="F466" s="90"/>
      <c r="I466" s="90"/>
      <c r="J466" s="90"/>
      <c r="L466" s="141"/>
      <c r="M466" s="90"/>
      <c r="N466" s="90"/>
      <c r="O466" s="90"/>
      <c r="Q466" s="141"/>
      <c r="R466" s="90"/>
      <c r="S466" s="90"/>
      <c r="T466" s="90"/>
      <c r="U466" s="90"/>
      <c r="V466" s="141"/>
      <c r="W466" s="90"/>
      <c r="X466" s="90"/>
      <c r="Y466" s="86"/>
      <c r="AA466" s="141"/>
      <c r="AB466" s="90"/>
      <c r="AC466" s="90"/>
      <c r="AD466" s="90"/>
    </row>
    <row r="467" spans="1:30" s="88" customFormat="1">
      <c r="A467" s="87"/>
      <c r="C467" s="89"/>
      <c r="D467" s="90"/>
      <c r="F467" s="90"/>
      <c r="I467" s="90"/>
      <c r="J467" s="90"/>
      <c r="L467" s="141"/>
      <c r="M467" s="90"/>
      <c r="N467" s="90"/>
      <c r="O467" s="90"/>
      <c r="Q467" s="141"/>
      <c r="R467" s="90"/>
      <c r="S467" s="90"/>
      <c r="T467" s="90"/>
      <c r="U467" s="90"/>
      <c r="V467" s="141"/>
      <c r="W467" s="90"/>
      <c r="X467" s="90"/>
      <c r="Y467" s="86"/>
      <c r="AA467" s="141"/>
      <c r="AB467" s="90"/>
      <c r="AC467" s="90"/>
      <c r="AD467" s="90"/>
    </row>
    <row r="468" spans="1:30" s="88" customFormat="1">
      <c r="A468" s="87"/>
      <c r="C468" s="89"/>
      <c r="D468" s="90"/>
      <c r="F468" s="90"/>
      <c r="I468" s="90"/>
      <c r="J468" s="90"/>
      <c r="L468" s="141"/>
      <c r="M468" s="90"/>
      <c r="N468" s="90"/>
      <c r="O468" s="90"/>
      <c r="Q468" s="141"/>
      <c r="R468" s="90"/>
      <c r="S468" s="90"/>
      <c r="T468" s="90"/>
      <c r="U468" s="90"/>
      <c r="V468" s="141"/>
      <c r="W468" s="90"/>
      <c r="X468" s="90"/>
      <c r="Y468" s="86"/>
      <c r="AA468" s="141"/>
      <c r="AB468" s="90"/>
      <c r="AC468" s="90"/>
      <c r="AD468" s="90"/>
    </row>
    <row r="469" spans="1:30" s="88" customFormat="1">
      <c r="A469" s="87"/>
      <c r="C469" s="89"/>
      <c r="D469" s="90"/>
      <c r="F469" s="90"/>
      <c r="I469" s="90"/>
      <c r="J469" s="90"/>
      <c r="L469" s="141"/>
      <c r="M469" s="90"/>
      <c r="N469" s="90"/>
      <c r="O469" s="90"/>
      <c r="Q469" s="141"/>
      <c r="R469" s="90"/>
      <c r="S469" s="90"/>
      <c r="T469" s="90"/>
      <c r="U469" s="90"/>
      <c r="V469" s="141"/>
      <c r="W469" s="90"/>
      <c r="X469" s="90"/>
      <c r="Y469" s="86"/>
      <c r="AA469" s="141"/>
      <c r="AB469" s="90"/>
      <c r="AC469" s="90"/>
      <c r="AD469" s="90"/>
    </row>
    <row r="470" spans="1:30" s="88" customFormat="1">
      <c r="A470" s="87"/>
      <c r="C470" s="89"/>
      <c r="D470" s="90"/>
      <c r="F470" s="90"/>
      <c r="I470" s="90"/>
      <c r="J470" s="90"/>
      <c r="L470" s="141"/>
      <c r="M470" s="90"/>
      <c r="N470" s="90"/>
      <c r="O470" s="90"/>
      <c r="Q470" s="141"/>
      <c r="R470" s="90"/>
      <c r="S470" s="90"/>
      <c r="T470" s="90"/>
      <c r="U470" s="90"/>
      <c r="V470" s="141"/>
      <c r="W470" s="90"/>
      <c r="X470" s="90"/>
      <c r="Y470" s="86"/>
      <c r="AA470" s="141"/>
      <c r="AB470" s="90"/>
      <c r="AC470" s="90"/>
      <c r="AD470" s="90"/>
    </row>
    <row r="471" spans="1:30" s="88" customFormat="1">
      <c r="A471" s="87"/>
      <c r="C471" s="89"/>
      <c r="D471" s="90"/>
      <c r="F471" s="90"/>
      <c r="I471" s="90"/>
      <c r="J471" s="90"/>
      <c r="L471" s="141"/>
      <c r="M471" s="90"/>
      <c r="N471" s="90"/>
      <c r="O471" s="90"/>
      <c r="Q471" s="141"/>
      <c r="R471" s="90"/>
      <c r="S471" s="90"/>
      <c r="T471" s="90"/>
      <c r="U471" s="90"/>
      <c r="V471" s="141"/>
      <c r="W471" s="90"/>
      <c r="X471" s="90"/>
      <c r="Y471" s="86"/>
      <c r="AA471" s="141"/>
      <c r="AB471" s="90"/>
      <c r="AC471" s="90"/>
      <c r="AD471" s="90"/>
    </row>
    <row r="472" spans="1:30" s="88" customFormat="1">
      <c r="A472" s="87"/>
      <c r="C472" s="89"/>
      <c r="D472" s="90"/>
      <c r="F472" s="90"/>
      <c r="I472" s="90"/>
      <c r="J472" s="90"/>
      <c r="L472" s="141"/>
      <c r="M472" s="90"/>
      <c r="N472" s="90"/>
      <c r="O472" s="90"/>
      <c r="Q472" s="141"/>
      <c r="R472" s="90"/>
      <c r="S472" s="90"/>
      <c r="T472" s="90"/>
      <c r="U472" s="90"/>
      <c r="V472" s="141"/>
      <c r="W472" s="90"/>
      <c r="X472" s="90"/>
      <c r="Y472" s="86"/>
      <c r="AA472" s="141"/>
      <c r="AB472" s="90"/>
      <c r="AC472" s="90"/>
      <c r="AD472" s="90"/>
    </row>
    <row r="473" spans="1:30" s="88" customFormat="1">
      <c r="A473" s="87"/>
      <c r="C473" s="89"/>
      <c r="D473" s="90"/>
      <c r="F473" s="90"/>
      <c r="I473" s="90"/>
      <c r="J473" s="90"/>
      <c r="L473" s="141"/>
      <c r="M473" s="90"/>
      <c r="N473" s="90"/>
      <c r="O473" s="90"/>
      <c r="Q473" s="141"/>
      <c r="R473" s="90"/>
      <c r="S473" s="90"/>
      <c r="T473" s="90"/>
      <c r="U473" s="90"/>
      <c r="V473" s="141"/>
      <c r="W473" s="90"/>
      <c r="X473" s="90"/>
      <c r="Y473" s="86"/>
      <c r="AA473" s="141"/>
      <c r="AB473" s="90"/>
      <c r="AC473" s="90"/>
      <c r="AD473" s="90"/>
    </row>
    <row r="474" spans="1:30" s="88" customFormat="1">
      <c r="A474" s="87"/>
      <c r="C474" s="89"/>
      <c r="D474" s="90"/>
      <c r="F474" s="90"/>
      <c r="I474" s="90"/>
      <c r="J474" s="90"/>
      <c r="L474" s="141"/>
      <c r="M474" s="90"/>
      <c r="N474" s="90"/>
      <c r="O474" s="90"/>
      <c r="Q474" s="141"/>
      <c r="R474" s="90"/>
      <c r="S474" s="90"/>
      <c r="T474" s="90"/>
      <c r="U474" s="90"/>
      <c r="V474" s="141"/>
      <c r="W474" s="90"/>
      <c r="X474" s="90"/>
      <c r="Y474" s="86"/>
      <c r="AA474" s="141"/>
      <c r="AB474" s="90"/>
      <c r="AC474" s="90"/>
      <c r="AD474" s="90"/>
    </row>
    <row r="475" spans="1:30" s="88" customFormat="1">
      <c r="A475" s="87"/>
      <c r="C475" s="89"/>
      <c r="D475" s="90"/>
      <c r="F475" s="90"/>
      <c r="I475" s="90"/>
      <c r="J475" s="90"/>
      <c r="L475" s="141"/>
      <c r="M475" s="90"/>
      <c r="N475" s="90"/>
      <c r="O475" s="90"/>
      <c r="Q475" s="141"/>
      <c r="R475" s="90"/>
      <c r="S475" s="90"/>
      <c r="T475" s="90"/>
      <c r="U475" s="90"/>
      <c r="V475" s="141"/>
      <c r="W475" s="90"/>
      <c r="X475" s="90"/>
      <c r="Y475" s="86"/>
      <c r="AA475" s="141"/>
      <c r="AB475" s="90"/>
      <c r="AC475" s="90"/>
      <c r="AD475" s="90"/>
    </row>
    <row r="476" spans="1:30" s="88" customFormat="1">
      <c r="A476" s="87"/>
      <c r="C476" s="89"/>
      <c r="D476" s="90"/>
      <c r="F476" s="90"/>
      <c r="I476" s="90"/>
      <c r="J476" s="90"/>
      <c r="L476" s="141"/>
      <c r="M476" s="90"/>
      <c r="N476" s="90"/>
      <c r="O476" s="90"/>
      <c r="Q476" s="141"/>
      <c r="R476" s="90"/>
      <c r="S476" s="90"/>
      <c r="T476" s="90"/>
      <c r="U476" s="90"/>
      <c r="V476" s="141"/>
      <c r="W476" s="90"/>
      <c r="X476" s="90"/>
      <c r="Y476" s="86"/>
      <c r="AA476" s="141"/>
      <c r="AB476" s="90"/>
      <c r="AC476" s="90"/>
      <c r="AD476" s="90"/>
    </row>
    <row r="477" spans="1:30" s="88" customFormat="1">
      <c r="A477" s="87"/>
      <c r="C477" s="89"/>
      <c r="D477" s="90"/>
      <c r="F477" s="90"/>
      <c r="I477" s="90"/>
      <c r="J477" s="90"/>
      <c r="L477" s="141"/>
      <c r="M477" s="90"/>
      <c r="N477" s="90"/>
      <c r="O477" s="90"/>
      <c r="Q477" s="141"/>
      <c r="R477" s="90"/>
      <c r="S477" s="90"/>
      <c r="T477" s="90"/>
      <c r="U477" s="90"/>
      <c r="V477" s="141"/>
      <c r="W477" s="90"/>
      <c r="X477" s="90"/>
      <c r="Y477" s="86"/>
      <c r="AA477" s="141"/>
      <c r="AB477" s="90"/>
      <c r="AC477" s="90"/>
      <c r="AD477" s="90"/>
    </row>
    <row r="478" spans="1:30" s="88" customFormat="1">
      <c r="A478" s="87"/>
      <c r="C478" s="89"/>
      <c r="D478" s="90"/>
      <c r="F478" s="90"/>
      <c r="I478" s="90"/>
      <c r="J478" s="90"/>
      <c r="L478" s="141"/>
      <c r="M478" s="90"/>
      <c r="N478" s="90"/>
      <c r="O478" s="90"/>
      <c r="Q478" s="141"/>
      <c r="R478" s="90"/>
      <c r="S478" s="90"/>
      <c r="T478" s="90"/>
      <c r="U478" s="90"/>
      <c r="V478" s="141"/>
      <c r="W478" s="90"/>
      <c r="X478" s="90"/>
      <c r="Y478" s="86"/>
      <c r="AA478" s="141"/>
      <c r="AB478" s="90"/>
      <c r="AC478" s="90"/>
      <c r="AD478" s="90"/>
    </row>
    <row r="479" spans="1:30" s="88" customFormat="1">
      <c r="A479" s="87"/>
      <c r="C479" s="89"/>
      <c r="D479" s="90"/>
      <c r="F479" s="90"/>
      <c r="I479" s="90"/>
      <c r="J479" s="90"/>
      <c r="L479" s="141"/>
      <c r="M479" s="90"/>
      <c r="N479" s="90"/>
      <c r="O479" s="90"/>
      <c r="Q479" s="141"/>
      <c r="R479" s="90"/>
      <c r="S479" s="90"/>
      <c r="T479" s="90"/>
      <c r="U479" s="90"/>
      <c r="V479" s="141"/>
      <c r="W479" s="90"/>
      <c r="X479" s="90"/>
      <c r="Y479" s="86"/>
      <c r="AA479" s="141"/>
      <c r="AB479" s="90"/>
      <c r="AC479" s="90"/>
      <c r="AD479" s="90"/>
    </row>
    <row r="480" spans="1:30" s="88" customFormat="1">
      <c r="A480" s="87"/>
      <c r="C480" s="89"/>
      <c r="D480" s="90"/>
      <c r="F480" s="90"/>
      <c r="I480" s="90"/>
      <c r="J480" s="90"/>
      <c r="L480" s="141"/>
      <c r="M480" s="90"/>
      <c r="N480" s="90"/>
      <c r="O480" s="90"/>
      <c r="Q480" s="141"/>
      <c r="R480" s="90"/>
      <c r="S480" s="90"/>
      <c r="T480" s="90"/>
      <c r="U480" s="90"/>
      <c r="V480" s="141"/>
      <c r="W480" s="90"/>
      <c r="X480" s="90"/>
      <c r="Y480" s="86"/>
      <c r="AA480" s="141"/>
      <c r="AB480" s="90"/>
      <c r="AC480" s="90"/>
      <c r="AD480" s="90"/>
    </row>
    <row r="481" spans="1:30" s="88" customFormat="1">
      <c r="A481" s="87"/>
      <c r="C481" s="89"/>
      <c r="D481" s="90"/>
      <c r="F481" s="90"/>
      <c r="I481" s="90"/>
      <c r="J481" s="90"/>
      <c r="L481" s="141"/>
      <c r="M481" s="90"/>
      <c r="N481" s="90"/>
      <c r="O481" s="90"/>
      <c r="Q481" s="141"/>
      <c r="R481" s="90"/>
      <c r="S481" s="90"/>
      <c r="T481" s="90"/>
      <c r="U481" s="90"/>
      <c r="V481" s="141"/>
      <c r="W481" s="90"/>
      <c r="X481" s="90"/>
      <c r="Y481" s="86"/>
      <c r="AA481" s="141"/>
      <c r="AB481" s="90"/>
      <c r="AC481" s="90"/>
      <c r="AD481" s="90"/>
    </row>
    <row r="482" spans="1:30" s="88" customFormat="1">
      <c r="A482" s="87"/>
      <c r="C482" s="89"/>
      <c r="D482" s="90"/>
      <c r="F482" s="90"/>
      <c r="I482" s="90"/>
      <c r="J482" s="90"/>
      <c r="L482" s="141"/>
      <c r="M482" s="90"/>
      <c r="N482" s="90"/>
      <c r="O482" s="90"/>
      <c r="Q482" s="141"/>
      <c r="R482" s="90"/>
      <c r="S482" s="90"/>
      <c r="T482" s="90"/>
      <c r="U482" s="90"/>
      <c r="V482" s="141"/>
      <c r="W482" s="90"/>
      <c r="X482" s="90"/>
      <c r="Y482" s="86"/>
      <c r="AA482" s="141"/>
      <c r="AB482" s="90"/>
      <c r="AC482" s="90"/>
      <c r="AD482" s="90"/>
    </row>
    <row r="483" spans="1:30" s="88" customFormat="1">
      <c r="A483" s="87"/>
      <c r="C483" s="89"/>
      <c r="D483" s="90"/>
      <c r="F483" s="90"/>
      <c r="I483" s="90"/>
      <c r="J483" s="90"/>
      <c r="L483" s="141"/>
      <c r="M483" s="90"/>
      <c r="N483" s="90"/>
      <c r="O483" s="90"/>
      <c r="Q483" s="141"/>
      <c r="R483" s="90"/>
      <c r="S483" s="90"/>
      <c r="T483" s="90"/>
      <c r="U483" s="90"/>
      <c r="V483" s="141"/>
      <c r="W483" s="90"/>
      <c r="X483" s="90"/>
      <c r="Y483" s="86"/>
      <c r="AA483" s="141"/>
      <c r="AB483" s="90"/>
      <c r="AC483" s="90"/>
      <c r="AD483" s="90"/>
    </row>
    <row r="484" spans="1:30" s="88" customFormat="1">
      <c r="A484" s="87"/>
      <c r="C484" s="89"/>
      <c r="D484" s="90"/>
      <c r="F484" s="90"/>
      <c r="I484" s="90"/>
      <c r="J484" s="90"/>
      <c r="L484" s="141"/>
      <c r="M484" s="90"/>
      <c r="N484" s="90"/>
      <c r="O484" s="90"/>
      <c r="Q484" s="141"/>
      <c r="R484" s="90"/>
      <c r="S484" s="90"/>
      <c r="T484" s="90"/>
      <c r="U484" s="90"/>
      <c r="V484" s="141"/>
      <c r="W484" s="90"/>
      <c r="X484" s="90"/>
      <c r="Y484" s="86"/>
      <c r="AA484" s="141"/>
      <c r="AB484" s="90"/>
      <c r="AC484" s="90"/>
      <c r="AD484" s="90"/>
    </row>
    <row r="485" spans="1:30" s="88" customFormat="1">
      <c r="A485" s="87"/>
      <c r="C485" s="89"/>
      <c r="D485" s="90"/>
      <c r="F485" s="90"/>
      <c r="I485" s="90"/>
      <c r="J485" s="90"/>
      <c r="L485" s="141"/>
      <c r="M485" s="90"/>
      <c r="N485" s="90"/>
      <c r="O485" s="90"/>
      <c r="Q485" s="141"/>
      <c r="R485" s="90"/>
      <c r="S485" s="90"/>
      <c r="T485" s="90"/>
      <c r="U485" s="90"/>
      <c r="V485" s="141"/>
      <c r="W485" s="90"/>
      <c r="X485" s="90"/>
      <c r="Y485" s="86"/>
      <c r="AA485" s="141"/>
      <c r="AB485" s="90"/>
      <c r="AC485" s="90"/>
      <c r="AD485" s="90"/>
    </row>
    <row r="486" spans="1:30" s="88" customFormat="1">
      <c r="A486" s="87"/>
      <c r="C486" s="89"/>
      <c r="D486" s="90"/>
      <c r="F486" s="90"/>
      <c r="I486" s="90"/>
      <c r="J486" s="90"/>
      <c r="L486" s="141"/>
      <c r="M486" s="90"/>
      <c r="N486" s="90"/>
      <c r="O486" s="90"/>
      <c r="Q486" s="141"/>
      <c r="R486" s="90"/>
      <c r="S486" s="90"/>
      <c r="T486" s="90"/>
      <c r="U486" s="90"/>
      <c r="V486" s="141"/>
      <c r="W486" s="90"/>
      <c r="X486" s="90"/>
      <c r="Y486" s="86"/>
      <c r="AA486" s="141"/>
      <c r="AB486" s="90"/>
      <c r="AC486" s="90"/>
      <c r="AD486" s="90"/>
    </row>
    <row r="487" spans="1:30" s="88" customFormat="1">
      <c r="A487" s="87"/>
      <c r="C487" s="89"/>
      <c r="D487" s="90"/>
      <c r="F487" s="90"/>
      <c r="I487" s="90"/>
      <c r="J487" s="90"/>
      <c r="L487" s="141"/>
      <c r="M487" s="90"/>
      <c r="N487" s="90"/>
      <c r="O487" s="90"/>
      <c r="Q487" s="141"/>
      <c r="R487" s="90"/>
      <c r="S487" s="90"/>
      <c r="T487" s="90"/>
      <c r="U487" s="90"/>
      <c r="V487" s="141"/>
      <c r="W487" s="90"/>
      <c r="X487" s="90"/>
      <c r="Y487" s="86"/>
      <c r="AA487" s="141"/>
      <c r="AB487" s="90"/>
      <c r="AC487" s="90"/>
      <c r="AD487" s="90"/>
    </row>
    <row r="488" spans="1:30" s="88" customFormat="1">
      <c r="A488" s="87"/>
      <c r="C488" s="89"/>
      <c r="D488" s="90"/>
      <c r="F488" s="90"/>
      <c r="I488" s="90"/>
      <c r="J488" s="90"/>
      <c r="L488" s="141"/>
      <c r="M488" s="90"/>
      <c r="N488" s="90"/>
      <c r="O488" s="90"/>
      <c r="Q488" s="141"/>
      <c r="R488" s="90"/>
      <c r="S488" s="90"/>
      <c r="T488" s="90"/>
      <c r="U488" s="90"/>
      <c r="V488" s="141"/>
      <c r="W488" s="90"/>
      <c r="X488" s="90"/>
      <c r="Y488" s="86"/>
      <c r="AA488" s="141"/>
      <c r="AB488" s="90"/>
      <c r="AC488" s="90"/>
      <c r="AD488" s="90"/>
    </row>
    <row r="489" spans="1:30" s="88" customFormat="1">
      <c r="A489" s="87"/>
      <c r="C489" s="89"/>
      <c r="D489" s="90"/>
      <c r="F489" s="90"/>
      <c r="I489" s="90"/>
      <c r="J489" s="90"/>
      <c r="L489" s="141"/>
      <c r="M489" s="90"/>
      <c r="N489" s="90"/>
      <c r="O489" s="90"/>
      <c r="Q489" s="141"/>
      <c r="R489" s="90"/>
      <c r="S489" s="90"/>
      <c r="T489" s="90"/>
      <c r="U489" s="90"/>
      <c r="V489" s="141"/>
      <c r="W489" s="90"/>
      <c r="X489" s="90"/>
      <c r="Y489" s="86"/>
      <c r="AA489" s="141"/>
      <c r="AB489" s="90"/>
      <c r="AC489" s="90"/>
      <c r="AD489" s="90"/>
    </row>
    <row r="490" spans="1:30" s="88" customFormat="1">
      <c r="A490" s="87"/>
      <c r="C490" s="89"/>
      <c r="D490" s="90"/>
      <c r="F490" s="90"/>
      <c r="I490" s="90"/>
      <c r="J490" s="90"/>
      <c r="L490" s="141"/>
      <c r="M490" s="90"/>
      <c r="N490" s="90"/>
      <c r="O490" s="90"/>
      <c r="Q490" s="141"/>
      <c r="R490" s="90"/>
      <c r="S490" s="90"/>
      <c r="T490" s="90"/>
      <c r="U490" s="90"/>
      <c r="V490" s="141"/>
      <c r="W490" s="90"/>
      <c r="X490" s="90"/>
      <c r="Y490" s="86"/>
      <c r="AA490" s="141"/>
      <c r="AB490" s="90"/>
      <c r="AC490" s="90"/>
      <c r="AD490" s="90"/>
    </row>
    <row r="491" spans="1:30" s="88" customFormat="1">
      <c r="A491" s="87"/>
      <c r="C491" s="89"/>
      <c r="D491" s="90"/>
      <c r="F491" s="90"/>
      <c r="I491" s="90"/>
      <c r="J491" s="90"/>
      <c r="L491" s="141"/>
      <c r="M491" s="90"/>
      <c r="N491" s="90"/>
      <c r="O491" s="90"/>
      <c r="Q491" s="141"/>
      <c r="R491" s="90"/>
      <c r="S491" s="90"/>
      <c r="T491" s="90"/>
      <c r="U491" s="90"/>
      <c r="V491" s="141"/>
      <c r="W491" s="90"/>
      <c r="X491" s="90"/>
      <c r="Y491" s="86"/>
      <c r="AA491" s="141"/>
      <c r="AB491" s="90"/>
      <c r="AC491" s="90"/>
      <c r="AD491" s="90"/>
    </row>
    <row r="492" spans="1:30" s="88" customFormat="1">
      <c r="A492" s="87"/>
      <c r="C492" s="89"/>
      <c r="D492" s="90"/>
      <c r="F492" s="90"/>
      <c r="I492" s="90"/>
      <c r="J492" s="90"/>
      <c r="L492" s="141"/>
      <c r="M492" s="90"/>
      <c r="N492" s="90"/>
      <c r="O492" s="90"/>
      <c r="Q492" s="141"/>
      <c r="R492" s="90"/>
      <c r="S492" s="90"/>
      <c r="T492" s="90"/>
      <c r="U492" s="90"/>
      <c r="V492" s="141"/>
      <c r="W492" s="90"/>
      <c r="X492" s="90"/>
      <c r="Y492" s="86"/>
      <c r="AA492" s="141"/>
      <c r="AB492" s="90"/>
      <c r="AC492" s="90"/>
      <c r="AD492" s="90"/>
    </row>
    <row r="493" spans="1:30" s="88" customFormat="1">
      <c r="A493" s="87"/>
      <c r="C493" s="89"/>
      <c r="D493" s="90"/>
      <c r="F493" s="90"/>
      <c r="I493" s="90"/>
      <c r="J493" s="90"/>
      <c r="L493" s="141"/>
      <c r="M493" s="90"/>
      <c r="N493" s="90"/>
      <c r="O493" s="90"/>
      <c r="Q493" s="141"/>
      <c r="R493" s="90"/>
      <c r="S493" s="90"/>
      <c r="T493" s="90"/>
      <c r="U493" s="90"/>
      <c r="V493" s="141"/>
      <c r="W493" s="90"/>
      <c r="X493" s="90"/>
      <c r="Y493" s="86"/>
      <c r="AA493" s="141"/>
      <c r="AB493" s="90"/>
      <c r="AC493" s="90"/>
      <c r="AD493" s="90"/>
    </row>
    <row r="494" spans="1:30" s="88" customFormat="1">
      <c r="A494" s="87"/>
      <c r="C494" s="89"/>
      <c r="D494" s="90"/>
      <c r="F494" s="90"/>
      <c r="I494" s="90"/>
      <c r="J494" s="90"/>
      <c r="L494" s="141"/>
      <c r="M494" s="90"/>
      <c r="N494" s="90"/>
      <c r="O494" s="90"/>
      <c r="Q494" s="141"/>
      <c r="R494" s="90"/>
      <c r="S494" s="90"/>
      <c r="T494" s="90"/>
      <c r="U494" s="90"/>
      <c r="V494" s="141"/>
      <c r="W494" s="90"/>
      <c r="X494" s="90"/>
      <c r="Y494" s="86"/>
      <c r="AA494" s="141"/>
      <c r="AB494" s="90"/>
      <c r="AC494" s="90"/>
      <c r="AD494" s="90"/>
    </row>
    <row r="495" spans="1:30" s="88" customFormat="1">
      <c r="A495" s="87"/>
      <c r="C495" s="89"/>
      <c r="D495" s="90"/>
      <c r="F495" s="90"/>
      <c r="I495" s="90"/>
      <c r="J495" s="90"/>
      <c r="L495" s="141"/>
      <c r="M495" s="90"/>
      <c r="N495" s="90"/>
      <c r="O495" s="90"/>
      <c r="Q495" s="141"/>
      <c r="R495" s="90"/>
      <c r="S495" s="90"/>
      <c r="T495" s="90"/>
      <c r="U495" s="90"/>
      <c r="V495" s="141"/>
      <c r="W495" s="90"/>
      <c r="X495" s="90"/>
      <c r="Y495" s="86"/>
      <c r="AA495" s="141"/>
      <c r="AB495" s="90"/>
      <c r="AC495" s="90"/>
      <c r="AD495" s="90"/>
    </row>
    <row r="496" spans="1:30" s="88" customFormat="1">
      <c r="A496" s="87"/>
      <c r="C496" s="89"/>
      <c r="D496" s="90"/>
      <c r="F496" s="90"/>
      <c r="I496" s="90"/>
      <c r="J496" s="90"/>
      <c r="L496" s="141"/>
      <c r="M496" s="90"/>
      <c r="N496" s="90"/>
      <c r="O496" s="90"/>
      <c r="Q496" s="141"/>
      <c r="R496" s="90"/>
      <c r="S496" s="90"/>
      <c r="T496" s="90"/>
      <c r="U496" s="90"/>
      <c r="V496" s="141"/>
      <c r="W496" s="90"/>
      <c r="X496" s="90"/>
      <c r="Y496" s="86"/>
      <c r="AA496" s="141"/>
      <c r="AB496" s="90"/>
      <c r="AC496" s="90"/>
      <c r="AD496" s="90"/>
    </row>
    <row r="497" spans="1:30" s="88" customFormat="1">
      <c r="A497" s="87"/>
      <c r="C497" s="89"/>
      <c r="D497" s="90"/>
      <c r="F497" s="90"/>
      <c r="I497" s="90"/>
      <c r="J497" s="90"/>
      <c r="L497" s="141"/>
      <c r="M497" s="90"/>
      <c r="N497" s="90"/>
      <c r="O497" s="90"/>
      <c r="Q497" s="141"/>
      <c r="R497" s="90"/>
      <c r="S497" s="90"/>
      <c r="T497" s="90"/>
      <c r="U497" s="90"/>
      <c r="V497" s="141"/>
      <c r="W497" s="90"/>
      <c r="X497" s="90"/>
      <c r="Y497" s="86"/>
      <c r="AA497" s="141"/>
      <c r="AB497" s="90"/>
      <c r="AC497" s="90"/>
      <c r="AD497" s="90"/>
    </row>
    <row r="498" spans="1:30" s="88" customFormat="1">
      <c r="A498" s="87"/>
      <c r="C498" s="89"/>
      <c r="D498" s="90"/>
      <c r="F498" s="90"/>
      <c r="I498" s="90"/>
      <c r="J498" s="90"/>
      <c r="L498" s="141"/>
      <c r="M498" s="90"/>
      <c r="N498" s="90"/>
      <c r="O498" s="90"/>
      <c r="Q498" s="141"/>
      <c r="R498" s="90"/>
      <c r="S498" s="90"/>
      <c r="T498" s="90"/>
      <c r="U498" s="90"/>
      <c r="V498" s="141"/>
      <c r="W498" s="90"/>
      <c r="X498" s="90"/>
      <c r="Y498" s="86"/>
      <c r="AA498" s="141"/>
      <c r="AB498" s="90"/>
      <c r="AC498" s="90"/>
      <c r="AD498" s="90"/>
    </row>
    <row r="499" spans="1:30" s="88" customFormat="1">
      <c r="A499" s="87"/>
      <c r="C499" s="89"/>
      <c r="D499" s="90"/>
      <c r="F499" s="90"/>
      <c r="I499" s="90"/>
      <c r="J499" s="90"/>
      <c r="L499" s="141"/>
      <c r="M499" s="90"/>
      <c r="N499" s="90"/>
      <c r="O499" s="90"/>
      <c r="Q499" s="141"/>
      <c r="R499" s="90"/>
      <c r="S499" s="90"/>
      <c r="T499" s="90"/>
      <c r="U499" s="90"/>
      <c r="V499" s="141"/>
      <c r="W499" s="90"/>
      <c r="X499" s="90"/>
      <c r="Y499" s="86"/>
      <c r="AA499" s="141"/>
      <c r="AB499" s="90"/>
      <c r="AC499" s="90"/>
      <c r="AD499" s="90"/>
    </row>
    <row r="500" spans="1:30" s="88" customFormat="1">
      <c r="A500" s="87"/>
      <c r="C500" s="89"/>
      <c r="D500" s="90"/>
      <c r="F500" s="90"/>
      <c r="I500" s="90"/>
      <c r="J500" s="90"/>
      <c r="L500" s="141"/>
      <c r="M500" s="90"/>
      <c r="N500" s="90"/>
      <c r="O500" s="90"/>
      <c r="Q500" s="141"/>
      <c r="R500" s="90"/>
      <c r="S500" s="90"/>
      <c r="T500" s="90"/>
      <c r="U500" s="90"/>
      <c r="V500" s="141"/>
      <c r="W500" s="90"/>
      <c r="X500" s="90"/>
      <c r="Y500" s="86"/>
      <c r="AA500" s="141"/>
      <c r="AB500" s="90"/>
      <c r="AC500" s="90"/>
      <c r="AD500" s="90"/>
    </row>
    <row r="501" spans="1:30" s="88" customFormat="1">
      <c r="A501" s="87"/>
      <c r="C501" s="89"/>
      <c r="D501" s="90"/>
      <c r="F501" s="90"/>
      <c r="I501" s="90"/>
      <c r="J501" s="90"/>
      <c r="L501" s="141"/>
      <c r="M501" s="90"/>
      <c r="N501" s="90"/>
      <c r="O501" s="90"/>
      <c r="Q501" s="141"/>
      <c r="R501" s="90"/>
      <c r="S501" s="90"/>
      <c r="T501" s="90"/>
      <c r="U501" s="90"/>
      <c r="V501" s="141"/>
      <c r="W501" s="90"/>
      <c r="X501" s="90"/>
      <c r="Y501" s="86"/>
      <c r="AA501" s="141"/>
      <c r="AB501" s="90"/>
      <c r="AC501" s="90"/>
      <c r="AD501" s="90"/>
    </row>
    <row r="502" spans="1:30" s="88" customFormat="1">
      <c r="A502" s="87"/>
      <c r="C502" s="89"/>
      <c r="D502" s="90"/>
      <c r="F502" s="90"/>
      <c r="I502" s="90"/>
      <c r="J502" s="90"/>
      <c r="L502" s="141"/>
      <c r="M502" s="90"/>
      <c r="N502" s="90"/>
      <c r="O502" s="90"/>
      <c r="Q502" s="141"/>
      <c r="R502" s="90"/>
      <c r="S502" s="90"/>
      <c r="T502" s="90"/>
      <c r="U502" s="90"/>
      <c r="V502" s="141"/>
      <c r="W502" s="90"/>
      <c r="X502" s="90"/>
      <c r="Y502" s="86"/>
      <c r="AA502" s="141"/>
      <c r="AB502" s="90"/>
      <c r="AC502" s="90"/>
      <c r="AD502" s="90"/>
    </row>
    <row r="503" spans="1:30" s="88" customFormat="1">
      <c r="A503" s="87"/>
      <c r="C503" s="89"/>
      <c r="D503" s="90"/>
      <c r="F503" s="90"/>
      <c r="I503" s="90"/>
      <c r="J503" s="90"/>
      <c r="L503" s="141"/>
      <c r="M503" s="90"/>
      <c r="N503" s="90"/>
      <c r="O503" s="90"/>
      <c r="Q503" s="141"/>
      <c r="R503" s="90"/>
      <c r="S503" s="90"/>
      <c r="T503" s="90"/>
      <c r="U503" s="90"/>
      <c r="V503" s="141"/>
      <c r="W503" s="90"/>
      <c r="X503" s="90"/>
      <c r="Y503" s="86"/>
      <c r="AA503" s="141"/>
      <c r="AB503" s="90"/>
      <c r="AC503" s="90"/>
      <c r="AD503" s="90"/>
    </row>
    <row r="504" spans="1:30" s="88" customFormat="1">
      <c r="A504" s="87"/>
      <c r="C504" s="89"/>
      <c r="D504" s="90"/>
      <c r="F504" s="90"/>
      <c r="I504" s="90"/>
      <c r="J504" s="90"/>
      <c r="L504" s="141"/>
      <c r="M504" s="90"/>
      <c r="N504" s="90"/>
      <c r="O504" s="90"/>
      <c r="Q504" s="141"/>
      <c r="R504" s="90"/>
      <c r="S504" s="90"/>
      <c r="T504" s="90"/>
      <c r="U504" s="90"/>
      <c r="V504" s="141"/>
      <c r="W504" s="90"/>
      <c r="X504" s="90"/>
      <c r="Y504" s="86"/>
      <c r="AA504" s="141"/>
      <c r="AB504" s="90"/>
      <c r="AC504" s="90"/>
      <c r="AD504" s="90"/>
    </row>
    <row r="505" spans="1:30" s="88" customFormat="1">
      <c r="A505" s="87"/>
      <c r="C505" s="89"/>
      <c r="D505" s="90"/>
      <c r="F505" s="90"/>
      <c r="I505" s="90"/>
      <c r="J505" s="90"/>
      <c r="L505" s="141"/>
      <c r="M505" s="90"/>
      <c r="N505" s="90"/>
      <c r="O505" s="90"/>
      <c r="Q505" s="141"/>
      <c r="R505" s="90"/>
      <c r="S505" s="90"/>
      <c r="T505" s="90"/>
      <c r="U505" s="90"/>
      <c r="V505" s="141"/>
      <c r="W505" s="90"/>
      <c r="X505" s="90"/>
      <c r="Y505" s="86"/>
      <c r="AA505" s="141"/>
      <c r="AB505" s="90"/>
      <c r="AC505" s="90"/>
      <c r="AD505" s="90"/>
    </row>
    <row r="506" spans="1:30" s="88" customFormat="1">
      <c r="A506" s="87"/>
      <c r="C506" s="89"/>
      <c r="D506" s="90"/>
      <c r="F506" s="90"/>
      <c r="I506" s="90"/>
      <c r="J506" s="90"/>
      <c r="L506" s="141"/>
      <c r="M506" s="90"/>
      <c r="N506" s="90"/>
      <c r="O506" s="90"/>
      <c r="Q506" s="141"/>
      <c r="R506" s="90"/>
      <c r="S506" s="90"/>
      <c r="T506" s="90"/>
      <c r="U506" s="90"/>
      <c r="V506" s="141"/>
      <c r="W506" s="90"/>
      <c r="X506" s="90"/>
      <c r="Y506" s="86"/>
      <c r="AA506" s="141"/>
      <c r="AB506" s="90"/>
      <c r="AC506" s="90"/>
      <c r="AD506" s="90"/>
    </row>
    <row r="507" spans="1:30" s="88" customFormat="1">
      <c r="A507" s="87"/>
      <c r="C507" s="89"/>
      <c r="D507" s="90"/>
      <c r="F507" s="90"/>
      <c r="I507" s="90"/>
      <c r="J507" s="90"/>
      <c r="L507" s="141"/>
      <c r="M507" s="90"/>
      <c r="N507" s="90"/>
      <c r="O507" s="90"/>
      <c r="Q507" s="141"/>
      <c r="R507" s="90"/>
      <c r="S507" s="90"/>
      <c r="T507" s="90"/>
      <c r="U507" s="90"/>
      <c r="V507" s="141"/>
      <c r="W507" s="90"/>
      <c r="X507" s="90"/>
      <c r="Y507" s="86"/>
      <c r="AA507" s="141"/>
      <c r="AB507" s="90"/>
      <c r="AC507" s="90"/>
      <c r="AD507" s="90"/>
    </row>
    <row r="508" spans="1:30" s="88" customFormat="1">
      <c r="A508" s="87"/>
      <c r="C508" s="89"/>
      <c r="D508" s="90"/>
      <c r="F508" s="90"/>
      <c r="I508" s="90"/>
      <c r="J508" s="90"/>
      <c r="L508" s="141"/>
      <c r="M508" s="90"/>
      <c r="N508" s="90"/>
      <c r="O508" s="90"/>
      <c r="Q508" s="141"/>
      <c r="R508" s="90"/>
      <c r="S508" s="90"/>
      <c r="T508" s="90"/>
      <c r="U508" s="90"/>
      <c r="V508" s="141"/>
      <c r="W508" s="90"/>
      <c r="X508" s="90"/>
      <c r="Y508" s="86"/>
      <c r="AA508" s="141"/>
      <c r="AB508" s="90"/>
      <c r="AC508" s="90"/>
      <c r="AD508" s="90"/>
    </row>
    <row r="509" spans="1:30" s="88" customFormat="1">
      <c r="A509" s="87"/>
      <c r="C509" s="89"/>
      <c r="D509" s="90"/>
      <c r="F509" s="90"/>
      <c r="I509" s="90"/>
      <c r="J509" s="90"/>
      <c r="L509" s="141"/>
      <c r="M509" s="90"/>
      <c r="N509" s="90"/>
      <c r="O509" s="90"/>
      <c r="Q509" s="141"/>
      <c r="R509" s="90"/>
      <c r="S509" s="90"/>
      <c r="T509" s="90"/>
      <c r="U509" s="90"/>
      <c r="V509" s="141"/>
      <c r="W509" s="90"/>
      <c r="X509" s="90"/>
      <c r="Y509" s="86"/>
      <c r="AA509" s="141"/>
      <c r="AB509" s="90"/>
      <c r="AC509" s="90"/>
      <c r="AD509" s="90"/>
    </row>
    <row r="510" spans="1:30" s="88" customFormat="1">
      <c r="A510" s="87"/>
      <c r="C510" s="89"/>
      <c r="D510" s="90"/>
      <c r="F510" s="90"/>
      <c r="I510" s="90"/>
      <c r="J510" s="90"/>
      <c r="L510" s="141"/>
      <c r="M510" s="90"/>
      <c r="N510" s="90"/>
      <c r="O510" s="90"/>
      <c r="Q510" s="141"/>
      <c r="R510" s="90"/>
      <c r="S510" s="90"/>
      <c r="T510" s="90"/>
      <c r="U510" s="90"/>
      <c r="V510" s="141"/>
      <c r="W510" s="90"/>
      <c r="X510" s="90"/>
      <c r="Y510" s="86"/>
      <c r="AA510" s="141"/>
      <c r="AB510" s="90"/>
      <c r="AC510" s="90"/>
      <c r="AD510" s="90"/>
    </row>
    <row r="511" spans="1:30" s="88" customFormat="1">
      <c r="A511" s="87"/>
      <c r="C511" s="89"/>
      <c r="D511" s="90"/>
      <c r="F511" s="90"/>
      <c r="I511" s="90"/>
      <c r="J511" s="90"/>
      <c r="L511" s="141"/>
      <c r="M511" s="90"/>
      <c r="N511" s="90"/>
      <c r="O511" s="90"/>
      <c r="Q511" s="141"/>
      <c r="R511" s="90"/>
      <c r="S511" s="90"/>
      <c r="T511" s="90"/>
      <c r="U511" s="90"/>
      <c r="V511" s="141"/>
      <c r="W511" s="90"/>
      <c r="X511" s="90"/>
      <c r="Y511" s="86"/>
      <c r="AA511" s="141"/>
      <c r="AB511" s="90"/>
      <c r="AC511" s="90"/>
      <c r="AD511" s="90"/>
    </row>
    <row r="512" spans="1:30" s="88" customFormat="1">
      <c r="A512" s="87"/>
      <c r="C512" s="89"/>
      <c r="D512" s="90"/>
      <c r="F512" s="90"/>
      <c r="I512" s="90"/>
      <c r="J512" s="90"/>
      <c r="L512" s="141"/>
      <c r="M512" s="90"/>
      <c r="N512" s="90"/>
      <c r="O512" s="90"/>
      <c r="Q512" s="141"/>
      <c r="R512" s="90"/>
      <c r="S512" s="90"/>
      <c r="T512" s="90"/>
      <c r="U512" s="90"/>
      <c r="V512" s="141"/>
      <c r="W512" s="90"/>
      <c r="X512" s="90"/>
      <c r="Y512" s="86"/>
      <c r="AA512" s="141"/>
      <c r="AB512" s="90"/>
      <c r="AC512" s="90"/>
      <c r="AD512" s="90"/>
    </row>
    <row r="513" spans="1:30" s="88" customFormat="1">
      <c r="A513" s="87"/>
      <c r="C513" s="89"/>
      <c r="D513" s="90"/>
      <c r="F513" s="90"/>
      <c r="I513" s="90"/>
      <c r="J513" s="90"/>
      <c r="L513" s="141"/>
      <c r="M513" s="90"/>
      <c r="N513" s="90"/>
      <c r="O513" s="90"/>
      <c r="Q513" s="141"/>
      <c r="R513" s="90"/>
      <c r="S513" s="90"/>
      <c r="T513" s="90"/>
      <c r="U513" s="90"/>
      <c r="V513" s="141"/>
      <c r="W513" s="90"/>
      <c r="X513" s="90"/>
      <c r="Y513" s="86"/>
      <c r="AA513" s="141"/>
      <c r="AB513" s="90"/>
      <c r="AC513" s="90"/>
      <c r="AD513" s="90"/>
    </row>
    <row r="514" spans="1:30" s="88" customFormat="1">
      <c r="A514" s="87"/>
      <c r="C514" s="89"/>
      <c r="D514" s="90"/>
      <c r="F514" s="90"/>
      <c r="I514" s="90"/>
      <c r="J514" s="90"/>
      <c r="L514" s="141"/>
      <c r="M514" s="90"/>
      <c r="N514" s="90"/>
      <c r="O514" s="90"/>
      <c r="Q514" s="141"/>
      <c r="R514" s="90"/>
      <c r="S514" s="90"/>
      <c r="T514" s="90"/>
      <c r="U514" s="90"/>
      <c r="V514" s="141"/>
      <c r="W514" s="90"/>
      <c r="X514" s="90"/>
      <c r="Y514" s="86"/>
      <c r="AA514" s="141"/>
      <c r="AB514" s="90"/>
      <c r="AC514" s="90"/>
      <c r="AD514" s="90"/>
    </row>
    <row r="515" spans="1:30" s="88" customFormat="1">
      <c r="A515" s="87"/>
      <c r="C515" s="89"/>
      <c r="D515" s="90"/>
      <c r="F515" s="90"/>
      <c r="I515" s="90"/>
      <c r="J515" s="90"/>
      <c r="L515" s="141"/>
      <c r="M515" s="90"/>
      <c r="N515" s="90"/>
      <c r="O515" s="90"/>
      <c r="Q515" s="141"/>
      <c r="R515" s="90"/>
      <c r="S515" s="90"/>
      <c r="T515" s="90"/>
      <c r="U515" s="90"/>
      <c r="V515" s="141"/>
      <c r="W515" s="90"/>
      <c r="X515" s="90"/>
      <c r="Y515" s="86"/>
      <c r="AA515" s="141"/>
      <c r="AB515" s="90"/>
      <c r="AC515" s="90"/>
      <c r="AD515" s="90"/>
    </row>
    <row r="516" spans="1:30" s="88" customFormat="1">
      <c r="A516" s="87"/>
      <c r="C516" s="89"/>
      <c r="D516" s="90"/>
      <c r="F516" s="90"/>
      <c r="I516" s="90"/>
      <c r="J516" s="90"/>
      <c r="L516" s="141"/>
      <c r="M516" s="90"/>
      <c r="N516" s="90"/>
      <c r="O516" s="90"/>
      <c r="Q516" s="141"/>
      <c r="R516" s="90"/>
      <c r="S516" s="90"/>
      <c r="T516" s="90"/>
      <c r="U516" s="90"/>
      <c r="V516" s="141"/>
      <c r="W516" s="90"/>
      <c r="X516" s="90"/>
      <c r="Y516" s="86"/>
      <c r="AA516" s="141"/>
      <c r="AB516" s="90"/>
      <c r="AC516" s="90"/>
      <c r="AD516" s="90"/>
    </row>
    <row r="517" spans="1:30" s="88" customFormat="1">
      <c r="A517" s="87"/>
      <c r="C517" s="89"/>
      <c r="D517" s="90"/>
      <c r="F517" s="90"/>
      <c r="I517" s="90"/>
      <c r="J517" s="90"/>
      <c r="L517" s="141"/>
      <c r="M517" s="90"/>
      <c r="N517" s="90"/>
      <c r="O517" s="90"/>
      <c r="Q517" s="141"/>
      <c r="R517" s="90"/>
      <c r="S517" s="90"/>
      <c r="T517" s="90"/>
      <c r="U517" s="90"/>
      <c r="V517" s="141"/>
      <c r="W517" s="90"/>
      <c r="X517" s="90"/>
      <c r="Y517" s="86"/>
      <c r="AA517" s="141"/>
      <c r="AB517" s="90"/>
      <c r="AC517" s="90"/>
      <c r="AD517" s="90"/>
    </row>
    <row r="518" spans="1:30" s="88" customFormat="1">
      <c r="A518" s="87"/>
      <c r="C518" s="89"/>
      <c r="D518" s="90"/>
      <c r="F518" s="90"/>
      <c r="I518" s="90"/>
      <c r="J518" s="90"/>
      <c r="L518" s="141"/>
      <c r="M518" s="90"/>
      <c r="N518" s="90"/>
      <c r="O518" s="90"/>
      <c r="Q518" s="141"/>
      <c r="R518" s="90"/>
      <c r="S518" s="90"/>
      <c r="T518" s="90"/>
      <c r="U518" s="90"/>
      <c r="V518" s="141"/>
      <c r="W518" s="90"/>
      <c r="X518" s="90"/>
      <c r="Y518" s="86"/>
      <c r="AA518" s="141"/>
      <c r="AB518" s="90"/>
      <c r="AC518" s="90"/>
      <c r="AD518" s="90"/>
    </row>
    <row r="519" spans="1:30" s="88" customFormat="1">
      <c r="A519" s="87"/>
      <c r="C519" s="89"/>
      <c r="D519" s="90"/>
      <c r="F519" s="90"/>
      <c r="I519" s="90"/>
      <c r="J519" s="90"/>
      <c r="L519" s="141"/>
      <c r="M519" s="90"/>
      <c r="N519" s="90"/>
      <c r="O519" s="90"/>
      <c r="Q519" s="141"/>
      <c r="R519" s="90"/>
      <c r="S519" s="90"/>
      <c r="T519" s="90"/>
      <c r="U519" s="90"/>
      <c r="V519" s="141"/>
      <c r="W519" s="90"/>
      <c r="X519" s="90"/>
      <c r="Y519" s="86"/>
      <c r="AA519" s="141"/>
      <c r="AB519" s="90"/>
      <c r="AC519" s="90"/>
      <c r="AD519" s="90"/>
    </row>
    <row r="520" spans="1:30" s="88" customFormat="1">
      <c r="A520" s="87"/>
      <c r="C520" s="89"/>
      <c r="D520" s="90"/>
      <c r="F520" s="90"/>
      <c r="I520" s="90"/>
      <c r="J520" s="90"/>
      <c r="L520" s="141"/>
      <c r="M520" s="90"/>
      <c r="N520" s="90"/>
      <c r="O520" s="90"/>
      <c r="Q520" s="141"/>
      <c r="R520" s="90"/>
      <c r="S520" s="90"/>
      <c r="T520" s="90"/>
      <c r="U520" s="90"/>
      <c r="V520" s="141"/>
      <c r="W520" s="90"/>
      <c r="X520" s="90"/>
      <c r="Y520" s="86"/>
      <c r="AA520" s="141"/>
      <c r="AB520" s="90"/>
      <c r="AC520" s="90"/>
      <c r="AD520" s="90"/>
    </row>
    <row r="521" spans="1:30" s="88" customFormat="1">
      <c r="A521" s="87"/>
      <c r="C521" s="89"/>
      <c r="D521" s="90"/>
      <c r="F521" s="90"/>
      <c r="I521" s="90"/>
      <c r="J521" s="90"/>
      <c r="L521" s="141"/>
      <c r="M521" s="90"/>
      <c r="N521" s="90"/>
      <c r="O521" s="90"/>
      <c r="Q521" s="141"/>
      <c r="R521" s="90"/>
      <c r="S521" s="90"/>
      <c r="T521" s="90"/>
      <c r="U521" s="90"/>
      <c r="V521" s="141"/>
      <c r="W521" s="90"/>
      <c r="X521" s="90"/>
      <c r="Y521" s="86"/>
      <c r="AA521" s="141"/>
      <c r="AB521" s="90"/>
      <c r="AC521" s="90"/>
      <c r="AD521" s="90"/>
    </row>
    <row r="522" spans="1:30" s="88" customFormat="1">
      <c r="A522" s="87"/>
      <c r="C522" s="89"/>
      <c r="D522" s="90"/>
      <c r="F522" s="90"/>
      <c r="I522" s="90"/>
      <c r="J522" s="90"/>
      <c r="L522" s="141"/>
      <c r="M522" s="90"/>
      <c r="N522" s="90"/>
      <c r="O522" s="90"/>
      <c r="Q522" s="141"/>
      <c r="R522" s="90"/>
      <c r="S522" s="90"/>
      <c r="T522" s="90"/>
      <c r="U522" s="90"/>
      <c r="V522" s="141"/>
      <c r="W522" s="90"/>
      <c r="X522" s="90"/>
      <c r="Y522" s="86"/>
      <c r="AA522" s="141"/>
      <c r="AB522" s="90"/>
      <c r="AC522" s="90"/>
      <c r="AD522" s="90"/>
    </row>
    <row r="523" spans="1:30" s="88" customFormat="1">
      <c r="A523" s="87"/>
      <c r="C523" s="89"/>
      <c r="D523" s="90"/>
      <c r="F523" s="90"/>
      <c r="I523" s="90"/>
      <c r="J523" s="90"/>
      <c r="L523" s="141"/>
      <c r="M523" s="90"/>
      <c r="N523" s="90"/>
      <c r="O523" s="90"/>
      <c r="Q523" s="141"/>
      <c r="R523" s="90"/>
      <c r="S523" s="90"/>
      <c r="T523" s="90"/>
      <c r="U523" s="90"/>
      <c r="V523" s="141"/>
      <c r="W523" s="90"/>
      <c r="X523" s="90"/>
      <c r="Y523" s="86"/>
      <c r="AA523" s="141"/>
      <c r="AB523" s="90"/>
      <c r="AC523" s="90"/>
      <c r="AD523" s="90"/>
    </row>
    <row r="524" spans="1:30" s="88" customFormat="1">
      <c r="A524" s="87"/>
      <c r="C524" s="89"/>
      <c r="D524" s="90"/>
      <c r="F524" s="90"/>
      <c r="I524" s="90"/>
      <c r="J524" s="90"/>
      <c r="L524" s="141"/>
      <c r="M524" s="90"/>
      <c r="N524" s="90"/>
      <c r="O524" s="90"/>
      <c r="Q524" s="141"/>
      <c r="R524" s="90"/>
      <c r="S524" s="90"/>
      <c r="T524" s="90"/>
      <c r="U524" s="90"/>
      <c r="V524" s="141"/>
      <c r="W524" s="90"/>
      <c r="X524" s="90"/>
      <c r="Y524" s="86"/>
      <c r="AA524" s="141"/>
      <c r="AB524" s="90"/>
      <c r="AC524" s="90"/>
      <c r="AD524" s="90"/>
    </row>
    <row r="525" spans="1:30" s="88" customFormat="1">
      <c r="A525" s="87"/>
      <c r="C525" s="89"/>
      <c r="D525" s="90"/>
      <c r="F525" s="90"/>
      <c r="I525" s="90"/>
      <c r="J525" s="90"/>
      <c r="L525" s="141"/>
      <c r="M525" s="90"/>
      <c r="N525" s="90"/>
      <c r="O525" s="90"/>
      <c r="Q525" s="141"/>
      <c r="R525" s="90"/>
      <c r="S525" s="90"/>
      <c r="T525" s="90"/>
      <c r="U525" s="90"/>
      <c r="V525" s="141"/>
      <c r="W525" s="90"/>
      <c r="X525" s="90"/>
      <c r="Y525" s="86"/>
      <c r="AA525" s="141"/>
      <c r="AB525" s="90"/>
      <c r="AC525" s="90"/>
      <c r="AD525" s="90"/>
    </row>
    <row r="526" spans="1:30" s="88" customFormat="1">
      <c r="A526" s="87"/>
      <c r="C526" s="89"/>
      <c r="D526" s="90"/>
      <c r="F526" s="90"/>
      <c r="I526" s="90"/>
      <c r="J526" s="90"/>
      <c r="L526" s="141"/>
      <c r="M526" s="90"/>
      <c r="N526" s="90"/>
      <c r="O526" s="90"/>
      <c r="Q526" s="141"/>
      <c r="R526" s="90"/>
      <c r="S526" s="90"/>
      <c r="T526" s="90"/>
      <c r="U526" s="90"/>
      <c r="V526" s="141"/>
      <c r="W526" s="90"/>
      <c r="X526" s="90"/>
      <c r="Y526" s="86"/>
      <c r="AA526" s="141"/>
      <c r="AB526" s="90"/>
      <c r="AC526" s="90"/>
      <c r="AD526" s="90"/>
    </row>
    <row r="527" spans="1:30" s="88" customFormat="1">
      <c r="A527" s="87"/>
      <c r="C527" s="89"/>
      <c r="D527" s="90"/>
      <c r="F527" s="90"/>
      <c r="I527" s="90"/>
      <c r="J527" s="90"/>
      <c r="L527" s="141"/>
      <c r="M527" s="90"/>
      <c r="N527" s="90"/>
      <c r="O527" s="90"/>
      <c r="Q527" s="141"/>
      <c r="R527" s="90"/>
      <c r="S527" s="90"/>
      <c r="T527" s="90"/>
      <c r="U527" s="90"/>
      <c r="V527" s="141"/>
      <c r="W527" s="90"/>
      <c r="X527" s="90"/>
      <c r="Y527" s="86"/>
      <c r="AA527" s="141"/>
      <c r="AB527" s="90"/>
      <c r="AC527" s="90"/>
      <c r="AD527" s="90"/>
    </row>
    <row r="528" spans="1:30" s="88" customFormat="1">
      <c r="A528" s="87"/>
      <c r="C528" s="89"/>
      <c r="D528" s="90"/>
      <c r="F528" s="90"/>
      <c r="I528" s="90"/>
      <c r="J528" s="90"/>
      <c r="L528" s="141"/>
      <c r="M528" s="90"/>
      <c r="N528" s="90"/>
      <c r="O528" s="90"/>
      <c r="Q528" s="141"/>
      <c r="R528" s="90"/>
      <c r="S528" s="90"/>
      <c r="T528" s="90"/>
      <c r="U528" s="90"/>
      <c r="V528" s="141"/>
      <c r="W528" s="90"/>
      <c r="X528" s="90"/>
      <c r="Y528" s="86"/>
      <c r="AA528" s="141"/>
      <c r="AB528" s="90"/>
      <c r="AC528" s="90"/>
      <c r="AD528" s="90"/>
    </row>
    <row r="529" spans="1:30" s="88" customFormat="1">
      <c r="A529" s="87"/>
      <c r="C529" s="89"/>
      <c r="D529" s="90"/>
      <c r="F529" s="90"/>
      <c r="I529" s="90"/>
      <c r="J529" s="90"/>
      <c r="L529" s="141"/>
      <c r="M529" s="90"/>
      <c r="N529" s="90"/>
      <c r="O529" s="90"/>
      <c r="Q529" s="141"/>
      <c r="R529" s="90"/>
      <c r="S529" s="90"/>
      <c r="T529" s="90"/>
      <c r="U529" s="90"/>
      <c r="V529" s="141"/>
      <c r="W529" s="90"/>
      <c r="X529" s="90"/>
      <c r="Y529" s="86"/>
      <c r="AA529" s="141"/>
      <c r="AB529" s="90"/>
      <c r="AC529" s="90"/>
      <c r="AD529" s="90"/>
    </row>
    <row r="530" spans="1:30" s="88" customFormat="1">
      <c r="A530" s="87"/>
      <c r="C530" s="89"/>
      <c r="D530" s="90"/>
      <c r="F530" s="90"/>
      <c r="I530" s="90"/>
      <c r="J530" s="90"/>
      <c r="L530" s="141"/>
      <c r="M530" s="90"/>
      <c r="N530" s="90"/>
      <c r="O530" s="90"/>
      <c r="Q530" s="141"/>
      <c r="R530" s="90"/>
      <c r="S530" s="90"/>
      <c r="T530" s="90"/>
      <c r="U530" s="90"/>
      <c r="V530" s="141"/>
      <c r="W530" s="90"/>
      <c r="X530" s="90"/>
      <c r="Y530" s="86"/>
      <c r="AA530" s="141"/>
      <c r="AB530" s="90"/>
      <c r="AC530" s="90"/>
      <c r="AD530" s="90"/>
    </row>
    <row r="531" spans="1:30" s="88" customFormat="1">
      <c r="A531" s="87"/>
      <c r="C531" s="89"/>
      <c r="D531" s="90"/>
      <c r="F531" s="90"/>
      <c r="I531" s="90"/>
      <c r="J531" s="90"/>
      <c r="L531" s="141"/>
      <c r="M531" s="90"/>
      <c r="N531" s="90"/>
      <c r="O531" s="90"/>
      <c r="Q531" s="141"/>
      <c r="R531" s="90"/>
      <c r="S531" s="90"/>
      <c r="T531" s="90"/>
      <c r="U531" s="90"/>
      <c r="V531" s="141"/>
      <c r="W531" s="90"/>
      <c r="X531" s="90"/>
      <c r="Y531" s="86"/>
      <c r="AA531" s="141"/>
      <c r="AB531" s="90"/>
      <c r="AC531" s="90"/>
      <c r="AD531" s="90"/>
    </row>
    <row r="532" spans="1:30" s="88" customFormat="1">
      <c r="A532" s="87"/>
      <c r="C532" s="89"/>
      <c r="D532" s="90"/>
      <c r="F532" s="90"/>
      <c r="I532" s="90"/>
      <c r="J532" s="90"/>
      <c r="L532" s="141"/>
      <c r="M532" s="90"/>
      <c r="N532" s="90"/>
      <c r="O532" s="90"/>
      <c r="Q532" s="141"/>
      <c r="R532" s="90"/>
      <c r="S532" s="90"/>
      <c r="T532" s="90"/>
      <c r="U532" s="90"/>
      <c r="V532" s="141"/>
      <c r="W532" s="90"/>
      <c r="X532" s="90"/>
      <c r="Y532" s="86"/>
      <c r="AA532" s="141"/>
      <c r="AB532" s="90"/>
      <c r="AC532" s="90"/>
      <c r="AD532" s="90"/>
    </row>
    <row r="533" spans="1:30" s="88" customFormat="1">
      <c r="A533" s="87"/>
      <c r="C533" s="89"/>
      <c r="D533" s="90"/>
      <c r="F533" s="90"/>
      <c r="I533" s="90"/>
      <c r="J533" s="90"/>
      <c r="L533" s="141"/>
      <c r="M533" s="90"/>
      <c r="N533" s="90"/>
      <c r="O533" s="90"/>
      <c r="Q533" s="141"/>
      <c r="R533" s="90"/>
      <c r="S533" s="90"/>
      <c r="T533" s="90"/>
      <c r="U533" s="90"/>
      <c r="V533" s="141"/>
      <c r="W533" s="90"/>
      <c r="X533" s="90"/>
      <c r="Y533" s="86"/>
      <c r="AA533" s="141"/>
      <c r="AB533" s="90"/>
      <c r="AC533" s="90"/>
      <c r="AD533" s="90"/>
    </row>
    <row r="534" spans="1:30" s="88" customFormat="1">
      <c r="A534" s="87"/>
      <c r="C534" s="89"/>
      <c r="D534" s="90"/>
      <c r="F534" s="90"/>
      <c r="I534" s="90"/>
      <c r="J534" s="90"/>
      <c r="L534" s="141"/>
      <c r="M534" s="90"/>
      <c r="N534" s="90"/>
      <c r="O534" s="90"/>
      <c r="Q534" s="141"/>
      <c r="R534" s="90"/>
      <c r="S534" s="90"/>
      <c r="T534" s="90"/>
      <c r="U534" s="90"/>
      <c r="V534" s="141"/>
      <c r="W534" s="90"/>
      <c r="X534" s="90"/>
      <c r="Y534" s="86"/>
      <c r="AA534" s="141"/>
      <c r="AB534" s="90"/>
      <c r="AC534" s="90"/>
      <c r="AD534" s="90"/>
    </row>
    <row r="535" spans="1:30" s="88" customFormat="1">
      <c r="A535" s="87"/>
      <c r="C535" s="89"/>
      <c r="D535" s="90"/>
      <c r="F535" s="90"/>
      <c r="I535" s="90"/>
      <c r="J535" s="90"/>
      <c r="L535" s="141"/>
      <c r="M535" s="90"/>
      <c r="N535" s="90"/>
      <c r="O535" s="90"/>
      <c r="Q535" s="141"/>
      <c r="R535" s="90"/>
      <c r="S535" s="90"/>
      <c r="T535" s="90"/>
      <c r="U535" s="90"/>
      <c r="V535" s="141"/>
      <c r="W535" s="90"/>
      <c r="X535" s="90"/>
      <c r="Y535" s="86"/>
      <c r="AA535" s="141"/>
      <c r="AB535" s="90"/>
      <c r="AC535" s="90"/>
      <c r="AD535" s="90"/>
    </row>
    <row r="536" spans="1:30" s="88" customFormat="1">
      <c r="A536" s="87"/>
      <c r="C536" s="89"/>
      <c r="D536" s="90"/>
      <c r="F536" s="90"/>
      <c r="I536" s="90"/>
      <c r="J536" s="90"/>
      <c r="L536" s="141"/>
      <c r="M536" s="90"/>
      <c r="N536" s="90"/>
      <c r="O536" s="90"/>
      <c r="Q536" s="141"/>
      <c r="R536" s="90"/>
      <c r="S536" s="90"/>
      <c r="T536" s="90"/>
      <c r="U536" s="90"/>
      <c r="V536" s="141"/>
      <c r="W536" s="90"/>
      <c r="X536" s="90"/>
      <c r="Y536" s="86"/>
      <c r="AA536" s="141"/>
      <c r="AB536" s="90"/>
      <c r="AC536" s="90"/>
      <c r="AD536" s="90"/>
    </row>
    <row r="537" spans="1:30" s="88" customFormat="1">
      <c r="A537" s="87"/>
      <c r="C537" s="89"/>
      <c r="D537" s="90"/>
      <c r="F537" s="90"/>
      <c r="I537" s="90"/>
      <c r="J537" s="90"/>
      <c r="L537" s="141"/>
      <c r="M537" s="90"/>
      <c r="N537" s="90"/>
      <c r="O537" s="90"/>
      <c r="Q537" s="141"/>
      <c r="R537" s="90"/>
      <c r="S537" s="90"/>
      <c r="T537" s="90"/>
      <c r="U537" s="90"/>
      <c r="V537" s="141"/>
      <c r="W537" s="90"/>
      <c r="X537" s="90"/>
      <c r="Y537" s="86"/>
      <c r="AA537" s="141"/>
      <c r="AB537" s="90"/>
      <c r="AC537" s="90"/>
      <c r="AD537" s="90"/>
    </row>
    <row r="538" spans="1:30" s="88" customFormat="1">
      <c r="A538" s="87"/>
      <c r="C538" s="89"/>
      <c r="D538" s="90"/>
      <c r="F538" s="90"/>
      <c r="I538" s="90"/>
      <c r="J538" s="90"/>
      <c r="L538" s="141"/>
      <c r="M538" s="90"/>
      <c r="N538" s="90"/>
      <c r="O538" s="90"/>
      <c r="Q538" s="141"/>
      <c r="R538" s="90"/>
      <c r="S538" s="90"/>
      <c r="T538" s="90"/>
      <c r="U538" s="90"/>
      <c r="V538" s="141"/>
      <c r="W538" s="90"/>
      <c r="X538" s="90"/>
      <c r="Y538" s="86"/>
      <c r="AA538" s="141"/>
      <c r="AB538" s="90"/>
      <c r="AC538" s="90"/>
      <c r="AD538" s="90"/>
    </row>
    <row r="539" spans="1:30" s="88" customFormat="1">
      <c r="A539" s="87"/>
      <c r="C539" s="89"/>
      <c r="D539" s="90"/>
      <c r="F539" s="90"/>
      <c r="I539" s="90"/>
      <c r="J539" s="90"/>
      <c r="L539" s="141"/>
      <c r="M539" s="90"/>
      <c r="N539" s="90"/>
      <c r="O539" s="90"/>
      <c r="Q539" s="141"/>
      <c r="R539" s="90"/>
      <c r="S539" s="90"/>
      <c r="T539" s="90"/>
      <c r="U539" s="90"/>
      <c r="V539" s="141"/>
      <c r="W539" s="90"/>
      <c r="X539" s="90"/>
      <c r="Y539" s="86"/>
      <c r="AA539" s="141"/>
      <c r="AB539" s="90"/>
      <c r="AC539" s="90"/>
      <c r="AD539" s="90"/>
    </row>
    <row r="540" spans="1:30" s="88" customFormat="1">
      <c r="A540" s="87"/>
      <c r="C540" s="89"/>
      <c r="D540" s="90"/>
      <c r="F540" s="90"/>
      <c r="I540" s="90"/>
      <c r="J540" s="90"/>
      <c r="L540" s="141"/>
      <c r="M540" s="90"/>
      <c r="N540" s="90"/>
      <c r="O540" s="90"/>
      <c r="Q540" s="141"/>
      <c r="R540" s="90"/>
      <c r="S540" s="90"/>
      <c r="T540" s="90"/>
      <c r="U540" s="90"/>
      <c r="V540" s="141"/>
      <c r="W540" s="90"/>
      <c r="X540" s="90"/>
      <c r="Y540" s="86"/>
      <c r="AA540" s="141"/>
      <c r="AB540" s="90"/>
      <c r="AC540" s="90"/>
      <c r="AD540" s="90"/>
    </row>
    <row r="541" spans="1:30" s="88" customFormat="1">
      <c r="A541" s="87"/>
      <c r="C541" s="89"/>
      <c r="D541" s="90"/>
      <c r="F541" s="90"/>
      <c r="I541" s="90"/>
      <c r="J541" s="90"/>
      <c r="L541" s="141"/>
      <c r="M541" s="90"/>
      <c r="N541" s="90"/>
      <c r="O541" s="90"/>
      <c r="Q541" s="141"/>
      <c r="R541" s="90"/>
      <c r="S541" s="90"/>
      <c r="T541" s="90"/>
      <c r="U541" s="90"/>
      <c r="V541" s="141"/>
      <c r="W541" s="90"/>
      <c r="X541" s="90"/>
      <c r="Y541" s="86"/>
      <c r="AA541" s="141"/>
      <c r="AB541" s="90"/>
      <c r="AC541" s="90"/>
      <c r="AD541" s="90"/>
    </row>
    <row r="542" spans="1:30" s="88" customFormat="1">
      <c r="A542" s="87"/>
      <c r="C542" s="89"/>
      <c r="D542" s="90"/>
      <c r="F542" s="90"/>
      <c r="I542" s="90"/>
      <c r="J542" s="90"/>
      <c r="L542" s="141"/>
      <c r="M542" s="90"/>
      <c r="N542" s="90"/>
      <c r="O542" s="90"/>
      <c r="Q542" s="141"/>
      <c r="R542" s="90"/>
      <c r="S542" s="90"/>
      <c r="T542" s="90"/>
      <c r="U542" s="90"/>
      <c r="V542" s="141"/>
      <c r="W542" s="90"/>
      <c r="X542" s="90"/>
      <c r="Y542" s="86"/>
      <c r="AA542" s="141"/>
      <c r="AB542" s="90"/>
      <c r="AC542" s="90"/>
      <c r="AD542" s="90"/>
    </row>
    <row r="543" spans="1:30" s="88" customFormat="1">
      <c r="A543" s="87"/>
      <c r="C543" s="89"/>
      <c r="D543" s="90"/>
      <c r="F543" s="90"/>
      <c r="I543" s="90"/>
      <c r="J543" s="90"/>
      <c r="L543" s="141"/>
      <c r="M543" s="90"/>
      <c r="N543" s="90"/>
      <c r="O543" s="90"/>
      <c r="Q543" s="141"/>
      <c r="R543" s="90"/>
      <c r="S543" s="90"/>
      <c r="T543" s="90"/>
      <c r="U543" s="90"/>
      <c r="V543" s="141"/>
      <c r="W543" s="90"/>
      <c r="X543" s="90"/>
      <c r="Y543" s="86"/>
      <c r="AA543" s="141"/>
      <c r="AB543" s="90"/>
      <c r="AC543" s="90"/>
      <c r="AD543" s="90"/>
    </row>
    <row r="544" spans="1:30" s="88" customFormat="1">
      <c r="A544" s="87"/>
      <c r="C544" s="89"/>
      <c r="D544" s="90"/>
      <c r="F544" s="90"/>
      <c r="I544" s="90"/>
      <c r="J544" s="90"/>
      <c r="L544" s="141"/>
      <c r="M544" s="90"/>
      <c r="N544" s="90"/>
      <c r="O544" s="90"/>
      <c r="Q544" s="141"/>
      <c r="R544" s="90"/>
      <c r="S544" s="90"/>
      <c r="T544" s="90"/>
      <c r="U544" s="90"/>
      <c r="V544" s="141"/>
      <c r="W544" s="90"/>
      <c r="X544" s="90"/>
      <c r="Y544" s="86"/>
      <c r="AA544" s="141"/>
      <c r="AB544" s="90"/>
      <c r="AC544" s="90"/>
      <c r="AD544" s="90"/>
    </row>
    <row r="545" spans="1:30" s="88" customFormat="1">
      <c r="A545" s="87"/>
      <c r="C545" s="89"/>
      <c r="D545" s="90"/>
      <c r="F545" s="90"/>
      <c r="I545" s="90"/>
      <c r="J545" s="90"/>
      <c r="L545" s="141"/>
      <c r="M545" s="90"/>
      <c r="N545" s="90"/>
      <c r="O545" s="90"/>
      <c r="Q545" s="141"/>
      <c r="R545" s="90"/>
      <c r="S545" s="90"/>
      <c r="T545" s="90"/>
      <c r="U545" s="90"/>
      <c r="V545" s="141"/>
      <c r="W545" s="90"/>
      <c r="X545" s="90"/>
      <c r="Y545" s="86"/>
      <c r="AA545" s="141"/>
      <c r="AB545" s="90"/>
      <c r="AC545" s="90"/>
      <c r="AD545" s="90"/>
    </row>
    <row r="546" spans="1:30" s="88" customFormat="1">
      <c r="A546" s="87"/>
      <c r="C546" s="89"/>
      <c r="D546" s="90"/>
      <c r="F546" s="90"/>
      <c r="I546" s="90"/>
      <c r="J546" s="90"/>
      <c r="L546" s="141"/>
      <c r="M546" s="90"/>
      <c r="N546" s="90"/>
      <c r="O546" s="90"/>
      <c r="Q546" s="141"/>
      <c r="R546" s="90"/>
      <c r="S546" s="90"/>
      <c r="T546" s="90"/>
      <c r="U546" s="90"/>
      <c r="V546" s="141"/>
      <c r="W546" s="90"/>
      <c r="X546" s="90"/>
      <c r="Y546" s="86"/>
      <c r="AA546" s="141"/>
      <c r="AB546" s="90"/>
      <c r="AC546" s="90"/>
      <c r="AD546" s="90"/>
    </row>
    <row r="547" spans="1:30" s="88" customFormat="1">
      <c r="A547" s="87"/>
      <c r="C547" s="89"/>
      <c r="D547" s="90"/>
      <c r="F547" s="90"/>
      <c r="I547" s="90"/>
      <c r="J547" s="90"/>
      <c r="L547" s="141"/>
      <c r="M547" s="90"/>
      <c r="N547" s="90"/>
      <c r="O547" s="90"/>
      <c r="Q547" s="141"/>
      <c r="R547" s="90"/>
      <c r="S547" s="90"/>
      <c r="T547" s="90"/>
      <c r="U547" s="90"/>
      <c r="V547" s="141"/>
      <c r="W547" s="90"/>
      <c r="X547" s="90"/>
      <c r="Y547" s="86"/>
      <c r="AA547" s="141"/>
      <c r="AB547" s="90"/>
      <c r="AC547" s="90"/>
      <c r="AD547" s="90"/>
    </row>
    <row r="548" spans="1:30" s="88" customFormat="1">
      <c r="A548" s="87"/>
      <c r="C548" s="89"/>
      <c r="D548" s="90"/>
      <c r="F548" s="90"/>
      <c r="I548" s="90"/>
      <c r="J548" s="90"/>
      <c r="L548" s="141"/>
      <c r="M548" s="90"/>
      <c r="N548" s="90"/>
      <c r="O548" s="90"/>
      <c r="Q548" s="141"/>
      <c r="R548" s="90"/>
      <c r="S548" s="90"/>
      <c r="T548" s="90"/>
      <c r="U548" s="90"/>
      <c r="V548" s="141"/>
      <c r="W548" s="90"/>
      <c r="X548" s="90"/>
      <c r="Y548" s="86"/>
      <c r="AA548" s="141"/>
      <c r="AB548" s="90"/>
      <c r="AC548" s="90"/>
      <c r="AD548" s="90"/>
    </row>
    <row r="549" spans="1:30" s="88" customFormat="1">
      <c r="A549" s="87"/>
      <c r="C549" s="89"/>
      <c r="D549" s="90"/>
      <c r="F549" s="90"/>
      <c r="I549" s="90"/>
      <c r="J549" s="90"/>
      <c r="L549" s="141"/>
      <c r="M549" s="90"/>
      <c r="N549" s="90"/>
      <c r="O549" s="90"/>
      <c r="Q549" s="141"/>
      <c r="R549" s="90"/>
      <c r="S549" s="90"/>
      <c r="T549" s="90"/>
      <c r="U549" s="90"/>
      <c r="V549" s="141"/>
      <c r="W549" s="90"/>
      <c r="X549" s="90"/>
      <c r="Y549" s="86"/>
      <c r="AA549" s="141"/>
      <c r="AB549" s="90"/>
      <c r="AC549" s="90"/>
      <c r="AD549" s="90"/>
    </row>
    <row r="550" spans="1:30" s="88" customFormat="1">
      <c r="A550" s="87"/>
      <c r="C550" s="89"/>
      <c r="D550" s="90"/>
      <c r="F550" s="90"/>
      <c r="I550" s="90"/>
      <c r="J550" s="90"/>
      <c r="L550" s="141"/>
      <c r="M550" s="90"/>
      <c r="N550" s="90"/>
      <c r="O550" s="90"/>
      <c r="Q550" s="141"/>
      <c r="R550" s="90"/>
      <c r="S550" s="90"/>
      <c r="T550" s="90"/>
      <c r="U550" s="90"/>
      <c r="V550" s="141"/>
      <c r="W550" s="90"/>
      <c r="X550" s="90"/>
      <c r="Y550" s="86"/>
      <c r="AA550" s="141"/>
      <c r="AB550" s="90"/>
      <c r="AC550" s="90"/>
      <c r="AD550" s="90"/>
    </row>
    <row r="551" spans="1:30" s="88" customFormat="1">
      <c r="A551" s="87"/>
      <c r="C551" s="89"/>
      <c r="D551" s="90"/>
      <c r="F551" s="90"/>
      <c r="I551" s="90"/>
      <c r="J551" s="90"/>
      <c r="L551" s="141"/>
      <c r="M551" s="90"/>
      <c r="N551" s="90"/>
      <c r="O551" s="90"/>
      <c r="Q551" s="141"/>
      <c r="R551" s="90"/>
      <c r="S551" s="90"/>
      <c r="T551" s="90"/>
      <c r="U551" s="90"/>
      <c r="V551" s="141"/>
      <c r="W551" s="90"/>
      <c r="X551" s="90"/>
      <c r="Y551" s="86"/>
      <c r="AA551" s="141"/>
      <c r="AB551" s="90"/>
      <c r="AC551" s="90"/>
      <c r="AD551" s="90"/>
    </row>
    <row r="552" spans="1:30" s="88" customFormat="1">
      <c r="A552" s="87"/>
      <c r="C552" s="89"/>
      <c r="D552" s="90"/>
      <c r="F552" s="90"/>
      <c r="I552" s="90"/>
      <c r="J552" s="90"/>
      <c r="L552" s="141"/>
      <c r="M552" s="90"/>
      <c r="N552" s="90"/>
      <c r="O552" s="90"/>
      <c r="Q552" s="141"/>
      <c r="R552" s="90"/>
      <c r="S552" s="90"/>
      <c r="T552" s="90"/>
      <c r="U552" s="90"/>
      <c r="V552" s="141"/>
      <c r="W552" s="90"/>
      <c r="X552" s="90"/>
      <c r="Y552" s="86"/>
      <c r="AA552" s="141"/>
      <c r="AB552" s="90"/>
      <c r="AC552" s="90"/>
      <c r="AD552" s="90"/>
    </row>
    <row r="553" spans="1:30" s="88" customFormat="1">
      <c r="A553" s="87"/>
      <c r="C553" s="89"/>
      <c r="D553" s="90"/>
      <c r="F553" s="90"/>
      <c r="I553" s="90"/>
      <c r="J553" s="90"/>
      <c r="L553" s="141"/>
      <c r="M553" s="90"/>
      <c r="N553" s="90"/>
      <c r="O553" s="90"/>
      <c r="Q553" s="141"/>
      <c r="R553" s="90"/>
      <c r="S553" s="90"/>
      <c r="T553" s="90"/>
      <c r="U553" s="90"/>
      <c r="V553" s="141"/>
      <c r="W553" s="90"/>
      <c r="X553" s="90"/>
      <c r="Y553" s="86"/>
      <c r="AA553" s="141"/>
      <c r="AB553" s="90"/>
      <c r="AC553" s="90"/>
      <c r="AD553" s="90"/>
    </row>
    <row r="554" spans="1:30" s="88" customFormat="1">
      <c r="A554" s="87"/>
      <c r="C554" s="89"/>
      <c r="D554" s="90"/>
      <c r="F554" s="90"/>
      <c r="I554" s="90"/>
      <c r="J554" s="90"/>
      <c r="L554" s="141"/>
      <c r="M554" s="90"/>
      <c r="N554" s="90"/>
      <c r="O554" s="90"/>
      <c r="Q554" s="141"/>
      <c r="R554" s="90"/>
      <c r="S554" s="90"/>
      <c r="T554" s="90"/>
      <c r="U554" s="90"/>
      <c r="V554" s="141"/>
      <c r="W554" s="90"/>
      <c r="X554" s="90"/>
      <c r="Y554" s="86"/>
      <c r="AA554" s="141"/>
      <c r="AB554" s="90"/>
      <c r="AC554" s="90"/>
      <c r="AD554" s="90"/>
    </row>
    <row r="555" spans="1:30" s="88" customFormat="1">
      <c r="A555" s="87"/>
      <c r="C555" s="89"/>
      <c r="D555" s="90"/>
      <c r="F555" s="90"/>
      <c r="I555" s="90"/>
      <c r="J555" s="90"/>
      <c r="L555" s="141"/>
      <c r="M555" s="90"/>
      <c r="N555" s="90"/>
      <c r="O555" s="90"/>
      <c r="Q555" s="141"/>
      <c r="R555" s="90"/>
      <c r="S555" s="90"/>
      <c r="T555" s="90"/>
      <c r="U555" s="90"/>
      <c r="V555" s="141"/>
      <c r="W555" s="90"/>
      <c r="X555" s="90"/>
      <c r="Y555" s="86"/>
      <c r="AA555" s="141"/>
      <c r="AB555" s="90"/>
      <c r="AC555" s="90"/>
      <c r="AD555" s="90"/>
    </row>
    <row r="556" spans="1:30" s="88" customFormat="1">
      <c r="A556" s="87"/>
      <c r="C556" s="89"/>
      <c r="D556" s="90"/>
      <c r="F556" s="90"/>
      <c r="I556" s="90"/>
      <c r="J556" s="90"/>
      <c r="L556" s="141"/>
      <c r="M556" s="90"/>
      <c r="N556" s="90"/>
      <c r="O556" s="90"/>
      <c r="Q556" s="141"/>
      <c r="R556" s="90"/>
      <c r="S556" s="90"/>
      <c r="T556" s="90"/>
      <c r="U556" s="90"/>
      <c r="V556" s="141"/>
      <c r="W556" s="90"/>
      <c r="X556" s="90"/>
      <c r="Y556" s="86"/>
      <c r="AA556" s="141"/>
      <c r="AB556" s="90"/>
      <c r="AC556" s="90"/>
      <c r="AD556" s="90"/>
    </row>
    <row r="557" spans="1:30" s="88" customFormat="1">
      <c r="A557" s="87"/>
      <c r="C557" s="89"/>
      <c r="D557" s="90"/>
      <c r="F557" s="90"/>
      <c r="I557" s="90"/>
      <c r="J557" s="90"/>
      <c r="L557" s="141"/>
      <c r="M557" s="90"/>
      <c r="N557" s="90"/>
      <c r="O557" s="90"/>
      <c r="Q557" s="141"/>
      <c r="R557" s="90"/>
      <c r="S557" s="90"/>
      <c r="T557" s="90"/>
      <c r="U557" s="90"/>
      <c r="V557" s="141"/>
      <c r="W557" s="90"/>
      <c r="X557" s="90"/>
      <c r="Y557" s="86"/>
      <c r="AA557" s="141"/>
      <c r="AB557" s="90"/>
      <c r="AC557" s="90"/>
      <c r="AD557" s="90"/>
    </row>
    <row r="558" spans="1:30" s="88" customFormat="1">
      <c r="A558" s="87"/>
      <c r="C558" s="89"/>
      <c r="D558" s="90"/>
      <c r="F558" s="90"/>
      <c r="I558" s="90"/>
      <c r="J558" s="90"/>
      <c r="L558" s="141"/>
      <c r="M558" s="90"/>
      <c r="N558" s="90"/>
      <c r="O558" s="90"/>
      <c r="Q558" s="141"/>
      <c r="R558" s="90"/>
      <c r="S558" s="90"/>
      <c r="T558" s="90"/>
      <c r="U558" s="90"/>
      <c r="V558" s="141"/>
      <c r="W558" s="90"/>
      <c r="X558" s="90"/>
      <c r="Y558" s="86"/>
      <c r="AA558" s="141"/>
      <c r="AB558" s="90"/>
      <c r="AC558" s="90"/>
      <c r="AD558" s="90"/>
    </row>
    <row r="559" spans="1:30" s="88" customFormat="1">
      <c r="A559" s="87"/>
      <c r="C559" s="89"/>
      <c r="D559" s="90"/>
      <c r="F559" s="90"/>
      <c r="I559" s="90"/>
      <c r="J559" s="90"/>
      <c r="L559" s="141"/>
      <c r="M559" s="90"/>
      <c r="N559" s="90"/>
      <c r="O559" s="90"/>
      <c r="Q559" s="141"/>
      <c r="R559" s="90"/>
      <c r="S559" s="90"/>
      <c r="T559" s="90"/>
      <c r="U559" s="90"/>
      <c r="V559" s="141"/>
      <c r="W559" s="90"/>
      <c r="X559" s="90"/>
      <c r="Y559" s="86"/>
      <c r="AA559" s="141"/>
      <c r="AB559" s="90"/>
      <c r="AC559" s="90"/>
      <c r="AD559" s="90"/>
    </row>
    <row r="560" spans="1:30" s="88" customFormat="1">
      <c r="A560" s="87"/>
      <c r="C560" s="89"/>
      <c r="D560" s="90"/>
      <c r="F560" s="90"/>
      <c r="I560" s="90"/>
      <c r="J560" s="90"/>
      <c r="L560" s="141"/>
      <c r="M560" s="90"/>
      <c r="N560" s="90"/>
      <c r="O560" s="90"/>
      <c r="Q560" s="141"/>
      <c r="R560" s="90"/>
      <c r="S560" s="90"/>
      <c r="T560" s="90"/>
      <c r="U560" s="90"/>
      <c r="V560" s="141"/>
      <c r="W560" s="90"/>
      <c r="X560" s="90"/>
      <c r="Y560" s="86"/>
      <c r="AA560" s="141"/>
      <c r="AB560" s="90"/>
      <c r="AC560" s="90"/>
      <c r="AD560" s="90"/>
    </row>
    <row r="561" spans="1:30" s="88" customFormat="1">
      <c r="A561" s="87"/>
      <c r="C561" s="89"/>
      <c r="D561" s="90"/>
      <c r="F561" s="90"/>
      <c r="I561" s="90"/>
      <c r="J561" s="90"/>
      <c r="L561" s="141"/>
      <c r="M561" s="90"/>
      <c r="N561" s="90"/>
      <c r="O561" s="90"/>
      <c r="Q561" s="141"/>
      <c r="R561" s="90"/>
      <c r="S561" s="90"/>
      <c r="T561" s="90"/>
      <c r="U561" s="90"/>
      <c r="V561" s="141"/>
      <c r="W561" s="90"/>
      <c r="X561" s="90"/>
      <c r="Y561" s="86"/>
      <c r="AA561" s="141"/>
      <c r="AB561" s="90"/>
      <c r="AC561" s="90"/>
      <c r="AD561" s="90"/>
    </row>
    <row r="562" spans="1:30" s="88" customFormat="1">
      <c r="A562" s="87"/>
      <c r="C562" s="89"/>
      <c r="D562" s="90"/>
      <c r="F562" s="90"/>
      <c r="I562" s="90"/>
      <c r="J562" s="90"/>
      <c r="L562" s="141"/>
      <c r="M562" s="90"/>
      <c r="N562" s="90"/>
      <c r="O562" s="90"/>
      <c r="Q562" s="141"/>
      <c r="R562" s="90"/>
      <c r="S562" s="90"/>
      <c r="T562" s="90"/>
      <c r="U562" s="90"/>
      <c r="V562" s="141"/>
      <c r="W562" s="90"/>
      <c r="X562" s="90"/>
      <c r="Y562" s="86"/>
      <c r="AA562" s="141"/>
      <c r="AB562" s="90"/>
      <c r="AC562" s="90"/>
      <c r="AD562" s="90"/>
    </row>
    <row r="563" spans="1:30" s="88" customFormat="1">
      <c r="A563" s="87"/>
      <c r="C563" s="89"/>
      <c r="D563" s="90"/>
      <c r="F563" s="90"/>
      <c r="I563" s="90"/>
      <c r="J563" s="90"/>
      <c r="L563" s="141"/>
      <c r="M563" s="90"/>
      <c r="N563" s="90"/>
      <c r="O563" s="90"/>
      <c r="Q563" s="141"/>
      <c r="R563" s="90"/>
      <c r="S563" s="90"/>
      <c r="T563" s="90"/>
      <c r="U563" s="90"/>
      <c r="V563" s="141"/>
      <c r="W563" s="90"/>
      <c r="X563" s="90"/>
      <c r="Y563" s="86"/>
      <c r="AA563" s="141"/>
      <c r="AB563" s="90"/>
      <c r="AC563" s="90"/>
      <c r="AD563" s="90"/>
    </row>
    <row r="564" spans="1:30" s="88" customFormat="1">
      <c r="A564" s="87"/>
      <c r="C564" s="89"/>
      <c r="D564" s="90"/>
      <c r="F564" s="90"/>
      <c r="I564" s="90"/>
      <c r="J564" s="90"/>
      <c r="L564" s="141"/>
      <c r="M564" s="90"/>
      <c r="N564" s="90"/>
      <c r="O564" s="90"/>
      <c r="Q564" s="141"/>
      <c r="R564" s="90"/>
      <c r="S564" s="90"/>
      <c r="T564" s="90"/>
      <c r="U564" s="90"/>
      <c r="V564" s="141"/>
      <c r="W564" s="90"/>
      <c r="X564" s="90"/>
      <c r="Y564" s="86"/>
      <c r="AA564" s="141"/>
      <c r="AB564" s="90"/>
      <c r="AC564" s="90"/>
      <c r="AD564" s="90"/>
    </row>
    <row r="565" spans="1:30" s="88" customFormat="1">
      <c r="A565" s="87"/>
      <c r="C565" s="89"/>
      <c r="D565" s="90"/>
      <c r="F565" s="90"/>
      <c r="I565" s="90"/>
      <c r="J565" s="90"/>
      <c r="L565" s="141"/>
      <c r="M565" s="90"/>
      <c r="N565" s="90"/>
      <c r="O565" s="90"/>
      <c r="Q565" s="141"/>
      <c r="R565" s="90"/>
      <c r="S565" s="90"/>
      <c r="T565" s="90"/>
      <c r="U565" s="90"/>
      <c r="V565" s="141"/>
      <c r="W565" s="90"/>
      <c r="X565" s="90"/>
      <c r="Y565" s="86"/>
      <c r="AA565" s="141"/>
      <c r="AB565" s="90"/>
      <c r="AC565" s="90"/>
      <c r="AD565" s="90"/>
    </row>
    <row r="566" spans="1:30" s="88" customFormat="1">
      <c r="A566" s="87"/>
      <c r="C566" s="89"/>
      <c r="D566" s="90"/>
      <c r="F566" s="90"/>
      <c r="I566" s="90"/>
      <c r="J566" s="90"/>
      <c r="L566" s="141"/>
      <c r="M566" s="90"/>
      <c r="N566" s="90"/>
      <c r="O566" s="90"/>
      <c r="Q566" s="141"/>
      <c r="R566" s="90"/>
      <c r="S566" s="90"/>
      <c r="T566" s="90"/>
      <c r="U566" s="90"/>
      <c r="V566" s="141"/>
      <c r="W566" s="90"/>
      <c r="X566" s="90"/>
      <c r="Y566" s="86"/>
      <c r="AA566" s="141"/>
      <c r="AB566" s="90"/>
      <c r="AC566" s="90"/>
      <c r="AD566" s="90"/>
    </row>
    <row r="567" spans="1:30" s="88" customFormat="1">
      <c r="A567" s="87"/>
      <c r="C567" s="89"/>
      <c r="D567" s="90"/>
      <c r="F567" s="90"/>
      <c r="I567" s="90"/>
      <c r="J567" s="90"/>
      <c r="L567" s="141"/>
      <c r="M567" s="90"/>
      <c r="N567" s="90"/>
      <c r="O567" s="90"/>
      <c r="Q567" s="141"/>
      <c r="R567" s="90"/>
      <c r="S567" s="90"/>
      <c r="T567" s="90"/>
      <c r="U567" s="90"/>
      <c r="V567" s="141"/>
      <c r="W567" s="90"/>
      <c r="X567" s="90"/>
      <c r="Y567" s="86"/>
      <c r="AA567" s="141"/>
      <c r="AB567" s="90"/>
      <c r="AC567" s="90"/>
      <c r="AD567" s="90"/>
    </row>
    <row r="568" spans="1:30" s="88" customFormat="1">
      <c r="A568" s="87"/>
      <c r="C568" s="89"/>
      <c r="D568" s="90"/>
      <c r="F568" s="90"/>
      <c r="I568" s="90"/>
      <c r="J568" s="90"/>
      <c r="L568" s="141"/>
      <c r="M568" s="90"/>
      <c r="N568" s="90"/>
      <c r="O568" s="90"/>
      <c r="Q568" s="141"/>
      <c r="R568" s="90"/>
      <c r="S568" s="90"/>
      <c r="T568" s="90"/>
      <c r="U568" s="90"/>
      <c r="V568" s="141"/>
      <c r="W568" s="90"/>
      <c r="X568" s="90"/>
      <c r="Y568" s="86"/>
      <c r="AA568" s="141"/>
      <c r="AB568" s="90"/>
      <c r="AC568" s="90"/>
      <c r="AD568" s="90"/>
    </row>
    <row r="569" spans="1:30" s="88" customFormat="1">
      <c r="A569" s="87"/>
      <c r="C569" s="89"/>
      <c r="D569" s="90"/>
      <c r="F569" s="90"/>
      <c r="I569" s="90"/>
      <c r="J569" s="90"/>
      <c r="L569" s="141"/>
      <c r="M569" s="90"/>
      <c r="N569" s="90"/>
      <c r="O569" s="90"/>
      <c r="Q569" s="141"/>
      <c r="R569" s="90"/>
      <c r="S569" s="90"/>
      <c r="T569" s="90"/>
      <c r="U569" s="90"/>
      <c r="V569" s="141"/>
      <c r="W569" s="90"/>
      <c r="X569" s="90"/>
      <c r="Y569" s="86"/>
      <c r="AA569" s="141"/>
      <c r="AB569" s="90"/>
      <c r="AC569" s="90"/>
      <c r="AD569" s="90"/>
    </row>
    <row r="570" spans="1:30" s="88" customFormat="1">
      <c r="A570" s="87"/>
      <c r="C570" s="89"/>
      <c r="D570" s="90"/>
      <c r="F570" s="90"/>
      <c r="I570" s="90"/>
      <c r="J570" s="90"/>
      <c r="L570" s="141"/>
      <c r="M570" s="90"/>
      <c r="N570" s="90"/>
      <c r="O570" s="90"/>
      <c r="Q570" s="141"/>
      <c r="R570" s="90"/>
      <c r="S570" s="90"/>
      <c r="T570" s="90"/>
      <c r="U570" s="90"/>
      <c r="V570" s="141"/>
      <c r="W570" s="90"/>
      <c r="X570" s="90"/>
      <c r="Y570" s="86"/>
      <c r="AA570" s="141"/>
      <c r="AB570" s="90"/>
      <c r="AC570" s="90"/>
      <c r="AD570" s="90"/>
    </row>
    <row r="571" spans="1:30" s="88" customFormat="1">
      <c r="A571" s="87"/>
      <c r="C571" s="89"/>
      <c r="D571" s="90"/>
      <c r="F571" s="90"/>
      <c r="I571" s="90"/>
      <c r="J571" s="90"/>
      <c r="L571" s="141"/>
      <c r="M571" s="90"/>
      <c r="N571" s="90"/>
      <c r="O571" s="90"/>
      <c r="Q571" s="141"/>
      <c r="R571" s="90"/>
      <c r="S571" s="90"/>
      <c r="T571" s="90"/>
      <c r="U571" s="90"/>
      <c r="V571" s="141"/>
      <c r="W571" s="90"/>
      <c r="X571" s="90"/>
      <c r="Y571" s="86"/>
      <c r="AA571" s="141"/>
      <c r="AB571" s="90"/>
      <c r="AC571" s="90"/>
      <c r="AD571" s="90"/>
    </row>
    <row r="572" spans="1:30" s="88" customFormat="1">
      <c r="A572" s="87"/>
      <c r="C572" s="89"/>
      <c r="D572" s="90"/>
      <c r="F572" s="90"/>
      <c r="I572" s="90"/>
      <c r="J572" s="90"/>
      <c r="L572" s="141"/>
      <c r="M572" s="90"/>
      <c r="N572" s="90"/>
      <c r="O572" s="90"/>
      <c r="Q572" s="141"/>
      <c r="R572" s="90"/>
      <c r="S572" s="90"/>
      <c r="T572" s="90"/>
      <c r="U572" s="90"/>
      <c r="V572" s="141"/>
      <c r="W572" s="90"/>
      <c r="X572" s="90"/>
      <c r="Y572" s="86"/>
      <c r="AA572" s="141"/>
      <c r="AB572" s="90"/>
      <c r="AC572" s="90"/>
      <c r="AD572" s="90"/>
    </row>
    <row r="573" spans="1:30" s="88" customFormat="1">
      <c r="A573" s="87"/>
      <c r="C573" s="89"/>
      <c r="D573" s="90"/>
      <c r="F573" s="90"/>
      <c r="I573" s="90"/>
      <c r="J573" s="90"/>
      <c r="L573" s="141"/>
      <c r="M573" s="90"/>
      <c r="N573" s="90"/>
      <c r="O573" s="90"/>
      <c r="Q573" s="141"/>
      <c r="R573" s="90"/>
      <c r="S573" s="90"/>
      <c r="T573" s="90"/>
      <c r="U573" s="90"/>
      <c r="V573" s="141"/>
      <c r="W573" s="90"/>
      <c r="X573" s="90"/>
      <c r="Y573" s="86"/>
      <c r="AA573" s="141"/>
      <c r="AB573" s="90"/>
      <c r="AC573" s="90"/>
      <c r="AD573" s="90"/>
    </row>
    <row r="574" spans="1:30" s="88" customFormat="1">
      <c r="A574" s="87"/>
      <c r="C574" s="89"/>
      <c r="D574" s="90"/>
      <c r="F574" s="90"/>
      <c r="I574" s="90"/>
      <c r="J574" s="90"/>
      <c r="L574" s="141"/>
      <c r="M574" s="90"/>
      <c r="N574" s="90"/>
      <c r="O574" s="90"/>
      <c r="Q574" s="141"/>
      <c r="R574" s="90"/>
      <c r="S574" s="90"/>
      <c r="T574" s="90"/>
      <c r="U574" s="90"/>
      <c r="V574" s="141"/>
      <c r="W574" s="90"/>
      <c r="X574" s="90"/>
      <c r="Y574" s="86"/>
      <c r="AA574" s="141"/>
      <c r="AB574" s="90"/>
      <c r="AC574" s="90"/>
      <c r="AD574" s="90"/>
    </row>
    <row r="575" spans="1:30" s="88" customFormat="1">
      <c r="A575" s="87"/>
      <c r="C575" s="89"/>
      <c r="D575" s="90"/>
      <c r="F575" s="90"/>
      <c r="I575" s="90"/>
      <c r="J575" s="90"/>
      <c r="L575" s="141"/>
      <c r="M575" s="90"/>
      <c r="N575" s="90"/>
      <c r="O575" s="90"/>
      <c r="Q575" s="141"/>
      <c r="R575" s="90"/>
      <c r="S575" s="90"/>
      <c r="T575" s="90"/>
      <c r="U575" s="90"/>
      <c r="V575" s="141"/>
      <c r="W575" s="90"/>
      <c r="X575" s="90"/>
      <c r="Y575" s="86"/>
      <c r="AA575" s="141"/>
      <c r="AB575" s="90"/>
      <c r="AC575" s="90"/>
      <c r="AD575" s="90"/>
    </row>
    <row r="576" spans="1:30" s="88" customFormat="1">
      <c r="A576" s="87"/>
      <c r="C576" s="89"/>
      <c r="D576" s="90"/>
      <c r="F576" s="90"/>
      <c r="I576" s="90"/>
      <c r="J576" s="90"/>
      <c r="L576" s="141"/>
      <c r="M576" s="90"/>
      <c r="N576" s="90"/>
      <c r="O576" s="90"/>
      <c r="Q576" s="141"/>
      <c r="R576" s="90"/>
      <c r="S576" s="90"/>
      <c r="T576" s="90"/>
      <c r="U576" s="90"/>
      <c r="V576" s="141"/>
      <c r="W576" s="90"/>
      <c r="X576" s="90"/>
      <c r="Y576" s="86"/>
      <c r="AA576" s="141"/>
      <c r="AB576" s="90"/>
      <c r="AC576" s="90"/>
      <c r="AD576" s="90"/>
    </row>
    <row r="577" spans="1:30" s="88" customFormat="1">
      <c r="A577" s="87"/>
      <c r="C577" s="89"/>
      <c r="D577" s="90"/>
      <c r="F577" s="90"/>
      <c r="I577" s="90"/>
      <c r="J577" s="90"/>
      <c r="L577" s="141"/>
      <c r="M577" s="90"/>
      <c r="N577" s="90"/>
      <c r="O577" s="90"/>
      <c r="Q577" s="141"/>
      <c r="R577" s="90"/>
      <c r="S577" s="90"/>
      <c r="T577" s="90"/>
      <c r="U577" s="90"/>
      <c r="V577" s="141"/>
      <c r="W577" s="90"/>
      <c r="X577" s="90"/>
      <c r="Y577" s="86"/>
      <c r="AA577" s="141"/>
      <c r="AB577" s="90"/>
      <c r="AC577" s="90"/>
      <c r="AD577" s="90"/>
    </row>
    <row r="578" spans="1:30" s="88" customFormat="1">
      <c r="A578" s="87"/>
      <c r="C578" s="89"/>
      <c r="D578" s="90"/>
      <c r="F578" s="90"/>
      <c r="I578" s="90"/>
      <c r="J578" s="90"/>
      <c r="L578" s="141"/>
      <c r="M578" s="90"/>
      <c r="N578" s="90"/>
      <c r="O578" s="90"/>
      <c r="Q578" s="141"/>
      <c r="R578" s="90"/>
      <c r="S578" s="90"/>
      <c r="T578" s="90"/>
      <c r="U578" s="90"/>
      <c r="V578" s="141"/>
      <c r="W578" s="90"/>
      <c r="X578" s="90"/>
      <c r="Y578" s="86"/>
      <c r="AA578" s="141"/>
      <c r="AB578" s="90"/>
      <c r="AC578" s="90"/>
      <c r="AD578" s="90"/>
    </row>
    <row r="579" spans="1:30" s="88" customFormat="1">
      <c r="A579" s="87"/>
      <c r="C579" s="89"/>
      <c r="D579" s="90"/>
      <c r="F579" s="90"/>
      <c r="I579" s="90"/>
      <c r="J579" s="90"/>
      <c r="L579" s="141"/>
      <c r="M579" s="90"/>
      <c r="N579" s="90"/>
      <c r="O579" s="90"/>
      <c r="Q579" s="141"/>
      <c r="R579" s="90"/>
      <c r="S579" s="90"/>
      <c r="T579" s="90"/>
      <c r="U579" s="90"/>
      <c r="V579" s="141"/>
      <c r="W579" s="90"/>
      <c r="X579" s="90"/>
      <c r="Y579" s="86"/>
      <c r="AA579" s="141"/>
      <c r="AB579" s="90"/>
      <c r="AC579" s="90"/>
      <c r="AD579" s="90"/>
    </row>
    <row r="580" spans="1:30" s="88" customFormat="1">
      <c r="A580" s="87"/>
      <c r="C580" s="89"/>
      <c r="D580" s="90"/>
      <c r="F580" s="90"/>
      <c r="I580" s="90"/>
      <c r="J580" s="90"/>
      <c r="L580" s="141"/>
      <c r="M580" s="90"/>
      <c r="N580" s="90"/>
      <c r="O580" s="90"/>
      <c r="Q580" s="141"/>
      <c r="R580" s="90"/>
      <c r="S580" s="90"/>
      <c r="T580" s="90"/>
      <c r="U580" s="90"/>
      <c r="V580" s="141"/>
      <c r="W580" s="90"/>
      <c r="X580" s="90"/>
      <c r="Y580" s="86"/>
      <c r="AA580" s="141"/>
      <c r="AB580" s="90"/>
      <c r="AC580" s="90"/>
      <c r="AD580" s="90"/>
    </row>
    <row r="581" spans="1:30" s="88" customFormat="1">
      <c r="A581" s="87"/>
      <c r="C581" s="89"/>
      <c r="D581" s="90"/>
      <c r="F581" s="90"/>
      <c r="I581" s="90"/>
      <c r="J581" s="90"/>
      <c r="L581" s="141"/>
      <c r="M581" s="90"/>
      <c r="N581" s="90"/>
      <c r="O581" s="90"/>
      <c r="Q581" s="141"/>
      <c r="R581" s="90"/>
      <c r="S581" s="90"/>
      <c r="T581" s="90"/>
      <c r="U581" s="90"/>
      <c r="V581" s="141"/>
      <c r="W581" s="90"/>
      <c r="X581" s="90"/>
      <c r="Y581" s="86"/>
      <c r="AA581" s="141"/>
      <c r="AB581" s="90"/>
      <c r="AC581" s="90"/>
      <c r="AD581" s="90"/>
    </row>
    <row r="582" spans="1:30" s="88" customFormat="1">
      <c r="A582" s="87"/>
      <c r="C582" s="89"/>
      <c r="D582" s="90"/>
      <c r="F582" s="90"/>
      <c r="I582" s="90"/>
      <c r="J582" s="90"/>
      <c r="L582" s="141"/>
      <c r="M582" s="90"/>
      <c r="N582" s="90"/>
      <c r="O582" s="90"/>
      <c r="Q582" s="141"/>
      <c r="R582" s="90"/>
      <c r="S582" s="90"/>
      <c r="T582" s="90"/>
      <c r="U582" s="90"/>
      <c r="V582" s="141"/>
      <c r="W582" s="90"/>
      <c r="X582" s="90"/>
      <c r="Y582" s="86"/>
      <c r="AA582" s="141"/>
      <c r="AB582" s="90"/>
      <c r="AC582" s="90"/>
      <c r="AD582" s="90"/>
    </row>
    <row r="583" spans="1:30" s="88" customFormat="1">
      <c r="A583" s="87"/>
      <c r="C583" s="89"/>
      <c r="D583" s="90"/>
      <c r="F583" s="90"/>
      <c r="I583" s="90"/>
      <c r="J583" s="90"/>
      <c r="L583" s="141"/>
      <c r="M583" s="90"/>
      <c r="N583" s="90"/>
      <c r="O583" s="90"/>
      <c r="Q583" s="141"/>
      <c r="R583" s="90"/>
      <c r="S583" s="90"/>
      <c r="T583" s="90"/>
      <c r="U583" s="90"/>
      <c r="V583" s="141"/>
      <c r="W583" s="90"/>
      <c r="X583" s="90"/>
      <c r="Y583" s="86"/>
      <c r="AA583" s="141"/>
      <c r="AB583" s="90"/>
      <c r="AC583" s="90"/>
      <c r="AD583" s="90"/>
    </row>
    <row r="584" spans="1:30" s="88" customFormat="1">
      <c r="A584" s="87"/>
      <c r="C584" s="89"/>
      <c r="D584" s="90"/>
      <c r="F584" s="90"/>
      <c r="I584" s="90"/>
      <c r="J584" s="90"/>
      <c r="L584" s="141"/>
      <c r="M584" s="90"/>
      <c r="N584" s="90"/>
      <c r="O584" s="90"/>
      <c r="Q584" s="141"/>
      <c r="R584" s="90"/>
      <c r="S584" s="90"/>
      <c r="T584" s="90"/>
      <c r="U584" s="90"/>
      <c r="V584" s="141"/>
      <c r="W584" s="90"/>
      <c r="X584" s="90"/>
      <c r="Y584" s="86"/>
      <c r="AA584" s="141"/>
      <c r="AB584" s="90"/>
      <c r="AC584" s="90"/>
      <c r="AD584" s="90"/>
    </row>
    <row r="585" spans="1:30" s="88" customFormat="1">
      <c r="A585" s="87"/>
      <c r="C585" s="89"/>
      <c r="D585" s="90"/>
      <c r="F585" s="90"/>
      <c r="I585" s="90"/>
      <c r="J585" s="90"/>
      <c r="L585" s="141"/>
      <c r="M585" s="90"/>
      <c r="N585" s="90"/>
      <c r="O585" s="90"/>
      <c r="Q585" s="141"/>
      <c r="R585" s="90"/>
      <c r="S585" s="90"/>
      <c r="T585" s="90"/>
      <c r="U585" s="90"/>
      <c r="V585" s="141"/>
      <c r="W585" s="90"/>
      <c r="X585" s="90"/>
      <c r="Y585" s="86"/>
      <c r="AA585" s="141"/>
      <c r="AB585" s="90"/>
      <c r="AC585" s="90"/>
      <c r="AD585" s="90"/>
    </row>
    <row r="586" spans="1:30" s="88" customFormat="1">
      <c r="A586" s="87"/>
      <c r="C586" s="89"/>
      <c r="D586" s="90"/>
      <c r="F586" s="90"/>
      <c r="I586" s="90"/>
      <c r="J586" s="90"/>
      <c r="L586" s="141"/>
      <c r="M586" s="90"/>
      <c r="N586" s="90"/>
      <c r="O586" s="90"/>
      <c r="Q586" s="141"/>
      <c r="R586" s="90"/>
      <c r="S586" s="90"/>
      <c r="T586" s="90"/>
      <c r="U586" s="90"/>
      <c r="V586" s="141"/>
      <c r="W586" s="90"/>
      <c r="X586" s="90"/>
      <c r="Y586" s="86"/>
      <c r="AA586" s="141"/>
      <c r="AB586" s="90"/>
      <c r="AC586" s="90"/>
      <c r="AD586" s="90"/>
    </row>
    <row r="587" spans="1:30" s="88" customFormat="1">
      <c r="A587" s="87"/>
      <c r="C587" s="89"/>
      <c r="D587" s="90"/>
      <c r="F587" s="90"/>
      <c r="I587" s="90"/>
      <c r="J587" s="90"/>
      <c r="L587" s="141"/>
      <c r="M587" s="90"/>
      <c r="N587" s="90"/>
      <c r="O587" s="90"/>
      <c r="Q587" s="141"/>
      <c r="R587" s="90"/>
      <c r="S587" s="90"/>
      <c r="T587" s="90"/>
      <c r="U587" s="90"/>
      <c r="V587" s="141"/>
      <c r="W587" s="90"/>
      <c r="X587" s="90"/>
      <c r="Y587" s="86"/>
      <c r="AA587" s="141"/>
      <c r="AB587" s="90"/>
      <c r="AC587" s="90"/>
      <c r="AD587" s="90"/>
    </row>
    <row r="588" spans="1:30" s="88" customFormat="1">
      <c r="A588" s="87"/>
      <c r="C588" s="89"/>
      <c r="D588" s="90"/>
      <c r="F588" s="90"/>
      <c r="I588" s="90"/>
      <c r="J588" s="90"/>
      <c r="L588" s="141"/>
      <c r="M588" s="90"/>
      <c r="N588" s="90"/>
      <c r="O588" s="90"/>
      <c r="Q588" s="141"/>
      <c r="R588" s="90"/>
      <c r="S588" s="90"/>
      <c r="T588" s="90"/>
      <c r="U588" s="90"/>
      <c r="V588" s="141"/>
      <c r="W588" s="90"/>
      <c r="X588" s="90"/>
      <c r="Y588" s="86"/>
      <c r="AA588" s="141"/>
      <c r="AB588" s="90"/>
      <c r="AC588" s="90"/>
      <c r="AD588" s="90"/>
    </row>
    <row r="589" spans="1:30" s="88" customFormat="1">
      <c r="A589" s="87"/>
      <c r="C589" s="89"/>
      <c r="D589" s="90"/>
      <c r="F589" s="90"/>
      <c r="I589" s="90"/>
      <c r="J589" s="90"/>
      <c r="L589" s="141"/>
      <c r="M589" s="90"/>
      <c r="N589" s="90"/>
      <c r="O589" s="90"/>
      <c r="Q589" s="141"/>
      <c r="R589" s="90"/>
      <c r="S589" s="90"/>
      <c r="T589" s="90"/>
      <c r="U589" s="90"/>
      <c r="V589" s="141"/>
      <c r="W589" s="90"/>
      <c r="X589" s="90"/>
      <c r="Y589" s="86"/>
      <c r="AA589" s="141"/>
      <c r="AB589" s="90"/>
      <c r="AC589" s="90"/>
      <c r="AD589" s="90"/>
    </row>
    <row r="590" spans="1:30" s="88" customFormat="1">
      <c r="A590" s="87"/>
      <c r="C590" s="89"/>
      <c r="D590" s="90"/>
      <c r="F590" s="90"/>
      <c r="I590" s="90"/>
      <c r="J590" s="90"/>
      <c r="L590" s="141"/>
      <c r="M590" s="90"/>
      <c r="N590" s="90"/>
      <c r="O590" s="90"/>
      <c r="Q590" s="141"/>
      <c r="R590" s="90"/>
      <c r="S590" s="90"/>
      <c r="T590" s="90"/>
      <c r="U590" s="90"/>
      <c r="V590" s="141"/>
      <c r="W590" s="90"/>
      <c r="X590" s="90"/>
      <c r="Y590" s="86"/>
      <c r="AA590" s="141"/>
      <c r="AB590" s="90"/>
      <c r="AC590" s="90"/>
      <c r="AD590" s="90"/>
    </row>
    <row r="591" spans="1:30" s="88" customFormat="1">
      <c r="A591" s="87"/>
      <c r="C591" s="89"/>
      <c r="D591" s="90"/>
      <c r="F591" s="90"/>
      <c r="I591" s="90"/>
      <c r="J591" s="90"/>
      <c r="L591" s="141"/>
      <c r="M591" s="90"/>
      <c r="N591" s="90"/>
      <c r="O591" s="90"/>
      <c r="Q591" s="141"/>
      <c r="R591" s="90"/>
      <c r="S591" s="90"/>
      <c r="T591" s="90"/>
      <c r="U591" s="90"/>
      <c r="V591" s="141"/>
      <c r="W591" s="90"/>
      <c r="X591" s="90"/>
      <c r="Y591" s="86"/>
      <c r="AA591" s="141"/>
      <c r="AB591" s="90"/>
      <c r="AC591" s="90"/>
      <c r="AD591" s="90"/>
    </row>
    <row r="592" spans="1:30" s="88" customFormat="1">
      <c r="A592" s="87"/>
      <c r="C592" s="89"/>
      <c r="D592" s="90"/>
      <c r="F592" s="90"/>
      <c r="I592" s="90"/>
      <c r="J592" s="90"/>
      <c r="L592" s="141"/>
      <c r="M592" s="90"/>
      <c r="N592" s="90"/>
      <c r="O592" s="90"/>
      <c r="Q592" s="141"/>
      <c r="R592" s="90"/>
      <c r="S592" s="90"/>
      <c r="T592" s="90"/>
      <c r="U592" s="90"/>
      <c r="V592" s="141"/>
      <c r="W592" s="90"/>
      <c r="X592" s="90"/>
      <c r="Y592" s="86"/>
      <c r="AA592" s="141"/>
      <c r="AB592" s="90"/>
      <c r="AC592" s="90"/>
      <c r="AD592" s="90"/>
    </row>
    <row r="593" spans="1:30" s="88" customFormat="1">
      <c r="A593" s="87"/>
      <c r="C593" s="89"/>
      <c r="D593" s="90"/>
      <c r="F593" s="90"/>
      <c r="I593" s="90"/>
      <c r="J593" s="90"/>
      <c r="L593" s="141"/>
      <c r="M593" s="90"/>
      <c r="N593" s="90"/>
      <c r="O593" s="90"/>
      <c r="Q593" s="141"/>
      <c r="R593" s="90"/>
      <c r="S593" s="90"/>
      <c r="T593" s="90"/>
      <c r="U593" s="90"/>
      <c r="V593" s="141"/>
      <c r="W593" s="90"/>
      <c r="X593" s="90"/>
      <c r="Y593" s="86"/>
      <c r="AA593" s="141"/>
      <c r="AB593" s="90"/>
      <c r="AC593" s="90"/>
      <c r="AD593" s="90"/>
    </row>
    <row r="594" spans="1:30" s="88" customFormat="1">
      <c r="A594" s="87"/>
      <c r="C594" s="89"/>
      <c r="D594" s="90"/>
      <c r="F594" s="90"/>
      <c r="I594" s="90"/>
      <c r="J594" s="90"/>
      <c r="L594" s="141"/>
      <c r="M594" s="90"/>
      <c r="N594" s="90"/>
      <c r="O594" s="90"/>
      <c r="Q594" s="141"/>
      <c r="R594" s="90"/>
      <c r="S594" s="90"/>
      <c r="T594" s="90"/>
      <c r="U594" s="90"/>
      <c r="V594" s="141"/>
      <c r="W594" s="90"/>
      <c r="X594" s="90"/>
      <c r="Y594" s="86"/>
      <c r="AA594" s="141"/>
      <c r="AB594" s="90"/>
      <c r="AC594" s="90"/>
      <c r="AD594" s="90"/>
    </row>
    <row r="595" spans="1:30" s="88" customFormat="1">
      <c r="A595" s="87"/>
      <c r="C595" s="89"/>
      <c r="D595" s="90"/>
      <c r="F595" s="90"/>
      <c r="I595" s="90"/>
      <c r="J595" s="90"/>
      <c r="L595" s="141"/>
      <c r="M595" s="90"/>
      <c r="N595" s="90"/>
      <c r="O595" s="90"/>
      <c r="Q595" s="141"/>
      <c r="R595" s="90"/>
      <c r="S595" s="90"/>
      <c r="T595" s="90"/>
      <c r="U595" s="90"/>
      <c r="V595" s="141"/>
      <c r="W595" s="90"/>
      <c r="X595" s="90"/>
      <c r="Y595" s="86"/>
      <c r="AA595" s="141"/>
      <c r="AB595" s="90"/>
      <c r="AC595" s="90"/>
      <c r="AD595" s="90"/>
    </row>
    <row r="596" spans="1:30" s="88" customFormat="1">
      <c r="A596" s="87"/>
      <c r="C596" s="89"/>
      <c r="D596" s="90"/>
      <c r="F596" s="90"/>
      <c r="I596" s="90"/>
      <c r="J596" s="90"/>
      <c r="L596" s="141"/>
      <c r="M596" s="90"/>
      <c r="N596" s="90"/>
      <c r="O596" s="90"/>
      <c r="Q596" s="141"/>
      <c r="R596" s="90"/>
      <c r="S596" s="90"/>
      <c r="T596" s="90"/>
      <c r="U596" s="90"/>
      <c r="V596" s="141"/>
      <c r="W596" s="90"/>
      <c r="X596" s="90"/>
      <c r="Y596" s="86"/>
      <c r="AA596" s="141"/>
      <c r="AB596" s="90"/>
      <c r="AC596" s="90"/>
      <c r="AD596" s="90"/>
    </row>
    <row r="597" spans="1:30" s="88" customFormat="1">
      <c r="A597" s="87"/>
      <c r="C597" s="89"/>
      <c r="D597" s="90"/>
      <c r="F597" s="90"/>
      <c r="I597" s="90"/>
      <c r="J597" s="90"/>
      <c r="L597" s="141"/>
      <c r="M597" s="90"/>
      <c r="N597" s="90"/>
      <c r="O597" s="90"/>
      <c r="Q597" s="141"/>
      <c r="R597" s="90"/>
      <c r="S597" s="90"/>
      <c r="T597" s="90"/>
      <c r="U597" s="90"/>
      <c r="V597" s="141"/>
      <c r="W597" s="90"/>
      <c r="X597" s="90"/>
      <c r="Y597" s="86"/>
      <c r="AA597" s="141"/>
      <c r="AB597" s="90"/>
      <c r="AC597" s="90"/>
      <c r="AD597" s="90"/>
    </row>
    <row r="598" spans="1:30" s="88" customFormat="1">
      <c r="A598" s="87"/>
      <c r="C598" s="89"/>
      <c r="D598" s="90"/>
      <c r="F598" s="90"/>
      <c r="I598" s="90"/>
      <c r="J598" s="90"/>
      <c r="L598" s="141"/>
      <c r="M598" s="90"/>
      <c r="N598" s="90"/>
      <c r="O598" s="90"/>
      <c r="Q598" s="141"/>
      <c r="R598" s="90"/>
      <c r="S598" s="90"/>
      <c r="T598" s="90"/>
      <c r="U598" s="90"/>
      <c r="V598" s="141"/>
      <c r="W598" s="90"/>
      <c r="X598" s="90"/>
      <c r="Y598" s="86"/>
      <c r="AA598" s="141"/>
      <c r="AB598" s="90"/>
      <c r="AC598" s="90"/>
      <c r="AD598" s="90"/>
    </row>
    <row r="599" spans="1:30" s="88" customFormat="1">
      <c r="A599" s="87"/>
      <c r="C599" s="89"/>
      <c r="D599" s="90"/>
      <c r="F599" s="90"/>
      <c r="I599" s="90"/>
      <c r="J599" s="90"/>
      <c r="L599" s="141"/>
      <c r="M599" s="90"/>
      <c r="N599" s="90"/>
      <c r="O599" s="90"/>
      <c r="Q599" s="141"/>
      <c r="R599" s="90"/>
      <c r="S599" s="90"/>
      <c r="T599" s="90"/>
      <c r="U599" s="90"/>
      <c r="V599" s="141"/>
      <c r="W599" s="90"/>
      <c r="X599" s="90"/>
      <c r="Y599" s="86"/>
      <c r="AA599" s="141"/>
      <c r="AB599" s="90"/>
      <c r="AC599" s="90"/>
      <c r="AD599" s="90"/>
    </row>
    <row r="600" spans="1:30" s="88" customFormat="1">
      <c r="A600" s="87"/>
      <c r="C600" s="89"/>
      <c r="D600" s="90"/>
      <c r="F600" s="90"/>
      <c r="I600" s="90"/>
      <c r="J600" s="90"/>
      <c r="L600" s="141"/>
      <c r="M600" s="90"/>
      <c r="N600" s="90"/>
      <c r="O600" s="90"/>
      <c r="Q600" s="141"/>
      <c r="R600" s="90"/>
      <c r="S600" s="90"/>
      <c r="T600" s="90"/>
      <c r="U600" s="90"/>
      <c r="V600" s="141"/>
      <c r="W600" s="90"/>
      <c r="X600" s="90"/>
      <c r="Y600" s="86"/>
      <c r="AA600" s="141"/>
      <c r="AB600" s="90"/>
      <c r="AC600" s="90"/>
      <c r="AD600" s="90"/>
    </row>
    <row r="601" spans="1:30" s="88" customFormat="1">
      <c r="A601" s="87"/>
      <c r="C601" s="89"/>
      <c r="D601" s="90"/>
      <c r="F601" s="90"/>
      <c r="I601" s="90"/>
      <c r="J601" s="90"/>
      <c r="L601" s="141"/>
      <c r="M601" s="90"/>
      <c r="N601" s="90"/>
      <c r="O601" s="90"/>
      <c r="Q601" s="141"/>
      <c r="R601" s="90"/>
      <c r="S601" s="90"/>
      <c r="T601" s="90"/>
      <c r="U601" s="90"/>
      <c r="V601" s="141"/>
      <c r="W601" s="90"/>
      <c r="X601" s="90"/>
      <c r="Y601" s="86"/>
      <c r="AA601" s="141"/>
      <c r="AB601" s="90"/>
      <c r="AC601" s="90"/>
      <c r="AD601" s="90"/>
    </row>
    <row r="602" spans="1:30" s="88" customFormat="1">
      <c r="A602" s="87"/>
      <c r="C602" s="89"/>
      <c r="D602" s="90"/>
      <c r="F602" s="90"/>
      <c r="I602" s="90"/>
      <c r="J602" s="90"/>
      <c r="L602" s="141"/>
      <c r="M602" s="90"/>
      <c r="N602" s="90"/>
      <c r="O602" s="90"/>
      <c r="Q602" s="141"/>
      <c r="R602" s="90"/>
      <c r="S602" s="90"/>
      <c r="T602" s="90"/>
      <c r="U602" s="90"/>
      <c r="V602" s="141"/>
      <c r="W602" s="90"/>
      <c r="X602" s="90"/>
      <c r="Y602" s="86"/>
      <c r="AA602" s="141"/>
      <c r="AB602" s="90"/>
      <c r="AC602" s="90"/>
      <c r="AD602" s="90"/>
    </row>
    <row r="603" spans="1:30" s="88" customFormat="1">
      <c r="A603" s="87"/>
      <c r="C603" s="89"/>
      <c r="D603" s="90"/>
      <c r="F603" s="90"/>
      <c r="I603" s="90"/>
      <c r="J603" s="90"/>
      <c r="L603" s="141"/>
      <c r="M603" s="90"/>
      <c r="N603" s="90"/>
      <c r="O603" s="90"/>
      <c r="Q603" s="141"/>
      <c r="R603" s="90"/>
      <c r="S603" s="90"/>
      <c r="T603" s="90"/>
      <c r="U603" s="90"/>
      <c r="V603" s="141"/>
      <c r="W603" s="90"/>
      <c r="X603" s="90"/>
      <c r="Y603" s="86"/>
      <c r="AA603" s="141"/>
      <c r="AB603" s="90"/>
      <c r="AC603" s="90"/>
      <c r="AD603" s="90"/>
    </row>
    <row r="604" spans="1:30" s="88" customFormat="1">
      <c r="A604" s="87"/>
      <c r="C604" s="89"/>
      <c r="D604" s="90"/>
      <c r="F604" s="90"/>
      <c r="I604" s="90"/>
      <c r="J604" s="90"/>
      <c r="L604" s="141"/>
      <c r="M604" s="90"/>
      <c r="N604" s="90"/>
      <c r="O604" s="90"/>
      <c r="Q604" s="141"/>
      <c r="R604" s="90"/>
      <c r="S604" s="90"/>
      <c r="T604" s="90"/>
      <c r="U604" s="90"/>
      <c r="V604" s="141"/>
      <c r="W604" s="90"/>
      <c r="X604" s="90"/>
      <c r="Y604" s="86"/>
      <c r="AA604" s="141"/>
      <c r="AB604" s="90"/>
      <c r="AC604" s="90"/>
      <c r="AD604" s="90"/>
    </row>
    <row r="605" spans="1:30" s="88" customFormat="1">
      <c r="A605" s="87"/>
      <c r="C605" s="89"/>
      <c r="D605" s="90"/>
      <c r="F605" s="90"/>
      <c r="I605" s="90"/>
      <c r="J605" s="90"/>
      <c r="L605" s="141"/>
      <c r="M605" s="90"/>
      <c r="N605" s="90"/>
      <c r="O605" s="90"/>
      <c r="Q605" s="141"/>
      <c r="R605" s="90"/>
      <c r="S605" s="90"/>
      <c r="T605" s="90"/>
      <c r="U605" s="90"/>
      <c r="V605" s="141"/>
      <c r="W605" s="90"/>
      <c r="X605" s="90"/>
      <c r="Y605" s="86"/>
      <c r="AA605" s="141"/>
      <c r="AB605" s="90"/>
      <c r="AC605" s="90"/>
      <c r="AD605" s="90"/>
    </row>
    <row r="606" spans="1:30" s="88" customFormat="1">
      <c r="A606" s="87"/>
      <c r="C606" s="89"/>
      <c r="D606" s="90"/>
      <c r="F606" s="90"/>
      <c r="I606" s="90"/>
      <c r="J606" s="90"/>
      <c r="L606" s="141"/>
      <c r="M606" s="90"/>
      <c r="N606" s="90"/>
      <c r="O606" s="90"/>
      <c r="Q606" s="141"/>
      <c r="R606" s="90"/>
      <c r="S606" s="90"/>
      <c r="T606" s="90"/>
      <c r="U606" s="90"/>
      <c r="V606" s="141"/>
      <c r="W606" s="90"/>
      <c r="X606" s="90"/>
      <c r="Y606" s="86"/>
      <c r="AA606" s="141"/>
      <c r="AB606" s="90"/>
      <c r="AC606" s="90"/>
      <c r="AD606" s="90"/>
    </row>
    <row r="607" spans="1:30" s="88" customFormat="1">
      <c r="A607" s="87"/>
      <c r="C607" s="89"/>
      <c r="D607" s="90"/>
      <c r="F607" s="90"/>
      <c r="I607" s="90"/>
      <c r="J607" s="90"/>
      <c r="L607" s="141"/>
      <c r="M607" s="90"/>
      <c r="N607" s="90"/>
      <c r="O607" s="90"/>
      <c r="Q607" s="141"/>
      <c r="R607" s="90"/>
      <c r="S607" s="90"/>
      <c r="T607" s="90"/>
      <c r="U607" s="90"/>
      <c r="V607" s="141"/>
      <c r="W607" s="90"/>
      <c r="X607" s="90"/>
      <c r="Y607" s="86"/>
      <c r="AA607" s="141"/>
      <c r="AB607" s="90"/>
      <c r="AC607" s="90"/>
      <c r="AD607" s="90"/>
    </row>
    <row r="608" spans="1:30" s="88" customFormat="1">
      <c r="A608" s="87"/>
      <c r="C608" s="89"/>
      <c r="D608" s="90"/>
      <c r="F608" s="90"/>
      <c r="I608" s="90"/>
      <c r="J608" s="90"/>
      <c r="L608" s="141"/>
      <c r="M608" s="90"/>
      <c r="N608" s="90"/>
      <c r="O608" s="90"/>
      <c r="Q608" s="141"/>
      <c r="R608" s="90"/>
      <c r="S608" s="90"/>
      <c r="T608" s="90"/>
      <c r="U608" s="90"/>
      <c r="V608" s="141"/>
      <c r="W608" s="90"/>
      <c r="X608" s="90"/>
      <c r="Y608" s="86"/>
      <c r="AA608" s="141"/>
      <c r="AB608" s="90"/>
      <c r="AC608" s="90"/>
      <c r="AD608" s="90"/>
    </row>
    <row r="609" spans="1:30" s="88" customFormat="1">
      <c r="A609" s="87"/>
      <c r="C609" s="89"/>
      <c r="D609" s="90"/>
      <c r="F609" s="90"/>
      <c r="I609" s="90"/>
      <c r="J609" s="90"/>
      <c r="L609" s="141"/>
      <c r="M609" s="90"/>
      <c r="N609" s="90"/>
      <c r="O609" s="90"/>
      <c r="Q609" s="141"/>
      <c r="R609" s="90"/>
      <c r="S609" s="90"/>
      <c r="T609" s="90"/>
      <c r="U609" s="90"/>
      <c r="V609" s="141"/>
      <c r="W609" s="90"/>
      <c r="X609" s="90"/>
      <c r="Y609" s="86"/>
      <c r="AA609" s="141"/>
      <c r="AB609" s="90"/>
      <c r="AC609" s="90"/>
      <c r="AD609" s="90"/>
    </row>
    <row r="610" spans="1:30" s="88" customFormat="1">
      <c r="A610" s="87"/>
      <c r="C610" s="89"/>
      <c r="D610" s="90"/>
      <c r="F610" s="90"/>
      <c r="I610" s="90"/>
      <c r="J610" s="90"/>
      <c r="L610" s="141"/>
      <c r="M610" s="90"/>
      <c r="N610" s="90"/>
      <c r="O610" s="90"/>
      <c r="Q610" s="141"/>
      <c r="R610" s="90"/>
      <c r="S610" s="90"/>
      <c r="T610" s="90"/>
      <c r="U610" s="90"/>
      <c r="V610" s="141"/>
      <c r="W610" s="90"/>
      <c r="X610" s="90"/>
      <c r="Y610" s="86"/>
      <c r="AA610" s="141"/>
      <c r="AB610" s="90"/>
      <c r="AC610" s="90"/>
      <c r="AD610" s="90"/>
    </row>
    <row r="611" spans="1:30" s="88" customFormat="1">
      <c r="A611" s="87"/>
      <c r="C611" s="89"/>
      <c r="D611" s="90"/>
      <c r="F611" s="90"/>
      <c r="I611" s="90"/>
      <c r="J611" s="90"/>
      <c r="L611" s="141"/>
      <c r="M611" s="90"/>
      <c r="N611" s="90"/>
      <c r="O611" s="90"/>
      <c r="Q611" s="141"/>
      <c r="R611" s="90"/>
      <c r="S611" s="90"/>
      <c r="T611" s="90"/>
      <c r="U611" s="90"/>
      <c r="V611" s="141"/>
      <c r="W611" s="90"/>
      <c r="X611" s="90"/>
      <c r="Y611" s="86"/>
      <c r="AA611" s="141"/>
      <c r="AB611" s="90"/>
      <c r="AC611" s="90"/>
      <c r="AD611" s="90"/>
    </row>
    <row r="612" spans="1:30" s="88" customFormat="1">
      <c r="A612" s="87"/>
      <c r="C612" s="89"/>
      <c r="D612" s="90"/>
      <c r="F612" s="90"/>
      <c r="I612" s="90"/>
      <c r="J612" s="90"/>
      <c r="L612" s="141"/>
      <c r="M612" s="90"/>
      <c r="N612" s="90"/>
      <c r="O612" s="90"/>
      <c r="Q612" s="141"/>
      <c r="R612" s="90"/>
      <c r="S612" s="90"/>
      <c r="T612" s="90"/>
      <c r="U612" s="90"/>
      <c r="V612" s="141"/>
      <c r="W612" s="90"/>
      <c r="X612" s="90"/>
      <c r="Y612" s="86"/>
      <c r="AA612" s="141"/>
      <c r="AB612" s="90"/>
      <c r="AC612" s="90"/>
      <c r="AD612" s="90"/>
    </row>
    <row r="613" spans="1:30" s="88" customFormat="1">
      <c r="A613" s="87"/>
      <c r="C613" s="89"/>
      <c r="D613" s="90"/>
      <c r="F613" s="90"/>
      <c r="I613" s="90"/>
      <c r="J613" s="90"/>
      <c r="L613" s="141"/>
      <c r="M613" s="90"/>
      <c r="N613" s="90"/>
      <c r="O613" s="90"/>
      <c r="Q613" s="141"/>
      <c r="R613" s="90"/>
      <c r="S613" s="90"/>
      <c r="T613" s="90"/>
      <c r="U613" s="90"/>
      <c r="V613" s="141"/>
      <c r="W613" s="90"/>
      <c r="X613" s="90"/>
      <c r="Y613" s="86"/>
      <c r="AA613" s="141"/>
      <c r="AB613" s="90"/>
      <c r="AC613" s="90"/>
      <c r="AD613" s="90"/>
    </row>
    <row r="614" spans="1:30" s="88" customFormat="1">
      <c r="A614" s="87"/>
      <c r="C614" s="89"/>
      <c r="D614" s="90"/>
      <c r="F614" s="90"/>
      <c r="I614" s="90"/>
      <c r="J614" s="90"/>
      <c r="L614" s="141"/>
      <c r="M614" s="90"/>
      <c r="N614" s="90"/>
      <c r="O614" s="90"/>
      <c r="Q614" s="141"/>
      <c r="R614" s="90"/>
      <c r="S614" s="90"/>
      <c r="T614" s="90"/>
      <c r="U614" s="90"/>
      <c r="V614" s="141"/>
      <c r="W614" s="90"/>
      <c r="X614" s="90"/>
      <c r="Y614" s="86"/>
      <c r="AA614" s="141"/>
      <c r="AB614" s="90"/>
      <c r="AC614" s="90"/>
      <c r="AD614" s="90"/>
    </row>
    <row r="615" spans="1:30" s="88" customFormat="1">
      <c r="A615" s="87"/>
      <c r="C615" s="89"/>
      <c r="D615" s="90"/>
      <c r="F615" s="90"/>
      <c r="I615" s="90"/>
      <c r="J615" s="90"/>
      <c r="L615" s="141"/>
      <c r="M615" s="90"/>
      <c r="N615" s="90"/>
      <c r="O615" s="90"/>
      <c r="Q615" s="141"/>
      <c r="R615" s="90"/>
      <c r="S615" s="90"/>
      <c r="T615" s="90"/>
      <c r="U615" s="90"/>
      <c r="V615" s="141"/>
      <c r="W615" s="90"/>
      <c r="X615" s="90"/>
      <c r="Y615" s="86"/>
      <c r="AA615" s="141"/>
      <c r="AB615" s="90"/>
      <c r="AC615" s="90"/>
      <c r="AD615" s="90"/>
    </row>
    <row r="616" spans="1:30" s="88" customFormat="1">
      <c r="A616" s="87"/>
      <c r="C616" s="89"/>
      <c r="D616" s="90"/>
      <c r="F616" s="90"/>
      <c r="I616" s="90"/>
      <c r="J616" s="90"/>
      <c r="L616" s="141"/>
      <c r="M616" s="90"/>
      <c r="N616" s="90"/>
      <c r="O616" s="90"/>
      <c r="Q616" s="141"/>
      <c r="R616" s="90"/>
      <c r="S616" s="90"/>
      <c r="T616" s="90"/>
      <c r="U616" s="90"/>
      <c r="V616" s="141"/>
      <c r="W616" s="90"/>
      <c r="X616" s="90"/>
      <c r="Y616" s="86"/>
      <c r="AA616" s="141"/>
      <c r="AB616" s="90"/>
      <c r="AC616" s="90"/>
      <c r="AD616" s="90"/>
    </row>
    <row r="617" spans="1:30" s="88" customFormat="1">
      <c r="A617" s="87"/>
      <c r="C617" s="89"/>
      <c r="D617" s="90"/>
      <c r="F617" s="90"/>
      <c r="I617" s="90"/>
      <c r="J617" s="90"/>
      <c r="L617" s="141"/>
      <c r="M617" s="90"/>
      <c r="N617" s="90"/>
      <c r="O617" s="90"/>
      <c r="Q617" s="141"/>
      <c r="R617" s="90"/>
      <c r="S617" s="90"/>
      <c r="T617" s="90"/>
      <c r="U617" s="90"/>
      <c r="V617" s="141"/>
      <c r="W617" s="90"/>
      <c r="X617" s="90"/>
      <c r="Y617" s="86"/>
      <c r="AA617" s="141"/>
      <c r="AB617" s="90"/>
      <c r="AC617" s="90"/>
      <c r="AD617" s="90"/>
    </row>
    <row r="618" spans="1:30" s="88" customFormat="1">
      <c r="A618" s="87"/>
      <c r="C618" s="89"/>
      <c r="D618" s="90"/>
      <c r="F618" s="90"/>
      <c r="I618" s="90"/>
      <c r="J618" s="90"/>
      <c r="L618" s="141"/>
      <c r="M618" s="90"/>
      <c r="N618" s="90"/>
      <c r="O618" s="90"/>
      <c r="Q618" s="141"/>
      <c r="R618" s="90"/>
      <c r="S618" s="90"/>
      <c r="T618" s="90"/>
      <c r="U618" s="90"/>
      <c r="V618" s="141"/>
      <c r="W618" s="90"/>
      <c r="X618" s="90"/>
      <c r="Y618" s="86"/>
      <c r="AA618" s="141"/>
      <c r="AB618" s="90"/>
      <c r="AC618" s="90"/>
      <c r="AD618" s="90"/>
    </row>
    <row r="619" spans="1:30" s="88" customFormat="1">
      <c r="A619" s="87"/>
      <c r="C619" s="89"/>
      <c r="D619" s="90"/>
      <c r="F619" s="90"/>
      <c r="I619" s="90"/>
      <c r="J619" s="90"/>
      <c r="L619" s="141"/>
      <c r="M619" s="90"/>
      <c r="N619" s="90"/>
      <c r="O619" s="90"/>
      <c r="Q619" s="141"/>
      <c r="R619" s="90"/>
      <c r="S619" s="90"/>
      <c r="T619" s="90"/>
      <c r="U619" s="90"/>
      <c r="V619" s="141"/>
      <c r="W619" s="90"/>
      <c r="X619" s="90"/>
      <c r="Y619" s="86"/>
      <c r="AA619" s="141"/>
      <c r="AB619" s="90"/>
      <c r="AC619" s="90"/>
      <c r="AD619" s="90"/>
    </row>
    <row r="620" spans="1:30" s="88" customFormat="1">
      <c r="A620" s="87"/>
      <c r="C620" s="89"/>
      <c r="D620" s="90"/>
      <c r="F620" s="90"/>
      <c r="I620" s="90"/>
      <c r="J620" s="90"/>
      <c r="L620" s="141"/>
      <c r="M620" s="90"/>
      <c r="N620" s="90"/>
      <c r="O620" s="90"/>
      <c r="Q620" s="141"/>
      <c r="R620" s="90"/>
      <c r="S620" s="90"/>
      <c r="T620" s="90"/>
      <c r="U620" s="90"/>
      <c r="V620" s="141"/>
      <c r="W620" s="90"/>
      <c r="X620" s="90"/>
      <c r="Y620" s="86"/>
      <c r="AA620" s="141"/>
      <c r="AB620" s="90"/>
      <c r="AC620" s="90"/>
      <c r="AD620" s="90"/>
    </row>
    <row r="621" spans="1:30" s="88" customFormat="1">
      <c r="A621" s="87"/>
      <c r="C621" s="89"/>
      <c r="D621" s="90"/>
      <c r="F621" s="90"/>
      <c r="I621" s="90"/>
      <c r="J621" s="90"/>
      <c r="L621" s="141"/>
      <c r="M621" s="90"/>
      <c r="N621" s="90"/>
      <c r="O621" s="90"/>
      <c r="Q621" s="141"/>
      <c r="R621" s="90"/>
      <c r="S621" s="90"/>
      <c r="T621" s="90"/>
      <c r="U621" s="90"/>
      <c r="V621" s="141"/>
      <c r="W621" s="90"/>
      <c r="X621" s="90"/>
      <c r="Y621" s="86"/>
      <c r="AA621" s="141"/>
      <c r="AB621" s="90"/>
      <c r="AC621" s="90"/>
      <c r="AD621" s="90"/>
    </row>
    <row r="622" spans="1:30" s="88" customFormat="1">
      <c r="A622" s="87"/>
      <c r="C622" s="89"/>
      <c r="D622" s="90"/>
      <c r="F622" s="90"/>
      <c r="I622" s="90"/>
      <c r="J622" s="90"/>
      <c r="L622" s="141"/>
      <c r="M622" s="90"/>
      <c r="N622" s="90"/>
      <c r="O622" s="90"/>
      <c r="Q622" s="141"/>
      <c r="R622" s="90"/>
      <c r="S622" s="90"/>
      <c r="T622" s="90"/>
      <c r="U622" s="90"/>
      <c r="V622" s="141"/>
      <c r="W622" s="90"/>
      <c r="X622" s="90"/>
      <c r="Y622" s="86"/>
      <c r="AA622" s="141"/>
      <c r="AB622" s="90"/>
      <c r="AC622" s="90"/>
      <c r="AD622" s="90"/>
    </row>
    <row r="623" spans="1:30" s="88" customFormat="1">
      <c r="A623" s="87"/>
      <c r="C623" s="89"/>
      <c r="D623" s="90"/>
      <c r="F623" s="90"/>
      <c r="I623" s="90"/>
      <c r="J623" s="90"/>
      <c r="L623" s="141"/>
      <c r="M623" s="90"/>
      <c r="N623" s="90"/>
      <c r="O623" s="90"/>
      <c r="Q623" s="141"/>
      <c r="R623" s="90"/>
      <c r="S623" s="90"/>
      <c r="T623" s="90"/>
      <c r="U623" s="90"/>
      <c r="V623" s="141"/>
      <c r="W623" s="90"/>
      <c r="X623" s="90"/>
      <c r="Y623" s="86"/>
      <c r="AA623" s="141"/>
      <c r="AB623" s="90"/>
      <c r="AC623" s="90"/>
      <c r="AD623" s="90"/>
    </row>
    <row r="624" spans="1:30" s="88" customFormat="1">
      <c r="A624" s="87"/>
      <c r="C624" s="89"/>
      <c r="D624" s="90"/>
      <c r="F624" s="90"/>
      <c r="I624" s="90"/>
      <c r="J624" s="90"/>
      <c r="L624" s="141"/>
      <c r="M624" s="90"/>
      <c r="N624" s="90"/>
      <c r="O624" s="90"/>
      <c r="Q624" s="141"/>
      <c r="R624" s="90"/>
      <c r="S624" s="90"/>
      <c r="T624" s="90"/>
      <c r="U624" s="90"/>
      <c r="V624" s="141"/>
      <c r="W624" s="90"/>
      <c r="X624" s="90"/>
      <c r="Y624" s="86"/>
      <c r="AA624" s="141"/>
      <c r="AB624" s="90"/>
      <c r="AC624" s="90"/>
      <c r="AD624" s="90"/>
    </row>
    <row r="625" spans="1:30" s="88" customFormat="1">
      <c r="A625" s="87"/>
      <c r="C625" s="89"/>
      <c r="D625" s="90"/>
      <c r="F625" s="90"/>
      <c r="I625" s="90"/>
      <c r="J625" s="90"/>
      <c r="L625" s="141"/>
      <c r="M625" s="90"/>
      <c r="N625" s="90"/>
      <c r="O625" s="90"/>
      <c r="Q625" s="141"/>
      <c r="R625" s="90"/>
      <c r="S625" s="90"/>
      <c r="T625" s="90"/>
      <c r="U625" s="90"/>
      <c r="V625" s="141"/>
      <c r="W625" s="90"/>
      <c r="X625" s="90"/>
      <c r="Y625" s="86"/>
      <c r="AA625" s="141"/>
      <c r="AB625" s="90"/>
      <c r="AC625" s="90"/>
      <c r="AD625" s="90"/>
    </row>
    <row r="626" spans="1:30" s="88" customFormat="1">
      <c r="A626" s="87"/>
      <c r="C626" s="89"/>
      <c r="D626" s="90"/>
      <c r="F626" s="90"/>
      <c r="I626" s="90"/>
      <c r="J626" s="90"/>
      <c r="L626" s="141"/>
      <c r="M626" s="90"/>
      <c r="N626" s="90"/>
      <c r="O626" s="90"/>
      <c r="Q626" s="141"/>
      <c r="R626" s="90"/>
      <c r="S626" s="90"/>
      <c r="T626" s="90"/>
      <c r="U626" s="90"/>
      <c r="V626" s="141"/>
      <c r="W626" s="90"/>
      <c r="X626" s="90"/>
      <c r="Y626" s="86"/>
      <c r="AA626" s="141"/>
      <c r="AB626" s="90"/>
      <c r="AC626" s="90"/>
      <c r="AD626" s="90"/>
    </row>
    <row r="627" spans="1:30" s="88" customFormat="1">
      <c r="A627" s="87"/>
      <c r="C627" s="89"/>
      <c r="D627" s="90"/>
      <c r="F627" s="90"/>
      <c r="I627" s="90"/>
      <c r="J627" s="90"/>
      <c r="L627" s="141"/>
      <c r="M627" s="90"/>
      <c r="N627" s="90"/>
      <c r="O627" s="90"/>
      <c r="Q627" s="141"/>
      <c r="R627" s="90"/>
      <c r="S627" s="90"/>
      <c r="T627" s="90"/>
      <c r="U627" s="90"/>
      <c r="V627" s="141"/>
      <c r="W627" s="90"/>
      <c r="X627" s="90"/>
      <c r="Y627" s="86"/>
      <c r="AA627" s="141"/>
      <c r="AB627" s="90"/>
      <c r="AC627" s="90"/>
      <c r="AD627" s="90"/>
    </row>
    <row r="628" spans="1:30" s="88" customFormat="1">
      <c r="A628" s="87"/>
      <c r="C628" s="89"/>
      <c r="D628" s="90"/>
      <c r="F628" s="90"/>
      <c r="I628" s="90"/>
      <c r="J628" s="90"/>
      <c r="L628" s="141"/>
      <c r="M628" s="90"/>
      <c r="N628" s="90"/>
      <c r="O628" s="90"/>
      <c r="Q628" s="141"/>
      <c r="R628" s="90"/>
      <c r="S628" s="90"/>
      <c r="T628" s="90"/>
      <c r="U628" s="90"/>
      <c r="V628" s="141"/>
      <c r="W628" s="90"/>
      <c r="X628" s="90"/>
      <c r="Y628" s="86"/>
      <c r="AA628" s="141"/>
      <c r="AB628" s="90"/>
      <c r="AC628" s="90"/>
      <c r="AD628" s="90"/>
    </row>
    <row r="629" spans="1:30" s="88" customFormat="1">
      <c r="A629" s="87"/>
      <c r="C629" s="89"/>
      <c r="D629" s="90"/>
      <c r="F629" s="90"/>
      <c r="I629" s="90"/>
      <c r="J629" s="90"/>
      <c r="L629" s="141"/>
      <c r="M629" s="90"/>
      <c r="N629" s="90"/>
      <c r="O629" s="90"/>
      <c r="Q629" s="141"/>
      <c r="R629" s="90"/>
      <c r="S629" s="90"/>
      <c r="T629" s="90"/>
      <c r="U629" s="90"/>
      <c r="V629" s="141"/>
      <c r="W629" s="90"/>
      <c r="X629" s="90"/>
      <c r="Y629" s="86"/>
      <c r="AA629" s="141"/>
      <c r="AB629" s="90"/>
      <c r="AC629" s="90"/>
      <c r="AD629" s="90"/>
    </row>
    <row r="630" spans="1:30" s="88" customFormat="1">
      <c r="A630" s="87"/>
      <c r="C630" s="89"/>
      <c r="D630" s="90"/>
      <c r="F630" s="90"/>
      <c r="I630" s="90"/>
      <c r="J630" s="90"/>
      <c r="L630" s="141"/>
      <c r="M630" s="90"/>
      <c r="N630" s="90"/>
      <c r="O630" s="90"/>
      <c r="Q630" s="141"/>
      <c r="R630" s="90"/>
      <c r="S630" s="90"/>
      <c r="T630" s="90"/>
      <c r="U630" s="90"/>
      <c r="V630" s="141"/>
      <c r="W630" s="90"/>
      <c r="X630" s="90"/>
      <c r="Y630" s="86"/>
      <c r="AA630" s="141"/>
      <c r="AB630" s="90"/>
      <c r="AC630" s="90"/>
      <c r="AD630" s="90"/>
    </row>
    <row r="631" spans="1:30" s="88" customFormat="1">
      <c r="A631" s="87"/>
      <c r="C631" s="89"/>
      <c r="D631" s="90"/>
      <c r="F631" s="90"/>
      <c r="I631" s="90"/>
      <c r="J631" s="90"/>
      <c r="L631" s="141"/>
      <c r="M631" s="90"/>
      <c r="N631" s="90"/>
      <c r="O631" s="90"/>
      <c r="Q631" s="141"/>
      <c r="R631" s="90"/>
      <c r="S631" s="90"/>
      <c r="T631" s="90"/>
      <c r="U631" s="90"/>
      <c r="V631" s="141"/>
      <c r="W631" s="90"/>
      <c r="X631" s="90"/>
      <c r="Y631" s="86"/>
      <c r="AA631" s="141"/>
      <c r="AB631" s="90"/>
      <c r="AC631" s="90"/>
      <c r="AD631" s="90"/>
    </row>
    <row r="632" spans="1:30" s="88" customFormat="1">
      <c r="A632" s="87"/>
      <c r="C632" s="89"/>
      <c r="D632" s="90"/>
      <c r="F632" s="90"/>
      <c r="I632" s="90"/>
      <c r="J632" s="90"/>
      <c r="L632" s="141"/>
      <c r="M632" s="90"/>
      <c r="N632" s="90"/>
      <c r="O632" s="90"/>
      <c r="Q632" s="141"/>
      <c r="R632" s="90"/>
      <c r="S632" s="90"/>
      <c r="T632" s="90"/>
      <c r="U632" s="90"/>
      <c r="V632" s="141"/>
      <c r="W632" s="90"/>
      <c r="X632" s="90"/>
      <c r="Y632" s="86"/>
      <c r="AA632" s="141"/>
      <c r="AB632" s="90"/>
      <c r="AC632" s="90"/>
      <c r="AD632" s="90"/>
    </row>
    <row r="633" spans="1:30" s="88" customFormat="1">
      <c r="A633" s="87"/>
      <c r="C633" s="89"/>
      <c r="D633" s="90"/>
      <c r="F633" s="90"/>
      <c r="I633" s="90"/>
      <c r="J633" s="90"/>
      <c r="L633" s="141"/>
      <c r="M633" s="90"/>
      <c r="N633" s="90"/>
      <c r="O633" s="90"/>
      <c r="Q633" s="141"/>
      <c r="R633" s="90"/>
      <c r="S633" s="90"/>
      <c r="T633" s="90"/>
      <c r="U633" s="90"/>
      <c r="V633" s="141"/>
      <c r="W633" s="90"/>
      <c r="X633" s="90"/>
      <c r="Y633" s="86"/>
      <c r="AA633" s="141"/>
      <c r="AB633" s="90"/>
      <c r="AC633" s="90"/>
      <c r="AD633" s="90"/>
    </row>
    <row r="634" spans="1:30" s="88" customFormat="1">
      <c r="A634" s="87"/>
      <c r="C634" s="89"/>
      <c r="D634" s="90"/>
      <c r="F634" s="90"/>
      <c r="I634" s="90"/>
      <c r="J634" s="90"/>
      <c r="L634" s="141"/>
      <c r="M634" s="90"/>
      <c r="N634" s="90"/>
      <c r="O634" s="90"/>
      <c r="Q634" s="141"/>
      <c r="R634" s="90"/>
      <c r="S634" s="90"/>
      <c r="T634" s="90"/>
      <c r="U634" s="90"/>
      <c r="V634" s="141"/>
      <c r="W634" s="90"/>
      <c r="X634" s="90"/>
      <c r="Y634" s="86"/>
      <c r="AA634" s="141"/>
      <c r="AB634" s="90"/>
      <c r="AC634" s="90"/>
      <c r="AD634" s="90"/>
    </row>
    <row r="635" spans="1:30" s="88" customFormat="1">
      <c r="A635" s="87"/>
      <c r="C635" s="89"/>
      <c r="D635" s="90"/>
      <c r="F635" s="90"/>
      <c r="I635" s="90"/>
      <c r="J635" s="90"/>
      <c r="L635" s="141"/>
      <c r="M635" s="90"/>
      <c r="N635" s="90"/>
      <c r="O635" s="90"/>
      <c r="Q635" s="141"/>
      <c r="R635" s="90"/>
      <c r="S635" s="90"/>
      <c r="T635" s="90"/>
      <c r="U635" s="90"/>
      <c r="V635" s="141"/>
      <c r="W635" s="90"/>
      <c r="X635" s="90"/>
      <c r="Y635" s="86"/>
      <c r="AA635" s="141"/>
      <c r="AB635" s="90"/>
      <c r="AC635" s="90"/>
      <c r="AD635" s="90"/>
    </row>
    <row r="636" spans="1:30" s="88" customFormat="1">
      <c r="A636" s="87"/>
      <c r="C636" s="89"/>
      <c r="D636" s="90"/>
      <c r="F636" s="90"/>
      <c r="I636" s="90"/>
      <c r="J636" s="90"/>
      <c r="L636" s="141"/>
      <c r="M636" s="90"/>
      <c r="N636" s="90"/>
      <c r="O636" s="90"/>
      <c r="Q636" s="141"/>
      <c r="R636" s="90"/>
      <c r="S636" s="90"/>
      <c r="T636" s="90"/>
      <c r="U636" s="90"/>
      <c r="V636" s="141"/>
      <c r="W636" s="90"/>
      <c r="X636" s="90"/>
      <c r="Y636" s="86"/>
      <c r="AA636" s="141"/>
      <c r="AB636" s="90"/>
      <c r="AC636" s="90"/>
      <c r="AD636" s="90"/>
    </row>
    <row r="637" spans="1:30" s="88" customFormat="1">
      <c r="A637" s="87"/>
      <c r="C637" s="89"/>
      <c r="D637" s="90"/>
      <c r="F637" s="90"/>
      <c r="I637" s="90"/>
      <c r="J637" s="90"/>
      <c r="L637" s="141"/>
      <c r="M637" s="90"/>
      <c r="N637" s="90"/>
      <c r="O637" s="90"/>
      <c r="Q637" s="141"/>
      <c r="R637" s="90"/>
      <c r="S637" s="90"/>
      <c r="T637" s="90"/>
      <c r="U637" s="90"/>
      <c r="V637" s="141"/>
      <c r="W637" s="90"/>
      <c r="X637" s="90"/>
      <c r="Y637" s="86"/>
      <c r="AA637" s="141"/>
      <c r="AB637" s="90"/>
      <c r="AC637" s="90"/>
      <c r="AD637" s="90"/>
    </row>
    <row r="638" spans="1:30" s="88" customFormat="1">
      <c r="A638" s="87"/>
      <c r="C638" s="89"/>
      <c r="D638" s="90"/>
      <c r="F638" s="90"/>
      <c r="I638" s="90"/>
      <c r="J638" s="90"/>
      <c r="L638" s="141"/>
      <c r="M638" s="90"/>
      <c r="N638" s="90"/>
      <c r="O638" s="90"/>
      <c r="Q638" s="141"/>
      <c r="R638" s="90"/>
      <c r="S638" s="90"/>
      <c r="T638" s="90"/>
      <c r="U638" s="90"/>
      <c r="V638" s="141"/>
      <c r="W638" s="90"/>
      <c r="X638" s="90"/>
      <c r="Y638" s="86"/>
      <c r="AA638" s="141"/>
      <c r="AB638" s="90"/>
      <c r="AC638" s="90"/>
      <c r="AD638" s="90"/>
    </row>
    <row r="639" spans="1:30" s="88" customFormat="1">
      <c r="A639" s="87"/>
      <c r="C639" s="89"/>
      <c r="D639" s="90"/>
      <c r="F639" s="90"/>
      <c r="I639" s="90"/>
      <c r="J639" s="90"/>
      <c r="L639" s="141"/>
      <c r="M639" s="90"/>
      <c r="N639" s="90"/>
      <c r="O639" s="90"/>
      <c r="Q639" s="141"/>
      <c r="R639" s="90"/>
      <c r="S639" s="90"/>
      <c r="T639" s="90"/>
      <c r="U639" s="90"/>
      <c r="V639" s="141"/>
      <c r="W639" s="90"/>
      <c r="X639" s="90"/>
      <c r="Y639" s="86"/>
      <c r="AA639" s="141"/>
      <c r="AB639" s="90"/>
      <c r="AC639" s="90"/>
      <c r="AD639" s="90"/>
    </row>
    <row r="640" spans="1:30" s="88" customFormat="1">
      <c r="A640" s="87"/>
      <c r="C640" s="89"/>
      <c r="D640" s="90"/>
      <c r="F640" s="90"/>
      <c r="I640" s="90"/>
      <c r="J640" s="90"/>
      <c r="L640" s="141"/>
      <c r="M640" s="90"/>
      <c r="N640" s="90"/>
      <c r="O640" s="90"/>
      <c r="Q640" s="141"/>
      <c r="R640" s="90"/>
      <c r="S640" s="90"/>
      <c r="T640" s="90"/>
      <c r="U640" s="90"/>
      <c r="V640" s="141"/>
      <c r="W640" s="90"/>
      <c r="X640" s="90"/>
      <c r="Y640" s="86"/>
      <c r="AA640" s="141"/>
      <c r="AB640" s="90"/>
      <c r="AC640" s="90"/>
      <c r="AD640" s="90"/>
    </row>
    <row r="641" spans="1:30" s="88" customFormat="1">
      <c r="A641" s="87"/>
      <c r="C641" s="89"/>
      <c r="D641" s="90"/>
      <c r="F641" s="90"/>
      <c r="I641" s="90"/>
      <c r="J641" s="90"/>
      <c r="L641" s="141"/>
      <c r="M641" s="90"/>
      <c r="N641" s="90"/>
      <c r="O641" s="90"/>
      <c r="Q641" s="141"/>
      <c r="R641" s="90"/>
      <c r="S641" s="90"/>
      <c r="T641" s="90"/>
      <c r="U641" s="90"/>
      <c r="V641" s="141"/>
      <c r="W641" s="90"/>
      <c r="X641" s="90"/>
      <c r="Y641" s="86"/>
      <c r="AA641" s="141"/>
      <c r="AB641" s="90"/>
      <c r="AC641" s="90"/>
      <c r="AD641" s="90"/>
    </row>
    <row r="642" spans="1:30" s="88" customFormat="1">
      <c r="A642" s="87"/>
      <c r="C642" s="89"/>
      <c r="D642" s="90"/>
      <c r="F642" s="90"/>
      <c r="I642" s="90"/>
      <c r="J642" s="90"/>
      <c r="L642" s="141"/>
      <c r="M642" s="90"/>
      <c r="N642" s="90"/>
      <c r="O642" s="90"/>
      <c r="Q642" s="141"/>
      <c r="R642" s="90"/>
      <c r="S642" s="90"/>
      <c r="T642" s="90"/>
      <c r="U642" s="90"/>
      <c r="V642" s="141"/>
      <c r="W642" s="90"/>
      <c r="X642" s="90"/>
      <c r="Y642" s="86"/>
      <c r="AA642" s="141"/>
      <c r="AB642" s="90"/>
      <c r="AC642" s="90"/>
      <c r="AD642" s="90"/>
    </row>
    <row r="643" spans="1:30" s="88" customFormat="1">
      <c r="A643" s="87"/>
      <c r="C643" s="89"/>
      <c r="D643" s="90"/>
      <c r="F643" s="90"/>
      <c r="I643" s="90"/>
      <c r="J643" s="90"/>
      <c r="L643" s="141"/>
      <c r="M643" s="90"/>
      <c r="N643" s="90"/>
      <c r="O643" s="90"/>
      <c r="Q643" s="141"/>
      <c r="R643" s="90"/>
      <c r="S643" s="90"/>
      <c r="T643" s="90"/>
      <c r="U643" s="90"/>
      <c r="V643" s="141"/>
      <c r="W643" s="90"/>
      <c r="X643" s="90"/>
      <c r="Y643" s="86"/>
      <c r="AA643" s="141"/>
      <c r="AB643" s="90"/>
      <c r="AC643" s="90"/>
      <c r="AD643" s="90"/>
    </row>
    <row r="644" spans="1:30" s="88" customFormat="1">
      <c r="A644" s="87"/>
      <c r="C644" s="89"/>
      <c r="D644" s="90"/>
      <c r="F644" s="90"/>
      <c r="I644" s="90"/>
      <c r="J644" s="90"/>
      <c r="L644" s="141"/>
      <c r="M644" s="90"/>
      <c r="N644" s="90"/>
      <c r="O644" s="90"/>
      <c r="Q644" s="141"/>
      <c r="R644" s="90"/>
      <c r="S644" s="90"/>
      <c r="T644" s="90"/>
      <c r="U644" s="90"/>
      <c r="V644" s="141"/>
      <c r="W644" s="90"/>
      <c r="X644" s="90"/>
      <c r="Y644" s="86"/>
      <c r="AA644" s="141"/>
      <c r="AB644" s="90"/>
      <c r="AC644" s="90"/>
      <c r="AD644" s="90"/>
    </row>
    <row r="645" spans="1:30" s="88" customFormat="1">
      <c r="A645" s="87"/>
      <c r="C645" s="89"/>
      <c r="D645" s="90"/>
      <c r="F645" s="90"/>
      <c r="I645" s="90"/>
      <c r="J645" s="90"/>
      <c r="L645" s="141"/>
      <c r="M645" s="90"/>
      <c r="N645" s="90"/>
      <c r="O645" s="90"/>
      <c r="Q645" s="141"/>
      <c r="R645" s="90"/>
      <c r="S645" s="90"/>
      <c r="T645" s="90"/>
      <c r="U645" s="90"/>
      <c r="V645" s="141"/>
      <c r="W645" s="90"/>
      <c r="X645" s="90"/>
      <c r="Y645" s="86"/>
      <c r="AA645" s="141"/>
      <c r="AB645" s="90"/>
      <c r="AC645" s="90"/>
      <c r="AD645" s="90"/>
    </row>
    <row r="646" spans="1:30" s="88" customFormat="1">
      <c r="A646" s="87"/>
      <c r="C646" s="89"/>
      <c r="D646" s="90"/>
      <c r="F646" s="90"/>
      <c r="I646" s="90"/>
      <c r="J646" s="90"/>
      <c r="L646" s="141"/>
      <c r="M646" s="90"/>
      <c r="N646" s="90"/>
      <c r="O646" s="90"/>
      <c r="Q646" s="141"/>
      <c r="R646" s="90"/>
      <c r="S646" s="90"/>
      <c r="T646" s="90"/>
      <c r="U646" s="90"/>
      <c r="V646" s="141"/>
      <c r="W646" s="90"/>
      <c r="X646" s="90"/>
      <c r="Y646" s="86"/>
      <c r="AA646" s="141"/>
      <c r="AB646" s="90"/>
      <c r="AC646" s="90"/>
      <c r="AD646" s="90"/>
    </row>
    <row r="647" spans="1:30" s="88" customFormat="1">
      <c r="A647" s="87"/>
      <c r="C647" s="89"/>
      <c r="D647" s="90"/>
      <c r="F647" s="90"/>
      <c r="I647" s="90"/>
      <c r="J647" s="90"/>
      <c r="L647" s="141"/>
      <c r="M647" s="90"/>
      <c r="N647" s="90"/>
      <c r="O647" s="90"/>
      <c r="Q647" s="141"/>
      <c r="R647" s="90"/>
      <c r="S647" s="90"/>
      <c r="T647" s="90"/>
      <c r="U647" s="90"/>
      <c r="V647" s="141"/>
      <c r="W647" s="90"/>
      <c r="X647" s="90"/>
      <c r="Y647" s="86"/>
      <c r="AA647" s="141"/>
      <c r="AB647" s="90"/>
      <c r="AC647" s="90"/>
      <c r="AD647" s="90"/>
    </row>
    <row r="648" spans="1:30" s="88" customFormat="1">
      <c r="A648" s="87"/>
      <c r="C648" s="89"/>
      <c r="D648" s="90"/>
      <c r="F648" s="90"/>
      <c r="I648" s="90"/>
      <c r="J648" s="90"/>
      <c r="L648" s="141"/>
      <c r="M648" s="90"/>
      <c r="N648" s="90"/>
      <c r="O648" s="90"/>
      <c r="Q648" s="141"/>
      <c r="R648" s="90"/>
      <c r="S648" s="90"/>
      <c r="T648" s="90"/>
      <c r="U648" s="90"/>
      <c r="V648" s="141"/>
      <c r="W648" s="90"/>
      <c r="X648" s="90"/>
      <c r="Y648" s="86"/>
      <c r="AA648" s="141"/>
      <c r="AB648" s="90"/>
      <c r="AC648" s="90"/>
      <c r="AD648" s="90"/>
    </row>
    <row r="649" spans="1:30" s="88" customFormat="1">
      <c r="A649" s="87"/>
      <c r="C649" s="89"/>
      <c r="D649" s="90"/>
      <c r="F649" s="90"/>
      <c r="I649" s="90"/>
      <c r="J649" s="90"/>
      <c r="L649" s="141"/>
      <c r="M649" s="90"/>
      <c r="N649" s="90"/>
      <c r="O649" s="90"/>
      <c r="Q649" s="141"/>
      <c r="R649" s="90"/>
      <c r="S649" s="90"/>
      <c r="T649" s="90"/>
      <c r="U649" s="90"/>
      <c r="V649" s="141"/>
      <c r="W649" s="90"/>
      <c r="X649" s="90"/>
      <c r="Y649" s="86"/>
      <c r="AA649" s="141"/>
      <c r="AB649" s="90"/>
      <c r="AC649" s="90"/>
      <c r="AD649" s="90"/>
    </row>
    <row r="650" spans="1:30" s="88" customFormat="1">
      <c r="A650" s="87"/>
      <c r="C650" s="89"/>
      <c r="D650" s="90"/>
      <c r="F650" s="90"/>
      <c r="I650" s="90"/>
      <c r="J650" s="90"/>
      <c r="L650" s="141"/>
      <c r="M650" s="90"/>
      <c r="N650" s="90"/>
      <c r="O650" s="90"/>
      <c r="Q650" s="141"/>
      <c r="R650" s="90"/>
      <c r="S650" s="90"/>
      <c r="T650" s="90"/>
      <c r="U650" s="90"/>
      <c r="V650" s="141"/>
      <c r="W650" s="90"/>
      <c r="X650" s="90"/>
      <c r="Y650" s="86"/>
      <c r="AA650" s="141"/>
      <c r="AB650" s="90"/>
      <c r="AC650" s="90"/>
      <c r="AD650" s="90"/>
    </row>
    <row r="651" spans="1:30" s="88" customFormat="1">
      <c r="A651" s="87"/>
      <c r="C651" s="89"/>
      <c r="D651" s="90"/>
      <c r="F651" s="90"/>
      <c r="I651" s="90"/>
      <c r="J651" s="90"/>
      <c r="L651" s="141"/>
      <c r="M651" s="90"/>
      <c r="N651" s="90"/>
      <c r="O651" s="90"/>
      <c r="Q651" s="141"/>
      <c r="R651" s="90"/>
      <c r="S651" s="90"/>
      <c r="T651" s="90"/>
      <c r="U651" s="90"/>
      <c r="V651" s="141"/>
      <c r="W651" s="90"/>
      <c r="X651" s="90"/>
      <c r="Y651" s="86"/>
      <c r="AA651" s="141"/>
      <c r="AB651" s="90"/>
      <c r="AC651" s="90"/>
      <c r="AD651" s="90"/>
    </row>
    <row r="652" spans="1:30" s="88" customFormat="1">
      <c r="A652" s="87"/>
      <c r="C652" s="89"/>
      <c r="D652" s="90"/>
      <c r="F652" s="90"/>
      <c r="I652" s="90"/>
      <c r="J652" s="90"/>
      <c r="L652" s="141"/>
      <c r="M652" s="90"/>
      <c r="N652" s="90"/>
      <c r="O652" s="90"/>
      <c r="Q652" s="141"/>
      <c r="R652" s="90"/>
      <c r="S652" s="90"/>
      <c r="T652" s="90"/>
      <c r="U652" s="90"/>
      <c r="V652" s="141"/>
      <c r="W652" s="90"/>
      <c r="X652" s="90"/>
      <c r="Y652" s="86"/>
      <c r="AA652" s="141"/>
      <c r="AB652" s="90"/>
      <c r="AC652" s="90"/>
      <c r="AD652" s="90"/>
    </row>
    <row r="653" spans="1:30" s="88" customFormat="1">
      <c r="A653" s="87"/>
      <c r="C653" s="89"/>
      <c r="D653" s="90"/>
      <c r="F653" s="90"/>
      <c r="I653" s="90"/>
      <c r="J653" s="90"/>
      <c r="L653" s="141"/>
      <c r="M653" s="90"/>
      <c r="N653" s="90"/>
      <c r="O653" s="90"/>
      <c r="Q653" s="141"/>
      <c r="R653" s="90"/>
      <c r="S653" s="90"/>
      <c r="T653" s="90"/>
      <c r="U653" s="90"/>
      <c r="V653" s="141"/>
      <c r="W653" s="90"/>
      <c r="X653" s="90"/>
      <c r="Y653" s="86"/>
      <c r="AA653" s="141"/>
      <c r="AB653" s="90"/>
      <c r="AC653" s="90"/>
      <c r="AD653" s="90"/>
    </row>
    <row r="654" spans="1:30" s="88" customFormat="1">
      <c r="A654" s="87"/>
      <c r="C654" s="89"/>
      <c r="D654" s="90"/>
      <c r="F654" s="90"/>
      <c r="I654" s="90"/>
      <c r="J654" s="90"/>
      <c r="L654" s="141"/>
      <c r="M654" s="90"/>
      <c r="N654" s="90"/>
      <c r="O654" s="90"/>
      <c r="Q654" s="141"/>
      <c r="R654" s="90"/>
      <c r="S654" s="90"/>
      <c r="T654" s="90"/>
      <c r="U654" s="90"/>
      <c r="V654" s="141"/>
      <c r="W654" s="90"/>
      <c r="X654" s="90"/>
      <c r="Y654" s="86"/>
      <c r="AA654" s="141"/>
      <c r="AB654" s="90"/>
      <c r="AC654" s="90"/>
      <c r="AD654" s="90"/>
    </row>
    <row r="655" spans="1:30" s="88" customFormat="1">
      <c r="A655" s="87"/>
      <c r="C655" s="89"/>
      <c r="D655" s="90"/>
      <c r="F655" s="90"/>
      <c r="I655" s="90"/>
      <c r="J655" s="90"/>
      <c r="L655" s="141"/>
      <c r="M655" s="90"/>
      <c r="N655" s="90"/>
      <c r="O655" s="90"/>
      <c r="Q655" s="141"/>
      <c r="R655" s="90"/>
      <c r="S655" s="90"/>
      <c r="T655" s="90"/>
      <c r="U655" s="90"/>
      <c r="V655" s="141"/>
      <c r="W655" s="90"/>
      <c r="X655" s="90"/>
      <c r="Y655" s="86"/>
      <c r="AA655" s="141"/>
      <c r="AB655" s="90"/>
      <c r="AC655" s="90"/>
      <c r="AD655" s="90"/>
    </row>
    <row r="656" spans="1:30" s="88" customFormat="1">
      <c r="A656" s="87"/>
      <c r="C656" s="89"/>
      <c r="D656" s="90"/>
      <c r="F656" s="90"/>
      <c r="I656" s="90"/>
      <c r="J656" s="90"/>
      <c r="L656" s="141"/>
      <c r="M656" s="90"/>
      <c r="N656" s="90"/>
      <c r="O656" s="90"/>
      <c r="Q656" s="141"/>
      <c r="R656" s="90"/>
      <c r="S656" s="90"/>
      <c r="T656" s="90"/>
      <c r="U656" s="90"/>
      <c r="V656" s="141"/>
      <c r="W656" s="90"/>
      <c r="X656" s="90"/>
      <c r="Y656" s="86"/>
      <c r="AA656" s="141"/>
      <c r="AB656" s="90"/>
      <c r="AC656" s="90"/>
      <c r="AD656" s="90"/>
    </row>
    <row r="657" spans="1:30" s="88" customFormat="1">
      <c r="A657" s="87"/>
      <c r="C657" s="89"/>
      <c r="D657" s="90"/>
      <c r="F657" s="90"/>
      <c r="I657" s="90"/>
      <c r="J657" s="90"/>
      <c r="L657" s="141"/>
      <c r="M657" s="90"/>
      <c r="N657" s="90"/>
      <c r="O657" s="90"/>
      <c r="Q657" s="141"/>
      <c r="R657" s="90"/>
      <c r="S657" s="90"/>
      <c r="T657" s="90"/>
      <c r="U657" s="90"/>
      <c r="V657" s="141"/>
      <c r="W657" s="90"/>
      <c r="X657" s="90"/>
      <c r="Y657" s="86"/>
      <c r="AA657" s="141"/>
      <c r="AB657" s="90"/>
      <c r="AC657" s="90"/>
      <c r="AD657" s="90"/>
    </row>
    <row r="658" spans="1:30" s="88" customFormat="1">
      <c r="A658" s="87"/>
      <c r="C658" s="89"/>
      <c r="D658" s="90"/>
      <c r="F658" s="90"/>
      <c r="I658" s="90"/>
      <c r="J658" s="90"/>
      <c r="L658" s="141"/>
      <c r="M658" s="90"/>
      <c r="N658" s="90"/>
      <c r="O658" s="90"/>
      <c r="Q658" s="141"/>
      <c r="R658" s="90"/>
      <c r="S658" s="90"/>
      <c r="T658" s="90"/>
      <c r="U658" s="90"/>
      <c r="V658" s="141"/>
      <c r="W658" s="90"/>
      <c r="X658" s="90"/>
      <c r="Y658" s="86"/>
      <c r="AA658" s="141"/>
      <c r="AB658" s="90"/>
      <c r="AC658" s="90"/>
      <c r="AD658" s="90"/>
    </row>
    <row r="659" spans="1:30" s="88" customFormat="1">
      <c r="A659" s="87"/>
      <c r="C659" s="89"/>
      <c r="D659" s="90"/>
      <c r="F659" s="90"/>
      <c r="I659" s="90"/>
      <c r="J659" s="90"/>
      <c r="L659" s="141"/>
      <c r="M659" s="90"/>
      <c r="N659" s="90"/>
      <c r="O659" s="90"/>
      <c r="Q659" s="141"/>
      <c r="R659" s="90"/>
      <c r="S659" s="90"/>
      <c r="T659" s="90"/>
      <c r="U659" s="90"/>
      <c r="V659" s="141"/>
      <c r="W659" s="90"/>
      <c r="X659" s="90"/>
      <c r="Y659" s="86"/>
      <c r="AA659" s="141"/>
      <c r="AB659" s="90"/>
      <c r="AC659" s="90"/>
      <c r="AD659" s="90"/>
    </row>
    <row r="660" spans="1:30" s="88" customFormat="1">
      <c r="A660" s="87"/>
      <c r="C660" s="89"/>
      <c r="D660" s="90"/>
      <c r="F660" s="90"/>
      <c r="I660" s="90"/>
      <c r="J660" s="90"/>
      <c r="L660" s="141"/>
      <c r="M660" s="90"/>
      <c r="N660" s="90"/>
      <c r="O660" s="90"/>
      <c r="Q660" s="141"/>
      <c r="R660" s="90"/>
      <c r="S660" s="90"/>
      <c r="T660" s="90"/>
      <c r="U660" s="90"/>
      <c r="V660" s="141"/>
      <c r="W660" s="90"/>
      <c r="X660" s="90"/>
      <c r="Y660" s="86"/>
      <c r="AA660" s="141"/>
      <c r="AB660" s="90"/>
      <c r="AC660" s="90"/>
      <c r="AD660" s="90"/>
    </row>
    <row r="661" spans="1:30" s="88" customFormat="1">
      <c r="A661" s="87"/>
      <c r="C661" s="89"/>
      <c r="D661" s="90"/>
      <c r="F661" s="90"/>
      <c r="I661" s="90"/>
      <c r="J661" s="90"/>
      <c r="L661" s="141"/>
      <c r="M661" s="90"/>
      <c r="N661" s="90"/>
      <c r="O661" s="90"/>
      <c r="Q661" s="141"/>
      <c r="R661" s="90"/>
      <c r="S661" s="90"/>
      <c r="T661" s="90"/>
      <c r="U661" s="90"/>
      <c r="V661" s="141"/>
      <c r="W661" s="90"/>
      <c r="X661" s="90"/>
      <c r="Y661" s="86"/>
      <c r="AA661" s="141"/>
      <c r="AB661" s="90"/>
      <c r="AC661" s="90"/>
      <c r="AD661" s="90"/>
    </row>
    <row r="662" spans="1:30" s="88" customFormat="1">
      <c r="A662" s="87"/>
      <c r="C662" s="89"/>
      <c r="D662" s="90"/>
      <c r="F662" s="90"/>
      <c r="I662" s="90"/>
      <c r="J662" s="90"/>
      <c r="L662" s="141"/>
      <c r="M662" s="90"/>
      <c r="N662" s="90"/>
      <c r="O662" s="90"/>
      <c r="Q662" s="141"/>
      <c r="R662" s="90"/>
      <c r="S662" s="90"/>
      <c r="T662" s="90"/>
      <c r="U662" s="90"/>
      <c r="V662" s="141"/>
      <c r="W662" s="90"/>
      <c r="X662" s="90"/>
      <c r="Y662" s="86"/>
      <c r="AA662" s="141"/>
      <c r="AB662" s="90"/>
      <c r="AC662" s="90"/>
      <c r="AD662" s="90"/>
    </row>
    <row r="663" spans="1:30" s="88" customFormat="1">
      <c r="A663" s="87"/>
      <c r="C663" s="89"/>
      <c r="D663" s="90"/>
      <c r="F663" s="90"/>
      <c r="I663" s="90"/>
      <c r="J663" s="90"/>
      <c r="L663" s="141"/>
      <c r="M663" s="90"/>
      <c r="N663" s="90"/>
      <c r="O663" s="90"/>
      <c r="Q663" s="141"/>
      <c r="R663" s="90"/>
      <c r="S663" s="90"/>
      <c r="T663" s="90"/>
      <c r="U663" s="90"/>
      <c r="V663" s="141"/>
      <c r="W663" s="90"/>
      <c r="X663" s="90"/>
      <c r="Y663" s="86"/>
      <c r="AA663" s="141"/>
      <c r="AB663" s="90"/>
      <c r="AC663" s="90"/>
      <c r="AD663" s="90"/>
    </row>
    <row r="664" spans="1:30" s="88" customFormat="1">
      <c r="A664" s="87"/>
      <c r="C664" s="89"/>
      <c r="D664" s="90"/>
      <c r="F664" s="90"/>
      <c r="I664" s="90"/>
      <c r="J664" s="90"/>
      <c r="L664" s="141"/>
      <c r="M664" s="90"/>
      <c r="N664" s="90"/>
      <c r="O664" s="90"/>
      <c r="Q664" s="141"/>
      <c r="R664" s="90"/>
      <c r="S664" s="90"/>
      <c r="T664" s="90"/>
      <c r="U664" s="90"/>
      <c r="V664" s="141"/>
      <c r="W664" s="90"/>
      <c r="X664" s="90"/>
      <c r="Y664" s="86"/>
      <c r="AA664" s="141"/>
      <c r="AB664" s="90"/>
      <c r="AC664" s="90"/>
      <c r="AD664" s="90"/>
    </row>
    <row r="665" spans="1:30" s="88" customFormat="1">
      <c r="A665" s="87"/>
      <c r="C665" s="89"/>
      <c r="D665" s="90"/>
      <c r="F665" s="90"/>
      <c r="I665" s="90"/>
      <c r="J665" s="90"/>
      <c r="L665" s="141"/>
      <c r="M665" s="90"/>
      <c r="N665" s="90"/>
      <c r="O665" s="90"/>
      <c r="Q665" s="141"/>
      <c r="R665" s="90"/>
      <c r="S665" s="90"/>
      <c r="T665" s="90"/>
      <c r="U665" s="90"/>
      <c r="V665" s="141"/>
      <c r="W665" s="90"/>
      <c r="X665" s="90"/>
      <c r="Y665" s="86"/>
      <c r="AA665" s="141"/>
      <c r="AB665" s="90"/>
      <c r="AC665" s="90"/>
      <c r="AD665" s="90"/>
    </row>
    <row r="666" spans="1:30" s="88" customFormat="1">
      <c r="A666" s="87"/>
      <c r="C666" s="89"/>
      <c r="D666" s="90"/>
      <c r="F666" s="90"/>
      <c r="I666" s="90"/>
      <c r="J666" s="90"/>
      <c r="L666" s="141"/>
      <c r="M666" s="90"/>
      <c r="N666" s="90"/>
      <c r="O666" s="90"/>
      <c r="Q666" s="141"/>
      <c r="R666" s="90"/>
      <c r="S666" s="90"/>
      <c r="T666" s="90"/>
      <c r="U666" s="90"/>
      <c r="V666" s="141"/>
      <c r="W666" s="90"/>
      <c r="X666" s="90"/>
      <c r="Y666" s="86"/>
      <c r="AA666" s="141"/>
      <c r="AB666" s="90"/>
      <c r="AC666" s="90"/>
      <c r="AD666" s="90"/>
    </row>
    <row r="667" spans="1:30" s="88" customFormat="1">
      <c r="A667" s="87"/>
      <c r="C667" s="89"/>
      <c r="D667" s="90"/>
      <c r="F667" s="90"/>
      <c r="I667" s="90"/>
      <c r="J667" s="90"/>
      <c r="L667" s="141"/>
      <c r="M667" s="90"/>
      <c r="N667" s="90"/>
      <c r="O667" s="90"/>
      <c r="Q667" s="141"/>
      <c r="R667" s="90"/>
      <c r="S667" s="90"/>
      <c r="T667" s="90"/>
      <c r="U667" s="90"/>
      <c r="V667" s="141"/>
      <c r="W667" s="90"/>
      <c r="X667" s="90"/>
      <c r="Y667" s="86"/>
      <c r="AA667" s="141"/>
      <c r="AB667" s="90"/>
      <c r="AC667" s="90"/>
      <c r="AD667" s="90"/>
    </row>
    <row r="668" spans="1:30" s="88" customFormat="1">
      <c r="A668" s="87"/>
      <c r="C668" s="89"/>
      <c r="D668" s="90"/>
      <c r="F668" s="90"/>
      <c r="I668" s="90"/>
      <c r="J668" s="90"/>
      <c r="L668" s="141"/>
      <c r="M668" s="90"/>
      <c r="N668" s="90"/>
      <c r="O668" s="90"/>
      <c r="Q668" s="141"/>
      <c r="R668" s="90"/>
      <c r="S668" s="90"/>
      <c r="T668" s="90"/>
      <c r="U668" s="90"/>
      <c r="V668" s="141"/>
      <c r="W668" s="90"/>
      <c r="X668" s="90"/>
      <c r="Y668" s="86"/>
      <c r="AA668" s="141"/>
      <c r="AB668" s="90"/>
      <c r="AC668" s="90"/>
      <c r="AD668" s="90"/>
    </row>
    <row r="669" spans="1:30" s="88" customFormat="1">
      <c r="A669" s="87"/>
      <c r="C669" s="89"/>
      <c r="D669" s="90"/>
      <c r="F669" s="90"/>
      <c r="I669" s="90"/>
      <c r="J669" s="90"/>
      <c r="L669" s="141"/>
      <c r="M669" s="90"/>
      <c r="N669" s="90"/>
      <c r="O669" s="90"/>
      <c r="Q669" s="141"/>
      <c r="R669" s="90"/>
      <c r="S669" s="90"/>
      <c r="T669" s="90"/>
      <c r="U669" s="90"/>
      <c r="V669" s="141"/>
      <c r="W669" s="90"/>
      <c r="X669" s="90"/>
      <c r="Y669" s="86"/>
      <c r="AA669" s="141"/>
      <c r="AB669" s="90"/>
      <c r="AC669" s="90"/>
      <c r="AD669" s="90"/>
    </row>
    <row r="670" spans="1:30" s="88" customFormat="1">
      <c r="A670" s="87"/>
      <c r="C670" s="89"/>
      <c r="D670" s="90"/>
      <c r="F670" s="90"/>
      <c r="I670" s="90"/>
      <c r="J670" s="90"/>
      <c r="L670" s="141"/>
      <c r="M670" s="90"/>
      <c r="N670" s="90"/>
      <c r="O670" s="90"/>
      <c r="Q670" s="141"/>
      <c r="R670" s="90"/>
      <c r="S670" s="90"/>
      <c r="T670" s="90"/>
      <c r="U670" s="90"/>
      <c r="V670" s="141"/>
      <c r="W670" s="90"/>
      <c r="X670" s="90"/>
      <c r="Y670" s="86"/>
      <c r="AA670" s="141"/>
      <c r="AB670" s="90"/>
      <c r="AC670" s="90"/>
      <c r="AD670" s="90"/>
    </row>
    <row r="671" spans="1:30" s="88" customFormat="1">
      <c r="A671" s="87"/>
      <c r="C671" s="89"/>
      <c r="D671" s="90"/>
      <c r="F671" s="90"/>
      <c r="I671" s="90"/>
      <c r="J671" s="90"/>
      <c r="L671" s="141"/>
      <c r="M671" s="90"/>
      <c r="N671" s="90"/>
      <c r="O671" s="90"/>
      <c r="Q671" s="141"/>
      <c r="R671" s="90"/>
      <c r="S671" s="90"/>
      <c r="T671" s="90"/>
      <c r="U671" s="90"/>
      <c r="V671" s="141"/>
      <c r="W671" s="90"/>
      <c r="X671" s="90"/>
      <c r="Y671" s="86"/>
      <c r="AA671" s="141"/>
      <c r="AB671" s="90"/>
      <c r="AC671" s="90"/>
      <c r="AD671" s="90"/>
    </row>
    <row r="672" spans="1:30" s="88" customFormat="1">
      <c r="A672" s="87"/>
      <c r="C672" s="89"/>
      <c r="D672" s="90"/>
      <c r="F672" s="90"/>
      <c r="I672" s="90"/>
      <c r="J672" s="90"/>
      <c r="L672" s="141"/>
      <c r="M672" s="90"/>
      <c r="N672" s="90"/>
      <c r="O672" s="90"/>
      <c r="Q672" s="141"/>
      <c r="R672" s="90"/>
      <c r="S672" s="90"/>
      <c r="T672" s="90"/>
      <c r="U672" s="90"/>
      <c r="V672" s="141"/>
      <c r="W672" s="90"/>
      <c r="X672" s="90"/>
      <c r="Y672" s="86"/>
      <c r="AA672" s="141"/>
      <c r="AB672" s="90"/>
      <c r="AC672" s="90"/>
      <c r="AD672" s="90"/>
    </row>
    <row r="673" spans="1:30" s="88" customFormat="1">
      <c r="A673" s="87"/>
      <c r="C673" s="89"/>
      <c r="D673" s="90"/>
      <c r="F673" s="90"/>
      <c r="I673" s="90"/>
      <c r="J673" s="90"/>
      <c r="L673" s="141"/>
      <c r="M673" s="90"/>
      <c r="N673" s="90"/>
      <c r="O673" s="90"/>
      <c r="Q673" s="141"/>
      <c r="R673" s="90"/>
      <c r="S673" s="90"/>
      <c r="T673" s="90"/>
      <c r="U673" s="90"/>
      <c r="V673" s="141"/>
      <c r="W673" s="90"/>
      <c r="X673" s="90"/>
      <c r="Y673" s="86"/>
      <c r="AA673" s="141"/>
      <c r="AB673" s="90"/>
      <c r="AC673" s="90"/>
      <c r="AD673" s="90"/>
    </row>
    <row r="674" spans="1:30" s="88" customFormat="1">
      <c r="A674" s="87"/>
      <c r="C674" s="89"/>
      <c r="D674" s="90"/>
      <c r="F674" s="90"/>
      <c r="I674" s="90"/>
      <c r="J674" s="90"/>
      <c r="L674" s="141"/>
      <c r="M674" s="90"/>
      <c r="N674" s="90"/>
      <c r="O674" s="90"/>
      <c r="Q674" s="141"/>
      <c r="R674" s="90"/>
      <c r="S674" s="90"/>
      <c r="T674" s="90"/>
      <c r="U674" s="90"/>
      <c r="V674" s="141"/>
      <c r="W674" s="90"/>
      <c r="X674" s="90"/>
      <c r="Y674" s="86"/>
      <c r="AA674" s="141"/>
      <c r="AB674" s="90"/>
      <c r="AC674" s="90"/>
      <c r="AD674" s="90"/>
    </row>
    <row r="675" spans="1:30" s="88" customFormat="1">
      <c r="A675" s="87"/>
      <c r="C675" s="89"/>
      <c r="D675" s="90"/>
      <c r="F675" s="90"/>
      <c r="I675" s="90"/>
      <c r="J675" s="90"/>
      <c r="L675" s="141"/>
      <c r="M675" s="90"/>
      <c r="N675" s="90"/>
      <c r="O675" s="90"/>
      <c r="Q675" s="141"/>
      <c r="R675" s="90"/>
      <c r="S675" s="90"/>
      <c r="T675" s="90"/>
      <c r="U675" s="90"/>
      <c r="V675" s="141"/>
      <c r="W675" s="90"/>
      <c r="X675" s="90"/>
      <c r="Y675" s="86"/>
      <c r="AA675" s="141"/>
      <c r="AB675" s="90"/>
      <c r="AC675" s="90"/>
      <c r="AD675" s="90"/>
    </row>
    <row r="676" spans="1:30" s="88" customFormat="1">
      <c r="A676" s="87"/>
      <c r="C676" s="89"/>
      <c r="D676" s="90"/>
      <c r="F676" s="90"/>
      <c r="I676" s="90"/>
      <c r="J676" s="90"/>
      <c r="L676" s="141"/>
      <c r="M676" s="90"/>
      <c r="N676" s="90"/>
      <c r="O676" s="90"/>
      <c r="Q676" s="141"/>
      <c r="R676" s="90"/>
      <c r="S676" s="90"/>
      <c r="T676" s="90"/>
      <c r="U676" s="90"/>
      <c r="V676" s="141"/>
      <c r="W676" s="90"/>
      <c r="X676" s="90"/>
      <c r="Y676" s="86"/>
      <c r="AA676" s="141"/>
      <c r="AB676" s="90"/>
      <c r="AC676" s="90"/>
      <c r="AD676" s="90"/>
    </row>
    <row r="677" spans="1:30" s="88" customFormat="1">
      <c r="A677" s="87"/>
      <c r="C677" s="89"/>
      <c r="D677" s="90"/>
      <c r="F677" s="90"/>
      <c r="I677" s="90"/>
      <c r="J677" s="90"/>
      <c r="L677" s="141"/>
      <c r="M677" s="90"/>
      <c r="N677" s="90"/>
      <c r="O677" s="90"/>
      <c r="Q677" s="141"/>
      <c r="R677" s="90"/>
      <c r="S677" s="90"/>
      <c r="T677" s="90"/>
      <c r="U677" s="90"/>
      <c r="V677" s="141"/>
      <c r="W677" s="90"/>
      <c r="X677" s="90"/>
      <c r="Y677" s="86"/>
      <c r="AA677" s="141"/>
      <c r="AB677" s="90"/>
      <c r="AC677" s="90"/>
      <c r="AD677" s="90"/>
    </row>
    <row r="678" spans="1:30" s="88" customFormat="1">
      <c r="A678" s="87"/>
      <c r="C678" s="89"/>
      <c r="D678" s="90"/>
      <c r="F678" s="90"/>
      <c r="I678" s="90"/>
      <c r="J678" s="90"/>
      <c r="L678" s="141"/>
      <c r="M678" s="90"/>
      <c r="N678" s="90"/>
      <c r="O678" s="90"/>
      <c r="Q678" s="141"/>
      <c r="R678" s="90"/>
      <c r="S678" s="90"/>
      <c r="T678" s="90"/>
      <c r="U678" s="90"/>
      <c r="V678" s="141"/>
      <c r="W678" s="90"/>
      <c r="X678" s="90"/>
      <c r="Y678" s="86"/>
      <c r="AA678" s="141"/>
      <c r="AB678" s="90"/>
      <c r="AC678" s="90"/>
      <c r="AD678" s="90"/>
    </row>
    <row r="679" spans="1:30" s="88" customFormat="1">
      <c r="A679" s="87"/>
      <c r="C679" s="89"/>
      <c r="D679" s="90"/>
      <c r="F679" s="90"/>
      <c r="I679" s="90"/>
      <c r="J679" s="90"/>
      <c r="L679" s="141"/>
      <c r="M679" s="90"/>
      <c r="N679" s="90"/>
      <c r="O679" s="90"/>
      <c r="Q679" s="141"/>
      <c r="R679" s="90"/>
      <c r="S679" s="90"/>
      <c r="T679" s="90"/>
      <c r="U679" s="90"/>
      <c r="V679" s="141"/>
      <c r="W679" s="90"/>
      <c r="X679" s="90"/>
      <c r="Y679" s="86"/>
      <c r="AA679" s="141"/>
      <c r="AB679" s="90"/>
      <c r="AC679" s="90"/>
      <c r="AD679" s="90"/>
    </row>
    <row r="680" spans="1:30" s="88" customFormat="1">
      <c r="A680" s="87"/>
      <c r="C680" s="89"/>
      <c r="D680" s="90"/>
      <c r="F680" s="90"/>
      <c r="I680" s="90"/>
      <c r="J680" s="90"/>
      <c r="L680" s="141"/>
      <c r="M680" s="90"/>
      <c r="N680" s="90"/>
      <c r="O680" s="90"/>
      <c r="Q680" s="141"/>
      <c r="R680" s="90"/>
      <c r="S680" s="90"/>
      <c r="T680" s="90"/>
      <c r="U680" s="90"/>
      <c r="V680" s="141"/>
      <c r="W680" s="90"/>
      <c r="X680" s="90"/>
      <c r="Y680" s="86"/>
      <c r="AA680" s="141"/>
      <c r="AB680" s="90"/>
      <c r="AC680" s="90"/>
      <c r="AD680" s="90"/>
    </row>
    <row r="681" spans="1:30" s="88" customFormat="1">
      <c r="A681" s="87"/>
      <c r="C681" s="89"/>
      <c r="D681" s="90"/>
      <c r="F681" s="90"/>
      <c r="I681" s="90"/>
      <c r="J681" s="90"/>
      <c r="L681" s="141"/>
      <c r="M681" s="90"/>
      <c r="N681" s="90"/>
      <c r="O681" s="90"/>
      <c r="Q681" s="141"/>
      <c r="R681" s="90"/>
      <c r="S681" s="90"/>
      <c r="T681" s="90"/>
      <c r="U681" s="90"/>
      <c r="V681" s="141"/>
      <c r="W681" s="90"/>
      <c r="X681" s="90"/>
      <c r="Y681" s="86"/>
      <c r="AA681" s="141"/>
      <c r="AB681" s="90"/>
      <c r="AC681" s="90"/>
      <c r="AD681" s="90"/>
    </row>
    <row r="682" spans="1:30" s="88" customFormat="1">
      <c r="A682" s="87"/>
      <c r="C682" s="89"/>
      <c r="D682" s="90"/>
      <c r="F682" s="90"/>
      <c r="I682" s="90"/>
      <c r="J682" s="90"/>
      <c r="L682" s="141"/>
      <c r="M682" s="90"/>
      <c r="N682" s="90"/>
      <c r="O682" s="90"/>
      <c r="Q682" s="141"/>
      <c r="R682" s="90"/>
      <c r="S682" s="90"/>
      <c r="T682" s="90"/>
      <c r="U682" s="90"/>
      <c r="V682" s="141"/>
      <c r="W682" s="90"/>
      <c r="X682" s="90"/>
      <c r="Y682" s="86"/>
      <c r="AA682" s="141"/>
      <c r="AB682" s="90"/>
      <c r="AC682" s="90"/>
      <c r="AD682" s="90"/>
    </row>
    <row r="683" spans="1:30" s="88" customFormat="1">
      <c r="A683" s="87"/>
      <c r="C683" s="89"/>
      <c r="D683" s="90"/>
      <c r="F683" s="90"/>
      <c r="I683" s="90"/>
      <c r="J683" s="90"/>
      <c r="L683" s="141"/>
      <c r="M683" s="90"/>
      <c r="N683" s="90"/>
      <c r="O683" s="90"/>
      <c r="Q683" s="141"/>
      <c r="R683" s="90"/>
      <c r="S683" s="90"/>
      <c r="T683" s="90"/>
      <c r="U683" s="90"/>
      <c r="V683" s="141"/>
      <c r="W683" s="90"/>
      <c r="X683" s="90"/>
      <c r="Y683" s="86"/>
      <c r="AA683" s="141"/>
      <c r="AB683" s="90"/>
      <c r="AC683" s="90"/>
      <c r="AD683" s="90"/>
    </row>
    <row r="684" spans="1:30" s="88" customFormat="1">
      <c r="A684" s="87"/>
      <c r="C684" s="89"/>
      <c r="D684" s="90"/>
      <c r="F684" s="90"/>
      <c r="I684" s="90"/>
      <c r="J684" s="90"/>
      <c r="L684" s="141"/>
      <c r="M684" s="90"/>
      <c r="N684" s="90"/>
      <c r="O684" s="90"/>
      <c r="Q684" s="141"/>
      <c r="R684" s="90"/>
      <c r="S684" s="90"/>
      <c r="T684" s="90"/>
      <c r="U684" s="90"/>
      <c r="V684" s="141"/>
      <c r="W684" s="90"/>
      <c r="X684" s="90"/>
      <c r="Y684" s="86"/>
      <c r="AA684" s="141"/>
      <c r="AB684" s="90"/>
      <c r="AC684" s="90"/>
      <c r="AD684" s="90"/>
    </row>
    <row r="685" spans="1:30" s="88" customFormat="1">
      <c r="A685" s="87"/>
      <c r="C685" s="89"/>
      <c r="D685" s="90"/>
      <c r="F685" s="90"/>
      <c r="I685" s="90"/>
      <c r="J685" s="90"/>
      <c r="L685" s="141"/>
      <c r="M685" s="90"/>
      <c r="N685" s="90"/>
      <c r="O685" s="90"/>
      <c r="Q685" s="141"/>
      <c r="R685" s="90"/>
      <c r="S685" s="90"/>
      <c r="T685" s="90"/>
      <c r="U685" s="90"/>
      <c r="V685" s="141"/>
      <c r="W685" s="90"/>
      <c r="X685" s="90"/>
      <c r="Y685" s="86"/>
      <c r="AA685" s="141"/>
      <c r="AB685" s="90"/>
      <c r="AC685" s="90"/>
      <c r="AD685" s="90"/>
    </row>
    <row r="686" spans="1:30" s="88" customFormat="1">
      <c r="A686" s="87"/>
      <c r="C686" s="89"/>
      <c r="D686" s="90"/>
      <c r="F686" s="90"/>
      <c r="I686" s="90"/>
      <c r="J686" s="90"/>
      <c r="L686" s="141"/>
      <c r="M686" s="90"/>
      <c r="N686" s="90"/>
      <c r="O686" s="90"/>
      <c r="Q686" s="141"/>
      <c r="R686" s="90"/>
      <c r="S686" s="90"/>
      <c r="T686" s="90"/>
      <c r="U686" s="90"/>
      <c r="V686" s="141"/>
      <c r="W686" s="90"/>
      <c r="X686" s="90"/>
      <c r="Y686" s="86"/>
      <c r="AA686" s="141"/>
      <c r="AB686" s="90"/>
      <c r="AC686" s="90"/>
      <c r="AD686" s="90"/>
    </row>
    <row r="687" spans="1:30" s="88" customFormat="1">
      <c r="A687" s="87"/>
      <c r="C687" s="89"/>
      <c r="D687" s="90"/>
      <c r="F687" s="90"/>
      <c r="I687" s="90"/>
      <c r="J687" s="90"/>
      <c r="L687" s="141"/>
      <c r="M687" s="90"/>
      <c r="N687" s="90"/>
      <c r="O687" s="90"/>
      <c r="Q687" s="141"/>
      <c r="R687" s="90"/>
      <c r="S687" s="90"/>
      <c r="T687" s="90"/>
      <c r="U687" s="90"/>
      <c r="V687" s="141"/>
      <c r="W687" s="90"/>
      <c r="X687" s="90"/>
      <c r="Y687" s="86"/>
      <c r="AA687" s="141"/>
      <c r="AB687" s="90"/>
      <c r="AC687" s="90"/>
      <c r="AD687" s="90"/>
    </row>
    <row r="688" spans="1:30" s="88" customFormat="1">
      <c r="A688" s="87"/>
      <c r="C688" s="89"/>
      <c r="D688" s="90"/>
      <c r="F688" s="90"/>
      <c r="I688" s="90"/>
      <c r="J688" s="90"/>
      <c r="L688" s="141"/>
      <c r="M688" s="90"/>
      <c r="N688" s="90"/>
      <c r="O688" s="90"/>
      <c r="Q688" s="141"/>
      <c r="R688" s="90"/>
      <c r="S688" s="90"/>
      <c r="T688" s="90"/>
      <c r="U688" s="90"/>
      <c r="V688" s="141"/>
      <c r="W688" s="90"/>
      <c r="X688" s="90"/>
      <c r="Y688" s="86"/>
      <c r="AA688" s="141"/>
      <c r="AB688" s="90"/>
      <c r="AC688" s="90"/>
      <c r="AD688" s="90"/>
    </row>
    <row r="689" spans="1:30" s="88" customFormat="1">
      <c r="A689" s="87"/>
      <c r="C689" s="89"/>
      <c r="D689" s="90"/>
      <c r="F689" s="90"/>
      <c r="I689" s="90"/>
      <c r="J689" s="90"/>
      <c r="L689" s="141"/>
      <c r="M689" s="90"/>
      <c r="N689" s="90"/>
      <c r="O689" s="90"/>
      <c r="Q689" s="141"/>
      <c r="R689" s="90"/>
      <c r="S689" s="90"/>
      <c r="T689" s="90"/>
      <c r="U689" s="90"/>
      <c r="V689" s="141"/>
      <c r="W689" s="90"/>
      <c r="X689" s="90"/>
      <c r="Y689" s="86"/>
      <c r="AA689" s="141"/>
      <c r="AB689" s="90"/>
      <c r="AC689" s="90"/>
      <c r="AD689" s="90"/>
    </row>
    <row r="690" spans="1:30" s="88" customFormat="1">
      <c r="A690" s="87"/>
      <c r="C690" s="89"/>
      <c r="D690" s="90"/>
      <c r="F690" s="90"/>
      <c r="I690" s="90"/>
      <c r="J690" s="90"/>
      <c r="L690" s="141"/>
      <c r="M690" s="90"/>
      <c r="N690" s="90"/>
      <c r="O690" s="90"/>
      <c r="Q690" s="141"/>
      <c r="R690" s="90"/>
      <c r="S690" s="90"/>
      <c r="T690" s="90"/>
      <c r="U690" s="90"/>
      <c r="V690" s="141"/>
      <c r="W690" s="90"/>
      <c r="X690" s="90"/>
      <c r="Y690" s="86"/>
      <c r="AA690" s="141"/>
      <c r="AB690" s="90"/>
      <c r="AC690" s="90"/>
      <c r="AD690" s="90"/>
    </row>
    <row r="691" spans="1:30" s="88" customFormat="1">
      <c r="A691" s="87"/>
      <c r="C691" s="89"/>
      <c r="D691" s="90"/>
      <c r="F691" s="90"/>
      <c r="I691" s="90"/>
      <c r="J691" s="90"/>
      <c r="L691" s="141"/>
      <c r="M691" s="90"/>
      <c r="N691" s="90"/>
      <c r="O691" s="90"/>
      <c r="Q691" s="141"/>
      <c r="R691" s="90"/>
      <c r="S691" s="90"/>
      <c r="T691" s="90"/>
      <c r="U691" s="90"/>
      <c r="V691" s="141"/>
      <c r="W691" s="90"/>
      <c r="X691" s="90"/>
      <c r="Y691" s="86"/>
      <c r="AA691" s="141"/>
      <c r="AB691" s="90"/>
      <c r="AC691" s="90"/>
      <c r="AD691" s="90"/>
    </row>
    <row r="692" spans="1:30" s="88" customFormat="1">
      <c r="A692" s="87"/>
      <c r="C692" s="89"/>
      <c r="D692" s="90"/>
      <c r="F692" s="90"/>
      <c r="I692" s="90"/>
      <c r="J692" s="90"/>
      <c r="L692" s="141"/>
      <c r="M692" s="90"/>
      <c r="N692" s="90"/>
      <c r="O692" s="90"/>
      <c r="Q692" s="141"/>
      <c r="R692" s="90"/>
      <c r="S692" s="90"/>
      <c r="T692" s="90"/>
      <c r="U692" s="90"/>
      <c r="V692" s="141"/>
      <c r="W692" s="90"/>
      <c r="X692" s="90"/>
      <c r="Y692" s="86"/>
      <c r="AA692" s="141"/>
      <c r="AB692" s="90"/>
      <c r="AC692" s="90"/>
      <c r="AD692" s="90"/>
    </row>
    <row r="693" spans="1:30" s="88" customFormat="1">
      <c r="A693" s="87"/>
      <c r="C693" s="89"/>
      <c r="D693" s="90"/>
      <c r="F693" s="90"/>
      <c r="I693" s="90"/>
      <c r="J693" s="90"/>
      <c r="L693" s="141"/>
      <c r="M693" s="90"/>
      <c r="N693" s="90"/>
      <c r="O693" s="90"/>
      <c r="Q693" s="141"/>
      <c r="R693" s="90"/>
      <c r="S693" s="90"/>
      <c r="T693" s="90"/>
      <c r="U693" s="90"/>
      <c r="V693" s="141"/>
      <c r="W693" s="90"/>
      <c r="X693" s="90"/>
      <c r="Y693" s="86"/>
      <c r="AA693" s="141"/>
      <c r="AB693" s="90"/>
      <c r="AC693" s="90"/>
      <c r="AD693" s="90"/>
    </row>
    <row r="694" spans="1:30" s="88" customFormat="1">
      <c r="A694" s="87"/>
      <c r="C694" s="89"/>
      <c r="D694" s="90"/>
      <c r="F694" s="90"/>
      <c r="I694" s="90"/>
      <c r="J694" s="90"/>
      <c r="L694" s="141"/>
      <c r="M694" s="90"/>
      <c r="N694" s="90"/>
      <c r="O694" s="90"/>
      <c r="Q694" s="141"/>
      <c r="R694" s="90"/>
      <c r="S694" s="90"/>
      <c r="T694" s="90"/>
      <c r="U694" s="90"/>
      <c r="V694" s="141"/>
      <c r="W694" s="90"/>
      <c r="X694" s="90"/>
      <c r="Y694" s="86"/>
      <c r="AA694" s="141"/>
      <c r="AB694" s="90"/>
      <c r="AC694" s="90"/>
      <c r="AD694" s="90"/>
    </row>
    <row r="695" spans="1:30" s="88" customFormat="1">
      <c r="A695" s="87"/>
      <c r="C695" s="89"/>
      <c r="D695" s="90"/>
      <c r="F695" s="90"/>
      <c r="I695" s="90"/>
      <c r="J695" s="90"/>
      <c r="L695" s="141"/>
      <c r="M695" s="90"/>
      <c r="N695" s="90"/>
      <c r="O695" s="90"/>
      <c r="Q695" s="141"/>
      <c r="R695" s="90"/>
      <c r="S695" s="90"/>
      <c r="T695" s="90"/>
      <c r="U695" s="90"/>
      <c r="V695" s="141"/>
      <c r="W695" s="90"/>
      <c r="X695" s="90"/>
      <c r="Y695" s="86"/>
      <c r="AA695" s="141"/>
      <c r="AB695" s="90"/>
      <c r="AC695" s="90"/>
      <c r="AD695" s="90"/>
    </row>
    <row r="696" spans="1:30" s="88" customFormat="1">
      <c r="A696" s="87"/>
      <c r="C696" s="89"/>
      <c r="D696" s="90"/>
      <c r="F696" s="90"/>
      <c r="I696" s="90"/>
      <c r="J696" s="90"/>
      <c r="L696" s="141"/>
      <c r="M696" s="90"/>
      <c r="N696" s="90"/>
      <c r="O696" s="90"/>
      <c r="Q696" s="141"/>
      <c r="R696" s="90"/>
      <c r="S696" s="90"/>
      <c r="T696" s="90"/>
      <c r="U696" s="90"/>
      <c r="V696" s="141"/>
      <c r="W696" s="90"/>
      <c r="X696" s="90"/>
      <c r="Y696" s="86"/>
      <c r="AA696" s="141"/>
      <c r="AB696" s="90"/>
      <c r="AC696" s="90"/>
      <c r="AD696" s="90"/>
    </row>
    <row r="697" spans="1:30" s="88" customFormat="1">
      <c r="A697" s="87"/>
      <c r="C697" s="89"/>
      <c r="D697" s="90"/>
      <c r="F697" s="90"/>
      <c r="I697" s="90"/>
      <c r="J697" s="90"/>
      <c r="L697" s="141"/>
      <c r="M697" s="90"/>
      <c r="N697" s="90"/>
      <c r="O697" s="90"/>
      <c r="Q697" s="141"/>
      <c r="R697" s="90"/>
      <c r="S697" s="90"/>
      <c r="T697" s="90"/>
      <c r="U697" s="90"/>
      <c r="V697" s="141"/>
      <c r="W697" s="90"/>
      <c r="X697" s="90"/>
      <c r="Y697" s="86"/>
      <c r="AA697" s="141"/>
      <c r="AB697" s="90"/>
      <c r="AC697" s="90"/>
      <c r="AD697" s="90"/>
    </row>
    <row r="698" spans="1:30" s="88" customFormat="1">
      <c r="A698" s="87"/>
      <c r="C698" s="89"/>
      <c r="D698" s="90"/>
      <c r="F698" s="90"/>
      <c r="I698" s="90"/>
      <c r="J698" s="90"/>
      <c r="L698" s="141"/>
      <c r="M698" s="90"/>
      <c r="N698" s="90"/>
      <c r="O698" s="90"/>
      <c r="Q698" s="141"/>
      <c r="R698" s="90"/>
      <c r="S698" s="90"/>
      <c r="T698" s="90"/>
      <c r="U698" s="90"/>
      <c r="V698" s="141"/>
      <c r="W698" s="90"/>
      <c r="X698" s="90"/>
      <c r="Y698" s="86"/>
      <c r="AA698" s="141"/>
      <c r="AB698" s="90"/>
      <c r="AC698" s="90"/>
      <c r="AD698" s="90"/>
    </row>
    <row r="699" spans="1:30" s="88" customFormat="1">
      <c r="A699" s="87"/>
      <c r="C699" s="89"/>
      <c r="D699" s="90"/>
      <c r="F699" s="90"/>
      <c r="I699" s="90"/>
      <c r="J699" s="90"/>
      <c r="L699" s="141"/>
      <c r="M699" s="90"/>
      <c r="N699" s="90"/>
      <c r="O699" s="90"/>
      <c r="Q699" s="141"/>
      <c r="R699" s="90"/>
      <c r="S699" s="90"/>
      <c r="T699" s="90"/>
      <c r="U699" s="90"/>
      <c r="V699" s="141"/>
      <c r="W699" s="90"/>
      <c r="X699" s="90"/>
      <c r="Y699" s="86"/>
      <c r="AA699" s="141"/>
      <c r="AB699" s="90"/>
      <c r="AC699" s="90"/>
      <c r="AD699" s="90"/>
    </row>
    <row r="700" spans="1:30" s="88" customFormat="1">
      <c r="A700" s="87"/>
      <c r="C700" s="89"/>
      <c r="D700" s="90"/>
      <c r="F700" s="90"/>
      <c r="I700" s="90"/>
      <c r="J700" s="90"/>
      <c r="L700" s="141"/>
      <c r="M700" s="90"/>
      <c r="N700" s="90"/>
      <c r="O700" s="90"/>
      <c r="Q700" s="141"/>
      <c r="R700" s="90"/>
      <c r="S700" s="90"/>
      <c r="T700" s="90"/>
      <c r="U700" s="90"/>
      <c r="V700" s="141"/>
      <c r="W700" s="90"/>
      <c r="X700" s="90"/>
      <c r="Y700" s="86"/>
      <c r="AA700" s="141"/>
      <c r="AB700" s="90"/>
      <c r="AC700" s="90"/>
      <c r="AD700" s="90"/>
    </row>
    <row r="701" spans="1:30" s="88" customFormat="1">
      <c r="A701" s="87"/>
      <c r="C701" s="89"/>
      <c r="D701" s="90"/>
      <c r="F701" s="90"/>
      <c r="I701" s="90"/>
      <c r="J701" s="90"/>
      <c r="L701" s="141"/>
      <c r="M701" s="90"/>
      <c r="N701" s="90"/>
      <c r="O701" s="90"/>
      <c r="Q701" s="141"/>
      <c r="R701" s="90"/>
      <c r="S701" s="90"/>
      <c r="T701" s="90"/>
      <c r="U701" s="90"/>
      <c r="V701" s="141"/>
      <c r="W701" s="90"/>
      <c r="X701" s="90"/>
      <c r="Y701" s="86"/>
      <c r="AA701" s="141"/>
      <c r="AB701" s="90"/>
      <c r="AC701" s="90"/>
      <c r="AD701" s="90"/>
    </row>
    <row r="702" spans="1:30" s="88" customFormat="1">
      <c r="A702" s="87"/>
      <c r="C702" s="89"/>
      <c r="D702" s="90"/>
      <c r="F702" s="90"/>
      <c r="I702" s="90"/>
      <c r="J702" s="90"/>
      <c r="L702" s="141"/>
      <c r="M702" s="90"/>
      <c r="N702" s="90"/>
      <c r="O702" s="90"/>
      <c r="Q702" s="141"/>
      <c r="R702" s="90"/>
      <c r="S702" s="90"/>
      <c r="T702" s="90"/>
      <c r="U702" s="90"/>
      <c r="V702" s="141"/>
      <c r="W702" s="90"/>
      <c r="X702" s="90"/>
      <c r="Y702" s="86"/>
      <c r="AA702" s="141"/>
      <c r="AB702" s="90"/>
      <c r="AC702" s="90"/>
      <c r="AD702" s="90"/>
    </row>
    <row r="703" spans="1:30" s="88" customFormat="1">
      <c r="A703" s="87"/>
      <c r="C703" s="89"/>
      <c r="D703" s="90"/>
      <c r="F703" s="90"/>
      <c r="I703" s="90"/>
      <c r="J703" s="90"/>
      <c r="L703" s="141"/>
      <c r="M703" s="90"/>
      <c r="N703" s="90"/>
      <c r="O703" s="90"/>
      <c r="Q703" s="141"/>
      <c r="R703" s="90"/>
      <c r="S703" s="90"/>
      <c r="T703" s="90"/>
      <c r="U703" s="90"/>
      <c r="V703" s="141"/>
      <c r="W703" s="90"/>
      <c r="X703" s="90"/>
      <c r="Y703" s="86"/>
      <c r="AA703" s="141"/>
      <c r="AB703" s="90"/>
      <c r="AC703" s="90"/>
      <c r="AD703" s="90"/>
    </row>
    <row r="704" spans="1:30" s="88" customFormat="1">
      <c r="A704" s="87"/>
      <c r="C704" s="89"/>
      <c r="D704" s="90"/>
      <c r="F704" s="90"/>
      <c r="I704" s="90"/>
      <c r="J704" s="90"/>
      <c r="L704" s="141"/>
      <c r="M704" s="90"/>
      <c r="N704" s="90"/>
      <c r="O704" s="90"/>
      <c r="Q704" s="141"/>
      <c r="R704" s="90"/>
      <c r="S704" s="90"/>
      <c r="T704" s="90"/>
      <c r="U704" s="90"/>
      <c r="V704" s="141"/>
      <c r="W704" s="90"/>
      <c r="X704" s="90"/>
      <c r="Y704" s="86"/>
      <c r="AA704" s="141"/>
      <c r="AB704" s="90"/>
      <c r="AC704" s="90"/>
      <c r="AD704" s="90"/>
    </row>
    <row r="705" spans="1:30" s="88" customFormat="1">
      <c r="A705" s="87"/>
      <c r="C705" s="89"/>
      <c r="D705" s="90"/>
      <c r="F705" s="90"/>
      <c r="I705" s="90"/>
      <c r="J705" s="90"/>
      <c r="L705" s="141"/>
      <c r="M705" s="90"/>
      <c r="N705" s="90"/>
      <c r="O705" s="90"/>
      <c r="Q705" s="141"/>
      <c r="R705" s="90"/>
      <c r="S705" s="90"/>
      <c r="T705" s="90"/>
      <c r="U705" s="90"/>
      <c r="V705" s="141"/>
      <c r="W705" s="90"/>
      <c r="X705" s="90"/>
      <c r="Y705" s="86"/>
      <c r="AA705" s="141"/>
      <c r="AB705" s="90"/>
      <c r="AC705" s="90"/>
      <c r="AD705" s="90"/>
    </row>
    <row r="706" spans="1:30" s="88" customFormat="1">
      <c r="A706" s="87"/>
      <c r="C706" s="89"/>
      <c r="D706" s="90"/>
      <c r="F706" s="90"/>
      <c r="I706" s="90"/>
      <c r="J706" s="90"/>
      <c r="L706" s="141"/>
      <c r="M706" s="90"/>
      <c r="N706" s="90"/>
      <c r="O706" s="90"/>
      <c r="Q706" s="141"/>
      <c r="R706" s="90"/>
      <c r="S706" s="90"/>
      <c r="T706" s="90"/>
      <c r="U706" s="90"/>
      <c r="V706" s="141"/>
      <c r="W706" s="90"/>
      <c r="X706" s="90"/>
      <c r="Y706" s="86"/>
      <c r="AA706" s="141"/>
      <c r="AB706" s="90"/>
      <c r="AC706" s="90"/>
      <c r="AD706" s="90"/>
    </row>
    <row r="707" spans="1:30" s="88" customFormat="1">
      <c r="A707" s="87"/>
      <c r="C707" s="89"/>
      <c r="D707" s="90"/>
      <c r="F707" s="90"/>
      <c r="I707" s="90"/>
      <c r="J707" s="90"/>
      <c r="L707" s="141"/>
      <c r="M707" s="90"/>
      <c r="N707" s="90"/>
      <c r="O707" s="90"/>
      <c r="Q707" s="141"/>
      <c r="R707" s="90"/>
      <c r="S707" s="90"/>
      <c r="T707" s="90"/>
      <c r="U707" s="90"/>
      <c r="V707" s="141"/>
      <c r="W707" s="90"/>
      <c r="X707" s="90"/>
      <c r="Y707" s="86"/>
      <c r="AA707" s="141"/>
      <c r="AB707" s="90"/>
      <c r="AC707" s="90"/>
      <c r="AD707" s="90"/>
    </row>
    <row r="708" spans="1:30" s="88" customFormat="1">
      <c r="A708" s="87"/>
      <c r="C708" s="89"/>
      <c r="D708" s="90"/>
      <c r="F708" s="90"/>
      <c r="I708" s="90"/>
      <c r="J708" s="90"/>
      <c r="L708" s="141"/>
      <c r="M708" s="90"/>
      <c r="N708" s="90"/>
      <c r="O708" s="90"/>
      <c r="Q708" s="141"/>
      <c r="R708" s="90"/>
      <c r="S708" s="90"/>
      <c r="T708" s="90"/>
      <c r="U708" s="90"/>
      <c r="V708" s="141"/>
      <c r="W708" s="90"/>
      <c r="X708" s="90"/>
      <c r="Y708" s="86"/>
      <c r="AA708" s="141"/>
      <c r="AB708" s="90"/>
      <c r="AC708" s="90"/>
      <c r="AD708" s="90"/>
    </row>
    <row r="709" spans="1:30" s="88" customFormat="1">
      <c r="A709" s="87"/>
      <c r="C709" s="89"/>
      <c r="D709" s="90"/>
      <c r="F709" s="90"/>
      <c r="I709" s="90"/>
      <c r="J709" s="90"/>
      <c r="L709" s="141"/>
      <c r="M709" s="90"/>
      <c r="N709" s="90"/>
      <c r="O709" s="90"/>
      <c r="Q709" s="141"/>
      <c r="R709" s="90"/>
      <c r="S709" s="90"/>
      <c r="T709" s="90"/>
      <c r="U709" s="90"/>
      <c r="V709" s="141"/>
      <c r="W709" s="90"/>
      <c r="X709" s="90"/>
      <c r="Y709" s="86"/>
      <c r="AA709" s="141"/>
      <c r="AB709" s="90"/>
      <c r="AC709" s="90"/>
      <c r="AD709" s="90"/>
    </row>
    <row r="710" spans="1:30" s="88" customFormat="1">
      <c r="A710" s="87"/>
      <c r="C710" s="89"/>
      <c r="D710" s="90"/>
      <c r="F710" s="90"/>
      <c r="I710" s="90"/>
      <c r="J710" s="90"/>
      <c r="L710" s="141"/>
      <c r="M710" s="90"/>
      <c r="N710" s="90"/>
      <c r="O710" s="90"/>
      <c r="Q710" s="141"/>
      <c r="R710" s="90"/>
      <c r="S710" s="90"/>
      <c r="T710" s="90"/>
      <c r="U710" s="90"/>
      <c r="V710" s="141"/>
      <c r="W710" s="90"/>
      <c r="X710" s="90"/>
      <c r="Y710" s="86"/>
      <c r="AA710" s="141"/>
      <c r="AB710" s="90"/>
      <c r="AC710" s="90"/>
      <c r="AD710" s="90"/>
    </row>
    <row r="711" spans="1:30" s="88" customFormat="1">
      <c r="A711" s="87"/>
      <c r="C711" s="89"/>
      <c r="D711" s="90"/>
      <c r="F711" s="90"/>
      <c r="I711" s="90"/>
      <c r="J711" s="90"/>
      <c r="L711" s="141"/>
      <c r="M711" s="90"/>
      <c r="N711" s="90"/>
      <c r="O711" s="90"/>
      <c r="Q711" s="141"/>
      <c r="R711" s="90"/>
      <c r="S711" s="90"/>
      <c r="T711" s="90"/>
      <c r="U711" s="90"/>
      <c r="V711" s="141"/>
      <c r="W711" s="90"/>
      <c r="X711" s="90"/>
      <c r="Y711" s="86"/>
      <c r="AA711" s="141"/>
      <c r="AB711" s="90"/>
      <c r="AC711" s="90"/>
      <c r="AD711" s="90"/>
    </row>
    <row r="712" spans="1:30" s="88" customFormat="1">
      <c r="A712" s="87"/>
      <c r="C712" s="89"/>
      <c r="D712" s="90"/>
      <c r="F712" s="90"/>
      <c r="I712" s="90"/>
      <c r="J712" s="90"/>
      <c r="L712" s="141"/>
      <c r="M712" s="90"/>
      <c r="N712" s="90"/>
      <c r="O712" s="90"/>
      <c r="Q712" s="141"/>
      <c r="R712" s="90"/>
      <c r="S712" s="90"/>
      <c r="T712" s="90"/>
      <c r="U712" s="90"/>
      <c r="V712" s="141"/>
      <c r="W712" s="90"/>
      <c r="X712" s="90"/>
      <c r="Y712" s="86"/>
      <c r="AA712" s="141"/>
      <c r="AB712" s="90"/>
      <c r="AC712" s="90"/>
      <c r="AD712" s="90"/>
    </row>
    <row r="713" spans="1:30" s="88" customFormat="1">
      <c r="A713" s="87"/>
      <c r="C713" s="89"/>
      <c r="D713" s="90"/>
      <c r="F713" s="90"/>
      <c r="I713" s="90"/>
      <c r="J713" s="90"/>
      <c r="L713" s="141"/>
      <c r="M713" s="90"/>
      <c r="N713" s="90"/>
      <c r="O713" s="90"/>
      <c r="Q713" s="141"/>
      <c r="R713" s="90"/>
      <c r="S713" s="90"/>
      <c r="T713" s="90"/>
      <c r="U713" s="90"/>
      <c r="V713" s="141"/>
      <c r="W713" s="90"/>
      <c r="X713" s="90"/>
      <c r="Y713" s="86"/>
      <c r="AA713" s="141"/>
      <c r="AB713" s="90"/>
      <c r="AC713" s="90"/>
      <c r="AD713" s="90"/>
    </row>
    <row r="714" spans="1:30" s="88" customFormat="1">
      <c r="A714" s="87"/>
      <c r="C714" s="89"/>
      <c r="D714" s="90"/>
      <c r="F714" s="90"/>
      <c r="I714" s="90"/>
      <c r="J714" s="90"/>
      <c r="L714" s="141"/>
      <c r="M714" s="90"/>
      <c r="N714" s="90"/>
      <c r="O714" s="90"/>
      <c r="Q714" s="141"/>
      <c r="R714" s="90"/>
      <c r="S714" s="90"/>
      <c r="T714" s="90"/>
      <c r="U714" s="90"/>
      <c r="V714" s="141"/>
      <c r="W714" s="90"/>
      <c r="X714" s="90"/>
      <c r="Y714" s="86"/>
      <c r="AA714" s="141"/>
      <c r="AB714" s="90"/>
      <c r="AC714" s="90"/>
      <c r="AD714" s="90"/>
    </row>
    <row r="715" spans="1:30" s="88" customFormat="1">
      <c r="A715" s="87"/>
      <c r="C715" s="89"/>
      <c r="D715" s="90"/>
      <c r="F715" s="90"/>
      <c r="I715" s="90"/>
      <c r="J715" s="90"/>
      <c r="L715" s="141"/>
      <c r="M715" s="90"/>
      <c r="N715" s="90"/>
      <c r="O715" s="90"/>
      <c r="Q715" s="141"/>
      <c r="R715" s="90"/>
      <c r="S715" s="90"/>
      <c r="T715" s="90"/>
      <c r="U715" s="90"/>
      <c r="V715" s="141"/>
      <c r="W715" s="90"/>
      <c r="X715" s="90"/>
      <c r="Y715" s="86"/>
      <c r="AA715" s="141"/>
      <c r="AB715" s="90"/>
      <c r="AC715" s="90"/>
      <c r="AD715" s="90"/>
    </row>
    <row r="716" spans="1:30" s="88" customFormat="1">
      <c r="A716" s="87"/>
      <c r="C716" s="89"/>
      <c r="D716" s="90"/>
      <c r="F716" s="90"/>
      <c r="I716" s="90"/>
      <c r="J716" s="90"/>
      <c r="L716" s="141"/>
      <c r="M716" s="90"/>
      <c r="N716" s="90"/>
      <c r="O716" s="90"/>
      <c r="Q716" s="141"/>
      <c r="R716" s="90"/>
      <c r="S716" s="90"/>
      <c r="T716" s="90"/>
      <c r="U716" s="90"/>
      <c r="V716" s="141"/>
      <c r="W716" s="90"/>
      <c r="X716" s="90"/>
      <c r="Y716" s="86"/>
      <c r="AA716" s="141"/>
      <c r="AB716" s="90"/>
      <c r="AC716" s="90"/>
      <c r="AD716" s="90"/>
    </row>
    <row r="717" spans="1:30" s="88" customFormat="1">
      <c r="A717" s="87"/>
      <c r="C717" s="89"/>
      <c r="D717" s="90"/>
      <c r="F717" s="90"/>
      <c r="I717" s="90"/>
      <c r="J717" s="90"/>
      <c r="L717" s="141"/>
      <c r="M717" s="90"/>
      <c r="N717" s="90"/>
      <c r="O717" s="90"/>
      <c r="Q717" s="141"/>
      <c r="R717" s="90"/>
      <c r="S717" s="90"/>
      <c r="T717" s="90"/>
      <c r="U717" s="90"/>
      <c r="V717" s="141"/>
      <c r="W717" s="90"/>
      <c r="X717" s="90"/>
      <c r="Y717" s="86"/>
      <c r="AA717" s="141"/>
      <c r="AB717" s="90"/>
      <c r="AC717" s="90"/>
      <c r="AD717" s="90"/>
    </row>
    <row r="718" spans="1:30" s="88" customFormat="1">
      <c r="A718" s="87"/>
      <c r="C718" s="89"/>
      <c r="D718" s="90"/>
      <c r="F718" s="90"/>
      <c r="I718" s="90"/>
      <c r="J718" s="90"/>
      <c r="L718" s="141"/>
      <c r="M718" s="90"/>
      <c r="N718" s="90"/>
      <c r="O718" s="90"/>
      <c r="Q718" s="141"/>
      <c r="R718" s="90"/>
      <c r="S718" s="90"/>
      <c r="T718" s="90"/>
      <c r="U718" s="90"/>
      <c r="V718" s="141"/>
      <c r="W718" s="90"/>
      <c r="X718" s="90"/>
      <c r="Y718" s="86"/>
      <c r="AA718" s="141"/>
      <c r="AB718" s="90"/>
      <c r="AC718" s="90"/>
      <c r="AD718" s="90"/>
    </row>
    <row r="719" spans="1:30" s="88" customFormat="1">
      <c r="A719" s="87"/>
      <c r="C719" s="89"/>
      <c r="D719" s="90"/>
      <c r="F719" s="90"/>
      <c r="I719" s="90"/>
      <c r="J719" s="90"/>
      <c r="L719" s="141"/>
      <c r="M719" s="90"/>
      <c r="N719" s="90"/>
      <c r="O719" s="90"/>
      <c r="Q719" s="141"/>
      <c r="R719" s="90"/>
      <c r="S719" s="90"/>
      <c r="T719" s="90"/>
      <c r="U719" s="90"/>
      <c r="V719" s="141"/>
      <c r="W719" s="90"/>
      <c r="X719" s="90"/>
      <c r="Y719" s="86"/>
      <c r="AA719" s="141"/>
      <c r="AB719" s="90"/>
      <c r="AC719" s="90"/>
      <c r="AD719" s="90"/>
    </row>
    <row r="720" spans="1:30" s="88" customFormat="1">
      <c r="A720" s="87"/>
      <c r="C720" s="89"/>
      <c r="D720" s="90"/>
      <c r="F720" s="90"/>
      <c r="I720" s="90"/>
      <c r="J720" s="90"/>
      <c r="L720" s="141"/>
      <c r="M720" s="90"/>
      <c r="N720" s="90"/>
      <c r="O720" s="90"/>
      <c r="Q720" s="141"/>
      <c r="R720" s="90"/>
      <c r="S720" s="90"/>
      <c r="T720" s="90"/>
      <c r="U720" s="90"/>
      <c r="V720" s="141"/>
      <c r="W720" s="90"/>
      <c r="X720" s="90"/>
      <c r="Y720" s="86"/>
      <c r="AA720" s="141"/>
      <c r="AB720" s="90"/>
      <c r="AC720" s="90"/>
      <c r="AD720" s="90"/>
    </row>
    <row r="721" spans="1:30" s="88" customFormat="1">
      <c r="A721" s="87"/>
      <c r="C721" s="89"/>
      <c r="D721" s="90"/>
      <c r="F721" s="90"/>
      <c r="I721" s="90"/>
      <c r="J721" s="90"/>
      <c r="L721" s="141"/>
      <c r="M721" s="90"/>
      <c r="N721" s="90"/>
      <c r="O721" s="90"/>
      <c r="Q721" s="141"/>
      <c r="R721" s="90"/>
      <c r="S721" s="90"/>
      <c r="T721" s="90"/>
      <c r="U721" s="90"/>
      <c r="V721" s="141"/>
      <c r="W721" s="90"/>
      <c r="X721" s="90"/>
      <c r="Y721" s="86"/>
      <c r="AA721" s="141"/>
      <c r="AB721" s="90"/>
      <c r="AC721" s="90"/>
      <c r="AD721" s="90"/>
    </row>
    <row r="722" spans="1:30" s="88" customFormat="1">
      <c r="A722" s="87"/>
      <c r="C722" s="89"/>
      <c r="D722" s="90"/>
      <c r="F722" s="90"/>
      <c r="I722" s="90"/>
      <c r="J722" s="90"/>
      <c r="L722" s="141"/>
      <c r="M722" s="90"/>
      <c r="N722" s="90"/>
      <c r="O722" s="90"/>
      <c r="Q722" s="141"/>
      <c r="R722" s="90"/>
      <c r="S722" s="90"/>
      <c r="T722" s="90"/>
      <c r="U722" s="90"/>
      <c r="V722" s="141"/>
      <c r="W722" s="90"/>
      <c r="X722" s="90"/>
      <c r="Y722" s="86"/>
      <c r="AA722" s="141"/>
      <c r="AB722" s="90"/>
      <c r="AC722" s="90"/>
      <c r="AD722" s="90"/>
    </row>
    <row r="723" spans="1:30" s="88" customFormat="1">
      <c r="A723" s="87"/>
      <c r="C723" s="89"/>
      <c r="D723" s="90"/>
      <c r="F723" s="90"/>
      <c r="I723" s="90"/>
      <c r="J723" s="90"/>
      <c r="L723" s="141"/>
      <c r="M723" s="90"/>
      <c r="N723" s="90"/>
      <c r="O723" s="90"/>
      <c r="Q723" s="141"/>
      <c r="R723" s="90"/>
      <c r="S723" s="90"/>
      <c r="T723" s="90"/>
      <c r="U723" s="90"/>
      <c r="V723" s="141"/>
      <c r="W723" s="90"/>
      <c r="X723" s="90"/>
      <c r="Y723" s="86"/>
      <c r="AA723" s="141"/>
      <c r="AB723" s="90"/>
      <c r="AC723" s="90"/>
      <c r="AD723" s="90"/>
    </row>
    <row r="724" spans="1:30" s="88" customFormat="1">
      <c r="A724" s="87"/>
      <c r="C724" s="89"/>
      <c r="D724" s="90"/>
      <c r="F724" s="90"/>
      <c r="I724" s="90"/>
      <c r="J724" s="90"/>
      <c r="L724" s="141"/>
      <c r="M724" s="90"/>
      <c r="N724" s="90"/>
      <c r="O724" s="90"/>
      <c r="Q724" s="141"/>
      <c r="R724" s="90"/>
      <c r="S724" s="90"/>
      <c r="T724" s="90"/>
      <c r="U724" s="90"/>
      <c r="V724" s="141"/>
      <c r="W724" s="90"/>
      <c r="X724" s="90"/>
      <c r="Y724" s="86"/>
      <c r="AA724" s="141"/>
      <c r="AB724" s="90"/>
      <c r="AC724" s="90"/>
      <c r="AD724" s="90"/>
    </row>
    <row r="725" spans="1:30" s="88" customFormat="1">
      <c r="A725" s="87"/>
      <c r="C725" s="89"/>
      <c r="D725" s="90"/>
      <c r="F725" s="90"/>
      <c r="I725" s="90"/>
      <c r="J725" s="90"/>
      <c r="L725" s="141"/>
      <c r="M725" s="90"/>
      <c r="N725" s="90"/>
      <c r="O725" s="90"/>
      <c r="Q725" s="141"/>
      <c r="R725" s="90"/>
      <c r="S725" s="90"/>
      <c r="T725" s="90"/>
      <c r="U725" s="90"/>
      <c r="V725" s="141"/>
      <c r="W725" s="90"/>
      <c r="X725" s="90"/>
      <c r="Y725" s="86"/>
      <c r="AA725" s="141"/>
      <c r="AB725" s="90"/>
      <c r="AC725" s="90"/>
      <c r="AD725" s="90"/>
    </row>
    <row r="726" spans="1:30" s="88" customFormat="1">
      <c r="A726" s="87"/>
      <c r="C726" s="89"/>
      <c r="D726" s="90"/>
      <c r="F726" s="90"/>
      <c r="I726" s="90"/>
      <c r="J726" s="90"/>
      <c r="L726" s="141"/>
      <c r="M726" s="90"/>
      <c r="N726" s="90"/>
      <c r="O726" s="90"/>
      <c r="Q726" s="141"/>
      <c r="R726" s="90"/>
      <c r="S726" s="90"/>
      <c r="T726" s="90"/>
      <c r="U726" s="90"/>
      <c r="V726" s="141"/>
      <c r="W726" s="90"/>
      <c r="X726" s="90"/>
      <c r="Y726" s="86"/>
      <c r="AA726" s="141"/>
      <c r="AB726" s="90"/>
      <c r="AC726" s="90"/>
      <c r="AD726" s="90"/>
    </row>
    <row r="727" spans="1:30" s="88" customFormat="1">
      <c r="A727" s="87"/>
      <c r="C727" s="89"/>
      <c r="D727" s="90"/>
      <c r="F727" s="90"/>
      <c r="I727" s="90"/>
      <c r="J727" s="90"/>
      <c r="L727" s="141"/>
      <c r="M727" s="90"/>
      <c r="N727" s="90"/>
      <c r="O727" s="90"/>
      <c r="Q727" s="141"/>
      <c r="R727" s="90"/>
      <c r="S727" s="90"/>
      <c r="T727" s="90"/>
      <c r="U727" s="90"/>
      <c r="V727" s="141"/>
      <c r="W727" s="90"/>
      <c r="X727" s="90"/>
      <c r="Y727" s="86"/>
      <c r="AA727" s="141"/>
      <c r="AB727" s="90"/>
      <c r="AC727" s="90"/>
      <c r="AD727" s="90"/>
    </row>
    <row r="728" spans="1:30" s="88" customFormat="1">
      <c r="A728" s="87"/>
      <c r="C728" s="89"/>
      <c r="D728" s="90"/>
      <c r="F728" s="90"/>
      <c r="I728" s="90"/>
      <c r="J728" s="90"/>
      <c r="L728" s="141"/>
      <c r="M728" s="90"/>
      <c r="N728" s="90"/>
      <c r="O728" s="90"/>
      <c r="Q728" s="141"/>
      <c r="R728" s="90"/>
      <c r="S728" s="90"/>
      <c r="T728" s="90"/>
      <c r="U728" s="90"/>
      <c r="V728" s="141"/>
      <c r="W728" s="90"/>
      <c r="X728" s="90"/>
      <c r="Y728" s="86"/>
      <c r="AA728" s="141"/>
      <c r="AB728" s="90"/>
      <c r="AC728" s="90"/>
      <c r="AD728" s="90"/>
    </row>
    <row r="729" spans="1:30" s="88" customFormat="1">
      <c r="A729" s="87"/>
      <c r="C729" s="89"/>
      <c r="D729" s="90"/>
      <c r="F729" s="90"/>
      <c r="I729" s="90"/>
      <c r="J729" s="90"/>
      <c r="L729" s="141"/>
      <c r="M729" s="90"/>
      <c r="N729" s="90"/>
      <c r="O729" s="90"/>
      <c r="Q729" s="141"/>
      <c r="R729" s="90"/>
      <c r="S729" s="90"/>
      <c r="T729" s="90"/>
      <c r="U729" s="90"/>
      <c r="V729" s="141"/>
      <c r="W729" s="90"/>
      <c r="X729" s="90"/>
      <c r="Y729" s="86"/>
      <c r="AA729" s="141"/>
      <c r="AB729" s="90"/>
      <c r="AC729" s="90"/>
      <c r="AD729" s="90"/>
    </row>
    <row r="730" spans="1:30" s="88" customFormat="1">
      <c r="A730" s="87"/>
      <c r="C730" s="89"/>
      <c r="D730" s="90"/>
      <c r="F730" s="90"/>
      <c r="I730" s="90"/>
      <c r="J730" s="90"/>
      <c r="L730" s="141"/>
      <c r="M730" s="90"/>
      <c r="N730" s="90"/>
      <c r="O730" s="90"/>
      <c r="Q730" s="141"/>
      <c r="R730" s="90"/>
      <c r="S730" s="90"/>
      <c r="T730" s="90"/>
      <c r="U730" s="90"/>
      <c r="V730" s="141"/>
      <c r="W730" s="90"/>
      <c r="X730" s="90"/>
      <c r="Y730" s="86"/>
      <c r="AA730" s="141"/>
      <c r="AB730" s="90"/>
      <c r="AC730" s="90"/>
      <c r="AD730" s="90"/>
    </row>
    <row r="731" spans="1:30" s="88" customFormat="1">
      <c r="A731" s="87"/>
      <c r="C731" s="89"/>
      <c r="D731" s="90"/>
      <c r="F731" s="90"/>
      <c r="I731" s="90"/>
      <c r="J731" s="90"/>
      <c r="L731" s="141"/>
      <c r="M731" s="90"/>
      <c r="N731" s="90"/>
      <c r="O731" s="90"/>
      <c r="Q731" s="141"/>
      <c r="R731" s="90"/>
      <c r="S731" s="90"/>
      <c r="T731" s="90"/>
      <c r="U731" s="90"/>
      <c r="V731" s="141"/>
      <c r="W731" s="90"/>
      <c r="X731" s="90"/>
      <c r="Y731" s="86"/>
      <c r="AA731" s="141"/>
      <c r="AB731" s="90"/>
      <c r="AC731" s="90"/>
      <c r="AD731" s="90"/>
    </row>
    <row r="732" spans="1:30" s="88" customFormat="1">
      <c r="A732" s="87"/>
      <c r="C732" s="89"/>
      <c r="D732" s="90"/>
      <c r="F732" s="90"/>
      <c r="I732" s="90"/>
      <c r="J732" s="90"/>
      <c r="L732" s="141"/>
      <c r="M732" s="90"/>
      <c r="N732" s="90"/>
      <c r="O732" s="90"/>
      <c r="Q732" s="141"/>
      <c r="R732" s="90"/>
      <c r="S732" s="90"/>
      <c r="T732" s="90"/>
      <c r="U732" s="90"/>
      <c r="V732" s="141"/>
      <c r="W732" s="90"/>
      <c r="X732" s="90"/>
      <c r="Y732" s="86"/>
      <c r="AA732" s="141"/>
      <c r="AB732" s="90"/>
      <c r="AC732" s="90"/>
      <c r="AD732" s="90"/>
    </row>
    <row r="733" spans="1:30" s="88" customFormat="1">
      <c r="A733" s="87"/>
      <c r="C733" s="89"/>
      <c r="D733" s="90"/>
      <c r="F733" s="90"/>
      <c r="I733" s="90"/>
      <c r="J733" s="90"/>
      <c r="L733" s="141"/>
      <c r="M733" s="90"/>
      <c r="N733" s="90"/>
      <c r="O733" s="90"/>
      <c r="Q733" s="141"/>
      <c r="R733" s="90"/>
      <c r="S733" s="90"/>
      <c r="T733" s="90"/>
      <c r="U733" s="90"/>
      <c r="V733" s="141"/>
      <c r="W733" s="90"/>
      <c r="X733" s="90"/>
      <c r="Y733" s="86"/>
      <c r="AA733" s="141"/>
      <c r="AB733" s="90"/>
      <c r="AC733" s="90"/>
      <c r="AD733" s="90"/>
    </row>
    <row r="734" spans="1:30" s="88" customFormat="1">
      <c r="A734" s="87"/>
      <c r="C734" s="89"/>
      <c r="D734" s="90"/>
      <c r="F734" s="90"/>
      <c r="I734" s="90"/>
      <c r="J734" s="90"/>
      <c r="L734" s="141"/>
      <c r="M734" s="90"/>
      <c r="N734" s="90"/>
      <c r="O734" s="90"/>
      <c r="Q734" s="141"/>
      <c r="R734" s="90"/>
      <c r="S734" s="90"/>
      <c r="T734" s="90"/>
      <c r="U734" s="90"/>
      <c r="V734" s="141"/>
      <c r="W734" s="90"/>
      <c r="X734" s="90"/>
      <c r="Y734" s="86"/>
      <c r="AA734" s="141"/>
      <c r="AB734" s="90"/>
      <c r="AC734" s="90"/>
      <c r="AD734" s="90"/>
    </row>
    <row r="735" spans="1:30" s="88" customFormat="1">
      <c r="A735" s="87"/>
      <c r="C735" s="89"/>
      <c r="D735" s="90"/>
      <c r="F735" s="90"/>
      <c r="I735" s="90"/>
      <c r="J735" s="90"/>
      <c r="L735" s="141"/>
      <c r="M735" s="90"/>
      <c r="N735" s="90"/>
      <c r="O735" s="90"/>
      <c r="Q735" s="141"/>
      <c r="R735" s="90"/>
      <c r="S735" s="90"/>
      <c r="T735" s="90"/>
      <c r="U735" s="90"/>
      <c r="V735" s="141"/>
      <c r="W735" s="90"/>
      <c r="X735" s="90"/>
      <c r="Y735" s="86"/>
      <c r="AA735" s="141"/>
      <c r="AB735" s="90"/>
      <c r="AC735" s="90"/>
      <c r="AD735" s="90"/>
    </row>
    <row r="736" spans="1:30" s="88" customFormat="1">
      <c r="A736" s="87"/>
      <c r="C736" s="89"/>
      <c r="D736" s="90"/>
      <c r="F736" s="90"/>
      <c r="I736" s="90"/>
      <c r="J736" s="90"/>
      <c r="L736" s="141"/>
      <c r="M736" s="90"/>
      <c r="N736" s="90"/>
      <c r="O736" s="90"/>
      <c r="Q736" s="141"/>
      <c r="R736" s="90"/>
      <c r="S736" s="90"/>
      <c r="T736" s="90"/>
      <c r="U736" s="90"/>
      <c r="V736" s="141"/>
      <c r="W736" s="90"/>
      <c r="X736" s="90"/>
      <c r="Y736" s="86"/>
      <c r="AA736" s="141"/>
      <c r="AB736" s="90"/>
      <c r="AC736" s="90"/>
      <c r="AD736" s="90"/>
    </row>
    <row r="737" spans="1:30" s="88" customFormat="1">
      <c r="A737" s="87"/>
      <c r="C737" s="89"/>
      <c r="D737" s="90"/>
      <c r="F737" s="90"/>
      <c r="I737" s="90"/>
      <c r="J737" s="90"/>
      <c r="L737" s="141"/>
      <c r="M737" s="90"/>
      <c r="N737" s="90"/>
      <c r="O737" s="90"/>
      <c r="Q737" s="141"/>
      <c r="R737" s="90"/>
      <c r="S737" s="90"/>
      <c r="T737" s="90"/>
      <c r="U737" s="90"/>
      <c r="V737" s="141"/>
      <c r="W737" s="90"/>
      <c r="X737" s="90"/>
      <c r="Y737" s="86"/>
      <c r="AA737" s="141"/>
      <c r="AB737" s="90"/>
      <c r="AC737" s="90"/>
      <c r="AD737" s="90"/>
    </row>
    <row r="738" spans="1:30" s="88" customFormat="1">
      <c r="A738" s="87"/>
      <c r="C738" s="89"/>
      <c r="D738" s="90"/>
      <c r="F738" s="90"/>
      <c r="I738" s="90"/>
      <c r="J738" s="90"/>
      <c r="L738" s="141"/>
      <c r="M738" s="90"/>
      <c r="N738" s="90"/>
      <c r="O738" s="90"/>
      <c r="Q738" s="141"/>
      <c r="R738" s="90"/>
      <c r="S738" s="90"/>
      <c r="T738" s="90"/>
      <c r="U738" s="90"/>
      <c r="V738" s="141"/>
      <c r="W738" s="90"/>
      <c r="X738" s="90"/>
      <c r="Y738" s="86"/>
      <c r="AA738" s="141"/>
      <c r="AB738" s="90"/>
      <c r="AC738" s="90"/>
      <c r="AD738" s="90"/>
    </row>
    <row r="739" spans="1:30" s="88" customFormat="1">
      <c r="A739" s="87"/>
      <c r="C739" s="89"/>
      <c r="D739" s="90"/>
      <c r="F739" s="90"/>
      <c r="I739" s="90"/>
      <c r="J739" s="90"/>
      <c r="L739" s="141"/>
      <c r="M739" s="90"/>
      <c r="N739" s="90"/>
      <c r="O739" s="90"/>
      <c r="Q739" s="141"/>
      <c r="R739" s="90"/>
      <c r="S739" s="90"/>
      <c r="T739" s="90"/>
      <c r="U739" s="90"/>
      <c r="V739" s="141"/>
      <c r="W739" s="90"/>
      <c r="X739" s="90"/>
      <c r="Y739" s="86"/>
      <c r="AA739" s="141"/>
      <c r="AB739" s="90"/>
      <c r="AC739" s="90"/>
      <c r="AD739" s="90"/>
    </row>
    <row r="740" spans="1:30" s="88" customFormat="1">
      <c r="A740" s="87"/>
      <c r="C740" s="89"/>
      <c r="D740" s="90"/>
      <c r="F740" s="90"/>
      <c r="I740" s="90"/>
      <c r="J740" s="90"/>
      <c r="L740" s="141"/>
      <c r="M740" s="90"/>
      <c r="N740" s="90"/>
      <c r="O740" s="90"/>
      <c r="Q740" s="141"/>
      <c r="R740" s="90"/>
      <c r="S740" s="90"/>
      <c r="T740" s="90"/>
      <c r="U740" s="90"/>
      <c r="V740" s="141"/>
      <c r="W740" s="90"/>
      <c r="X740" s="90"/>
      <c r="Y740" s="86"/>
      <c r="AA740" s="141"/>
      <c r="AB740" s="90"/>
      <c r="AC740" s="90"/>
      <c r="AD740" s="90"/>
    </row>
    <row r="741" spans="1:30" s="88" customFormat="1">
      <c r="A741" s="87"/>
      <c r="C741" s="89"/>
      <c r="D741" s="90"/>
      <c r="F741" s="90"/>
      <c r="I741" s="90"/>
      <c r="J741" s="90"/>
      <c r="L741" s="141"/>
      <c r="M741" s="90"/>
      <c r="N741" s="90"/>
      <c r="O741" s="90"/>
      <c r="Q741" s="141"/>
      <c r="R741" s="90"/>
      <c r="S741" s="90"/>
      <c r="T741" s="90"/>
      <c r="U741" s="90"/>
      <c r="V741" s="141"/>
      <c r="W741" s="90"/>
      <c r="X741" s="90"/>
      <c r="Y741" s="86"/>
      <c r="AA741" s="141"/>
      <c r="AB741" s="90"/>
      <c r="AC741" s="90"/>
      <c r="AD741" s="90"/>
    </row>
    <row r="742" spans="1:30" s="88" customFormat="1">
      <c r="A742" s="87"/>
      <c r="C742" s="89"/>
      <c r="D742" s="90"/>
      <c r="F742" s="90"/>
      <c r="I742" s="90"/>
      <c r="J742" s="90"/>
      <c r="L742" s="141"/>
      <c r="M742" s="90"/>
      <c r="N742" s="90"/>
      <c r="O742" s="90"/>
      <c r="Q742" s="141"/>
      <c r="R742" s="90"/>
      <c r="S742" s="90"/>
      <c r="T742" s="90"/>
      <c r="U742" s="90"/>
      <c r="V742" s="141"/>
      <c r="W742" s="90"/>
      <c r="X742" s="90"/>
      <c r="Y742" s="86"/>
      <c r="AA742" s="141"/>
      <c r="AB742" s="90"/>
      <c r="AC742" s="90"/>
      <c r="AD742" s="90"/>
    </row>
    <row r="743" spans="1:30" s="88" customFormat="1">
      <c r="A743" s="87"/>
      <c r="C743" s="89"/>
      <c r="D743" s="90"/>
      <c r="F743" s="90"/>
      <c r="I743" s="90"/>
      <c r="J743" s="90"/>
      <c r="L743" s="141"/>
      <c r="M743" s="90"/>
      <c r="N743" s="90"/>
      <c r="O743" s="90"/>
      <c r="Q743" s="141"/>
      <c r="R743" s="90"/>
      <c r="S743" s="90"/>
      <c r="T743" s="90"/>
      <c r="U743" s="90"/>
      <c r="V743" s="141"/>
      <c r="W743" s="90"/>
      <c r="X743" s="90"/>
      <c r="Y743" s="86"/>
      <c r="AA743" s="141"/>
      <c r="AB743" s="90"/>
      <c r="AC743" s="90"/>
      <c r="AD743" s="90"/>
    </row>
    <row r="744" spans="1:30" s="88" customFormat="1">
      <c r="A744" s="87"/>
      <c r="C744" s="89"/>
      <c r="D744" s="90"/>
      <c r="F744" s="90"/>
      <c r="I744" s="90"/>
      <c r="J744" s="90"/>
      <c r="L744" s="141"/>
      <c r="M744" s="90"/>
      <c r="N744" s="90"/>
      <c r="O744" s="90"/>
      <c r="Q744" s="141"/>
      <c r="R744" s="90"/>
      <c r="S744" s="90"/>
      <c r="T744" s="90"/>
      <c r="U744" s="90"/>
      <c r="V744" s="141"/>
      <c r="W744" s="90"/>
      <c r="X744" s="90"/>
      <c r="Y744" s="86"/>
      <c r="AA744" s="141"/>
      <c r="AB744" s="90"/>
      <c r="AC744" s="90"/>
      <c r="AD744" s="90"/>
    </row>
    <row r="745" spans="1:30" s="88" customFormat="1">
      <c r="A745" s="87"/>
      <c r="C745" s="89"/>
      <c r="D745" s="90"/>
      <c r="F745" s="90"/>
      <c r="I745" s="90"/>
      <c r="J745" s="90"/>
      <c r="L745" s="141"/>
      <c r="M745" s="90"/>
      <c r="N745" s="90"/>
      <c r="O745" s="90"/>
      <c r="Q745" s="141"/>
      <c r="R745" s="90"/>
      <c r="S745" s="90"/>
      <c r="T745" s="90"/>
      <c r="U745" s="90"/>
      <c r="V745" s="141"/>
      <c r="W745" s="90"/>
      <c r="X745" s="90"/>
      <c r="Y745" s="86"/>
      <c r="AA745" s="141"/>
      <c r="AB745" s="90"/>
      <c r="AC745" s="90"/>
      <c r="AD745" s="90"/>
    </row>
    <row r="746" spans="1:30" s="88" customFormat="1">
      <c r="A746" s="87"/>
      <c r="C746" s="89"/>
      <c r="D746" s="90"/>
      <c r="F746" s="90"/>
      <c r="I746" s="90"/>
      <c r="J746" s="90"/>
      <c r="L746" s="141"/>
      <c r="M746" s="90"/>
      <c r="N746" s="90"/>
      <c r="O746" s="90"/>
      <c r="Q746" s="141"/>
      <c r="R746" s="90"/>
      <c r="S746" s="90"/>
      <c r="T746" s="90"/>
      <c r="U746" s="90"/>
      <c r="V746" s="141"/>
      <c r="W746" s="90"/>
      <c r="X746" s="90"/>
      <c r="Y746" s="86"/>
      <c r="AA746" s="141"/>
      <c r="AB746" s="90"/>
      <c r="AC746" s="90"/>
      <c r="AD746" s="90"/>
    </row>
    <row r="747" spans="1:30" s="88" customFormat="1">
      <c r="A747" s="87"/>
      <c r="C747" s="89"/>
      <c r="D747" s="90"/>
      <c r="F747" s="90"/>
      <c r="I747" s="90"/>
      <c r="J747" s="90"/>
      <c r="L747" s="141"/>
      <c r="M747" s="90"/>
      <c r="N747" s="90"/>
      <c r="O747" s="90"/>
      <c r="Q747" s="141"/>
      <c r="R747" s="90"/>
      <c r="S747" s="90"/>
      <c r="T747" s="90"/>
      <c r="U747" s="90"/>
      <c r="V747" s="141"/>
      <c r="W747" s="90"/>
      <c r="X747" s="90"/>
      <c r="Y747" s="86"/>
      <c r="AA747" s="141"/>
      <c r="AB747" s="90"/>
      <c r="AC747" s="90"/>
      <c r="AD747" s="90"/>
    </row>
    <row r="748" spans="1:30" s="88" customFormat="1">
      <c r="A748" s="87"/>
      <c r="C748" s="89"/>
      <c r="D748" s="90"/>
      <c r="F748" s="90"/>
      <c r="I748" s="90"/>
      <c r="J748" s="90"/>
      <c r="L748" s="141"/>
      <c r="M748" s="90"/>
      <c r="N748" s="90"/>
      <c r="O748" s="90"/>
      <c r="Q748" s="141"/>
      <c r="R748" s="90"/>
      <c r="S748" s="90"/>
      <c r="T748" s="90"/>
      <c r="U748" s="90"/>
      <c r="V748" s="141"/>
      <c r="W748" s="90"/>
      <c r="X748" s="90"/>
      <c r="Y748" s="86"/>
      <c r="AA748" s="141"/>
      <c r="AB748" s="90"/>
      <c r="AC748" s="90"/>
      <c r="AD748" s="90"/>
    </row>
    <row r="749" spans="1:30" s="88" customFormat="1">
      <c r="A749" s="87"/>
      <c r="C749" s="89"/>
      <c r="D749" s="90"/>
      <c r="F749" s="90"/>
      <c r="I749" s="90"/>
      <c r="J749" s="90"/>
      <c r="L749" s="141"/>
      <c r="M749" s="90"/>
      <c r="N749" s="90"/>
      <c r="O749" s="90"/>
      <c r="Q749" s="141"/>
      <c r="R749" s="90"/>
      <c r="S749" s="90"/>
      <c r="T749" s="90"/>
      <c r="U749" s="90"/>
      <c r="V749" s="141"/>
      <c r="W749" s="90"/>
      <c r="X749" s="90"/>
      <c r="Y749" s="86"/>
      <c r="AA749" s="141"/>
      <c r="AB749" s="90"/>
      <c r="AC749" s="90"/>
      <c r="AD749" s="90"/>
    </row>
    <row r="750" spans="1:30" s="88" customFormat="1">
      <c r="A750" s="87"/>
      <c r="C750" s="89"/>
      <c r="D750" s="90"/>
      <c r="F750" s="90"/>
      <c r="I750" s="90"/>
      <c r="J750" s="90"/>
      <c r="L750" s="141"/>
      <c r="M750" s="90"/>
      <c r="N750" s="90"/>
      <c r="O750" s="90"/>
      <c r="Q750" s="141"/>
      <c r="R750" s="90"/>
      <c r="S750" s="90"/>
      <c r="T750" s="90"/>
      <c r="U750" s="90"/>
      <c r="V750" s="141"/>
      <c r="W750" s="90"/>
      <c r="X750" s="90"/>
      <c r="Y750" s="86"/>
      <c r="AA750" s="141"/>
      <c r="AB750" s="90"/>
      <c r="AC750" s="90"/>
      <c r="AD750" s="90"/>
    </row>
    <row r="751" spans="1:30" s="88" customFormat="1">
      <c r="A751" s="87"/>
      <c r="C751" s="89"/>
      <c r="D751" s="90"/>
      <c r="F751" s="90"/>
      <c r="I751" s="90"/>
      <c r="J751" s="90"/>
      <c r="L751" s="141"/>
      <c r="M751" s="90"/>
      <c r="N751" s="90"/>
      <c r="O751" s="90"/>
      <c r="Q751" s="141"/>
      <c r="R751" s="90"/>
      <c r="S751" s="90"/>
      <c r="T751" s="90"/>
      <c r="U751" s="90"/>
      <c r="V751" s="141"/>
      <c r="W751" s="90"/>
      <c r="X751" s="90"/>
      <c r="Y751" s="86"/>
      <c r="AA751" s="141"/>
      <c r="AB751" s="90"/>
      <c r="AC751" s="90"/>
      <c r="AD751" s="90"/>
    </row>
    <row r="752" spans="1:30" s="88" customFormat="1">
      <c r="A752" s="87"/>
      <c r="C752" s="89"/>
      <c r="D752" s="90"/>
      <c r="F752" s="90"/>
      <c r="I752" s="90"/>
      <c r="J752" s="90"/>
      <c r="L752" s="141"/>
      <c r="M752" s="90"/>
      <c r="N752" s="90"/>
      <c r="O752" s="90"/>
      <c r="Q752" s="141"/>
      <c r="R752" s="90"/>
      <c r="S752" s="90"/>
      <c r="T752" s="90"/>
      <c r="U752" s="90"/>
      <c r="V752" s="141"/>
      <c r="W752" s="90"/>
      <c r="X752" s="90"/>
      <c r="Y752" s="86"/>
      <c r="AA752" s="141"/>
      <c r="AB752" s="90"/>
      <c r="AC752" s="90"/>
      <c r="AD752" s="90"/>
    </row>
    <row r="753" spans="1:30" s="88" customFormat="1">
      <c r="A753" s="87"/>
      <c r="C753" s="89"/>
      <c r="D753" s="90"/>
      <c r="F753" s="90"/>
      <c r="I753" s="90"/>
      <c r="J753" s="90"/>
      <c r="L753" s="141"/>
      <c r="M753" s="90"/>
      <c r="N753" s="90"/>
      <c r="O753" s="90"/>
      <c r="Q753" s="141"/>
      <c r="R753" s="90"/>
      <c r="S753" s="90"/>
      <c r="T753" s="90"/>
      <c r="U753" s="90"/>
      <c r="V753" s="141"/>
      <c r="W753" s="90"/>
      <c r="X753" s="90"/>
      <c r="Y753" s="86"/>
      <c r="AA753" s="141"/>
      <c r="AB753" s="90"/>
      <c r="AC753" s="90"/>
      <c r="AD753" s="90"/>
    </row>
    <row r="754" spans="1:30" s="88" customFormat="1">
      <c r="A754" s="87"/>
      <c r="C754" s="89"/>
      <c r="D754" s="90"/>
      <c r="F754" s="90"/>
      <c r="I754" s="90"/>
      <c r="J754" s="90"/>
      <c r="L754" s="141"/>
      <c r="M754" s="90"/>
      <c r="N754" s="90"/>
      <c r="O754" s="90"/>
      <c r="Q754" s="141"/>
      <c r="R754" s="90"/>
      <c r="S754" s="90"/>
      <c r="T754" s="90"/>
      <c r="U754" s="90"/>
      <c r="V754" s="141"/>
      <c r="W754" s="90"/>
      <c r="X754" s="90"/>
      <c r="Y754" s="86"/>
      <c r="AA754" s="141"/>
      <c r="AB754" s="90"/>
      <c r="AC754" s="90"/>
      <c r="AD754" s="90"/>
    </row>
    <row r="755" spans="1:30" s="88" customFormat="1">
      <c r="A755" s="87"/>
      <c r="C755" s="89"/>
      <c r="D755" s="90"/>
      <c r="F755" s="90"/>
      <c r="I755" s="90"/>
      <c r="J755" s="90"/>
      <c r="L755" s="141"/>
      <c r="M755" s="90"/>
      <c r="N755" s="90"/>
      <c r="O755" s="90"/>
      <c r="Q755" s="141"/>
      <c r="R755" s="90"/>
      <c r="S755" s="90"/>
      <c r="T755" s="90"/>
      <c r="U755" s="90"/>
      <c r="V755" s="141"/>
      <c r="W755" s="90"/>
      <c r="X755" s="90"/>
      <c r="Y755" s="86"/>
      <c r="AA755" s="141"/>
      <c r="AB755" s="90"/>
      <c r="AC755" s="90"/>
      <c r="AD755" s="90"/>
    </row>
    <row r="756" spans="1:30" s="88" customFormat="1">
      <c r="A756" s="87"/>
      <c r="C756" s="89"/>
      <c r="D756" s="90"/>
      <c r="F756" s="90"/>
      <c r="I756" s="90"/>
      <c r="J756" s="90"/>
      <c r="L756" s="141"/>
      <c r="M756" s="90"/>
      <c r="N756" s="90"/>
      <c r="O756" s="90"/>
      <c r="Q756" s="141"/>
      <c r="R756" s="90"/>
      <c r="S756" s="90"/>
      <c r="T756" s="90"/>
      <c r="U756" s="90"/>
      <c r="V756" s="141"/>
      <c r="W756" s="90"/>
      <c r="X756" s="90"/>
      <c r="Y756" s="86"/>
      <c r="AA756" s="141"/>
      <c r="AB756" s="90"/>
      <c r="AC756" s="90"/>
      <c r="AD756" s="90"/>
    </row>
    <row r="757" spans="1:30" s="88" customFormat="1">
      <c r="A757" s="87"/>
      <c r="C757" s="89"/>
      <c r="D757" s="90"/>
      <c r="F757" s="90"/>
      <c r="I757" s="90"/>
      <c r="J757" s="90"/>
      <c r="L757" s="141"/>
      <c r="M757" s="90"/>
      <c r="N757" s="90"/>
      <c r="O757" s="90"/>
      <c r="Q757" s="141"/>
      <c r="R757" s="90"/>
      <c r="S757" s="90"/>
      <c r="T757" s="90"/>
      <c r="U757" s="90"/>
      <c r="V757" s="141"/>
      <c r="W757" s="90"/>
      <c r="X757" s="90"/>
      <c r="Y757" s="86"/>
      <c r="AA757" s="141"/>
      <c r="AB757" s="90"/>
      <c r="AC757" s="90"/>
      <c r="AD757" s="90"/>
    </row>
    <row r="758" spans="1:30" s="88" customFormat="1">
      <c r="A758" s="87"/>
      <c r="C758" s="89"/>
      <c r="D758" s="90"/>
      <c r="F758" s="90"/>
      <c r="I758" s="90"/>
      <c r="J758" s="90"/>
      <c r="L758" s="141"/>
      <c r="M758" s="90"/>
      <c r="N758" s="90"/>
      <c r="O758" s="90"/>
      <c r="Q758" s="141"/>
      <c r="R758" s="90"/>
      <c r="S758" s="90"/>
      <c r="T758" s="90"/>
      <c r="U758" s="90"/>
      <c r="V758" s="141"/>
      <c r="W758" s="90"/>
      <c r="X758" s="90"/>
      <c r="Y758" s="86"/>
      <c r="AA758" s="141"/>
      <c r="AB758" s="90"/>
      <c r="AC758" s="90"/>
      <c r="AD758" s="90"/>
    </row>
    <row r="759" spans="1:30" s="88" customFormat="1">
      <c r="A759" s="87"/>
      <c r="C759" s="89"/>
      <c r="D759" s="90"/>
      <c r="F759" s="90"/>
      <c r="I759" s="90"/>
      <c r="J759" s="90"/>
      <c r="L759" s="141"/>
      <c r="M759" s="90"/>
      <c r="N759" s="90"/>
      <c r="O759" s="90"/>
      <c r="Q759" s="141"/>
      <c r="R759" s="90"/>
      <c r="S759" s="90"/>
      <c r="T759" s="90"/>
      <c r="U759" s="90"/>
      <c r="V759" s="141"/>
      <c r="W759" s="90"/>
      <c r="X759" s="90"/>
      <c r="Y759" s="86"/>
      <c r="AA759" s="141"/>
      <c r="AB759" s="90"/>
      <c r="AC759" s="90"/>
      <c r="AD759" s="90"/>
    </row>
    <row r="760" spans="1:30" s="88" customFormat="1">
      <c r="A760" s="87"/>
      <c r="C760" s="89"/>
      <c r="D760" s="90"/>
      <c r="F760" s="90"/>
      <c r="I760" s="90"/>
      <c r="J760" s="90"/>
      <c r="L760" s="141"/>
      <c r="M760" s="90"/>
      <c r="N760" s="90"/>
      <c r="O760" s="90"/>
      <c r="Q760" s="141"/>
      <c r="R760" s="90"/>
      <c r="S760" s="90"/>
      <c r="T760" s="90"/>
      <c r="U760" s="90"/>
      <c r="V760" s="141"/>
      <c r="W760" s="90"/>
      <c r="X760" s="90"/>
      <c r="Y760" s="86"/>
      <c r="AA760" s="141"/>
      <c r="AB760" s="90"/>
      <c r="AC760" s="90"/>
      <c r="AD760" s="90"/>
    </row>
    <row r="761" spans="1:30" s="88" customFormat="1">
      <c r="A761" s="87"/>
      <c r="C761" s="89"/>
      <c r="D761" s="90"/>
      <c r="F761" s="90"/>
      <c r="I761" s="90"/>
      <c r="J761" s="90"/>
      <c r="L761" s="141"/>
      <c r="M761" s="90"/>
      <c r="N761" s="90"/>
      <c r="O761" s="90"/>
      <c r="Q761" s="141"/>
      <c r="R761" s="90"/>
      <c r="S761" s="90"/>
      <c r="T761" s="90"/>
      <c r="U761" s="90"/>
      <c r="V761" s="141"/>
      <c r="W761" s="90"/>
      <c r="X761" s="90"/>
      <c r="Y761" s="86"/>
      <c r="AA761" s="141"/>
      <c r="AB761" s="90"/>
      <c r="AC761" s="90"/>
      <c r="AD761" s="90"/>
    </row>
    <row r="762" spans="1:30" s="88" customFormat="1">
      <c r="A762" s="87"/>
      <c r="C762" s="89"/>
      <c r="D762" s="90"/>
      <c r="F762" s="90"/>
      <c r="I762" s="90"/>
      <c r="J762" s="90"/>
      <c r="L762" s="141"/>
      <c r="M762" s="90"/>
      <c r="N762" s="90"/>
      <c r="O762" s="90"/>
      <c r="Q762" s="141"/>
      <c r="R762" s="90"/>
      <c r="S762" s="90"/>
      <c r="T762" s="90"/>
      <c r="U762" s="90"/>
      <c r="V762" s="141"/>
      <c r="W762" s="90"/>
      <c r="X762" s="90"/>
      <c r="Y762" s="86"/>
      <c r="AA762" s="141"/>
      <c r="AB762" s="90"/>
      <c r="AC762" s="90"/>
      <c r="AD762" s="90"/>
    </row>
    <row r="763" spans="1:30" s="88" customFormat="1">
      <c r="A763" s="87"/>
      <c r="C763" s="89"/>
      <c r="D763" s="90"/>
      <c r="F763" s="90"/>
      <c r="I763" s="90"/>
      <c r="J763" s="90"/>
      <c r="L763" s="141"/>
      <c r="M763" s="90"/>
      <c r="N763" s="90"/>
      <c r="O763" s="90"/>
      <c r="Q763" s="141"/>
      <c r="R763" s="90"/>
      <c r="S763" s="90"/>
      <c r="T763" s="90"/>
      <c r="U763" s="90"/>
      <c r="V763" s="141"/>
      <c r="W763" s="90"/>
      <c r="X763" s="90"/>
      <c r="Y763" s="86"/>
      <c r="AA763" s="141"/>
      <c r="AB763" s="90"/>
      <c r="AC763" s="90"/>
      <c r="AD763" s="90"/>
    </row>
    <row r="764" spans="1:30" s="88" customFormat="1">
      <c r="A764" s="87"/>
      <c r="C764" s="89"/>
      <c r="D764" s="90"/>
      <c r="F764" s="90"/>
      <c r="I764" s="90"/>
      <c r="J764" s="90"/>
      <c r="L764" s="141"/>
      <c r="M764" s="90"/>
      <c r="N764" s="90"/>
      <c r="O764" s="90"/>
      <c r="Q764" s="141"/>
      <c r="R764" s="90"/>
      <c r="S764" s="90"/>
      <c r="T764" s="90"/>
      <c r="U764" s="90"/>
      <c r="V764" s="141"/>
      <c r="W764" s="90"/>
      <c r="X764" s="90"/>
      <c r="Y764" s="86"/>
      <c r="AA764" s="141"/>
      <c r="AB764" s="90"/>
      <c r="AC764" s="90"/>
      <c r="AD764" s="90"/>
    </row>
    <row r="765" spans="1:30" s="88" customFormat="1">
      <c r="A765" s="87"/>
      <c r="C765" s="89"/>
      <c r="D765" s="90"/>
      <c r="F765" s="90"/>
      <c r="I765" s="90"/>
      <c r="J765" s="90"/>
      <c r="L765" s="141"/>
      <c r="M765" s="90"/>
      <c r="N765" s="90"/>
      <c r="O765" s="90"/>
      <c r="Q765" s="141"/>
      <c r="R765" s="90"/>
      <c r="S765" s="90"/>
      <c r="T765" s="90"/>
      <c r="U765" s="90"/>
      <c r="V765" s="141"/>
      <c r="W765" s="90"/>
      <c r="X765" s="90"/>
      <c r="Y765" s="86"/>
      <c r="AA765" s="141"/>
      <c r="AB765" s="90"/>
      <c r="AC765" s="90"/>
      <c r="AD765" s="90"/>
    </row>
    <row r="766" spans="1:30" s="88" customFormat="1">
      <c r="A766" s="87"/>
      <c r="C766" s="89"/>
      <c r="D766" s="90"/>
      <c r="F766" s="90"/>
      <c r="I766" s="90"/>
      <c r="J766" s="90"/>
      <c r="L766" s="141"/>
      <c r="M766" s="90"/>
      <c r="N766" s="90"/>
      <c r="O766" s="90"/>
      <c r="Q766" s="141"/>
      <c r="R766" s="90"/>
      <c r="S766" s="90"/>
      <c r="T766" s="90"/>
      <c r="U766" s="90"/>
      <c r="V766" s="141"/>
      <c r="W766" s="90"/>
      <c r="X766" s="90"/>
      <c r="Y766" s="86"/>
      <c r="AA766" s="141"/>
      <c r="AB766" s="90"/>
      <c r="AC766" s="90"/>
      <c r="AD766" s="90"/>
    </row>
    <row r="767" spans="1:30" s="88" customFormat="1">
      <c r="A767" s="87"/>
      <c r="C767" s="89"/>
      <c r="D767" s="90"/>
      <c r="F767" s="90"/>
      <c r="I767" s="90"/>
      <c r="J767" s="90"/>
      <c r="L767" s="141"/>
      <c r="M767" s="90"/>
      <c r="N767" s="90"/>
      <c r="O767" s="90"/>
      <c r="Q767" s="141"/>
      <c r="R767" s="90"/>
      <c r="S767" s="90"/>
      <c r="T767" s="90"/>
      <c r="U767" s="90"/>
      <c r="V767" s="141"/>
      <c r="W767" s="90"/>
      <c r="X767" s="90"/>
      <c r="Y767" s="86"/>
      <c r="AA767" s="141"/>
      <c r="AB767" s="90"/>
      <c r="AC767" s="90"/>
      <c r="AD767" s="90"/>
    </row>
    <row r="768" spans="1:30" s="88" customFormat="1">
      <c r="A768" s="87"/>
      <c r="C768" s="89"/>
      <c r="D768" s="90"/>
      <c r="F768" s="90"/>
      <c r="I768" s="90"/>
      <c r="J768" s="90"/>
      <c r="L768" s="141"/>
      <c r="M768" s="90"/>
      <c r="N768" s="90"/>
      <c r="O768" s="90"/>
      <c r="Q768" s="141"/>
      <c r="R768" s="90"/>
      <c r="S768" s="90"/>
      <c r="T768" s="90"/>
      <c r="U768" s="90"/>
      <c r="V768" s="141"/>
      <c r="W768" s="90"/>
      <c r="X768" s="90"/>
      <c r="Y768" s="86"/>
      <c r="AA768" s="141"/>
      <c r="AB768" s="90"/>
      <c r="AC768" s="90"/>
      <c r="AD768" s="90"/>
    </row>
    <row r="769" spans="1:30" s="88" customFormat="1">
      <c r="A769" s="87"/>
      <c r="C769" s="89"/>
      <c r="D769" s="90"/>
      <c r="F769" s="90"/>
      <c r="I769" s="90"/>
      <c r="J769" s="90"/>
      <c r="L769" s="141"/>
      <c r="M769" s="90"/>
      <c r="N769" s="90"/>
      <c r="O769" s="90"/>
      <c r="Q769" s="141"/>
      <c r="R769" s="90"/>
      <c r="S769" s="90"/>
      <c r="T769" s="90"/>
      <c r="U769" s="90"/>
      <c r="V769" s="141"/>
      <c r="W769" s="90"/>
      <c r="X769" s="90"/>
      <c r="Y769" s="86"/>
      <c r="AA769" s="141"/>
      <c r="AB769" s="90"/>
      <c r="AC769" s="90"/>
      <c r="AD769" s="90"/>
    </row>
    <row r="770" spans="1:30" s="88" customFormat="1">
      <c r="A770" s="87"/>
      <c r="C770" s="89"/>
      <c r="D770" s="90"/>
      <c r="F770" s="90"/>
      <c r="I770" s="90"/>
      <c r="J770" s="90"/>
      <c r="L770" s="141"/>
      <c r="M770" s="90"/>
      <c r="N770" s="90"/>
      <c r="O770" s="90"/>
      <c r="Q770" s="141"/>
      <c r="R770" s="90"/>
      <c r="S770" s="90"/>
      <c r="T770" s="90"/>
      <c r="U770" s="90"/>
      <c r="V770" s="141"/>
      <c r="W770" s="90"/>
      <c r="X770" s="90"/>
      <c r="Y770" s="86"/>
      <c r="AA770" s="141"/>
      <c r="AB770" s="90"/>
      <c r="AC770" s="90"/>
      <c r="AD770" s="90"/>
    </row>
    <row r="771" spans="1:30" s="88" customFormat="1">
      <c r="A771" s="87"/>
      <c r="C771" s="89"/>
      <c r="D771" s="90"/>
      <c r="F771" s="90"/>
      <c r="I771" s="90"/>
      <c r="J771" s="90"/>
      <c r="L771" s="141"/>
      <c r="M771" s="90"/>
      <c r="N771" s="90"/>
      <c r="O771" s="90"/>
      <c r="Q771" s="141"/>
      <c r="R771" s="90"/>
      <c r="S771" s="90"/>
      <c r="T771" s="90"/>
      <c r="U771" s="90"/>
      <c r="V771" s="141"/>
      <c r="W771" s="90"/>
      <c r="X771" s="90"/>
      <c r="Y771" s="86"/>
      <c r="AA771" s="141"/>
      <c r="AB771" s="90"/>
      <c r="AC771" s="90"/>
      <c r="AD771" s="90"/>
    </row>
    <row r="772" spans="1:30" s="88" customFormat="1">
      <c r="A772" s="87"/>
      <c r="C772" s="89"/>
      <c r="D772" s="90"/>
      <c r="F772" s="90"/>
      <c r="I772" s="90"/>
      <c r="J772" s="90"/>
      <c r="L772" s="141"/>
      <c r="M772" s="90"/>
      <c r="N772" s="90"/>
      <c r="O772" s="90"/>
      <c r="Q772" s="141"/>
      <c r="R772" s="90"/>
      <c r="S772" s="90"/>
      <c r="T772" s="90"/>
      <c r="U772" s="90"/>
      <c r="V772" s="141"/>
      <c r="W772" s="90"/>
      <c r="X772" s="90"/>
      <c r="Y772" s="86"/>
      <c r="AA772" s="141"/>
      <c r="AB772" s="90"/>
      <c r="AC772" s="90"/>
      <c r="AD772" s="90"/>
    </row>
    <row r="773" spans="1:30" s="88" customFormat="1">
      <c r="A773" s="87"/>
      <c r="C773" s="89"/>
      <c r="D773" s="90"/>
      <c r="F773" s="90"/>
      <c r="I773" s="90"/>
      <c r="J773" s="90"/>
      <c r="L773" s="141"/>
      <c r="M773" s="90"/>
      <c r="N773" s="90"/>
      <c r="O773" s="90"/>
      <c r="Q773" s="141"/>
      <c r="R773" s="90"/>
      <c r="S773" s="90"/>
      <c r="T773" s="90"/>
      <c r="U773" s="90"/>
      <c r="V773" s="141"/>
      <c r="W773" s="90"/>
      <c r="X773" s="90"/>
      <c r="Y773" s="86"/>
      <c r="AA773" s="141"/>
      <c r="AB773" s="90"/>
      <c r="AC773" s="90"/>
      <c r="AD773" s="90"/>
    </row>
    <row r="774" spans="1:30" s="88" customFormat="1">
      <c r="A774" s="87"/>
      <c r="C774" s="89"/>
      <c r="D774" s="90"/>
      <c r="F774" s="90"/>
      <c r="I774" s="90"/>
      <c r="J774" s="90"/>
      <c r="L774" s="141"/>
      <c r="M774" s="90"/>
      <c r="N774" s="90"/>
      <c r="O774" s="90"/>
      <c r="Q774" s="141"/>
      <c r="R774" s="90"/>
      <c r="S774" s="90"/>
      <c r="T774" s="90"/>
      <c r="U774" s="90"/>
      <c r="V774" s="141"/>
      <c r="W774" s="90"/>
      <c r="X774" s="90"/>
      <c r="Y774" s="86"/>
      <c r="AA774" s="141"/>
      <c r="AB774" s="90"/>
      <c r="AC774" s="90"/>
      <c r="AD774" s="90"/>
    </row>
    <row r="775" spans="1:30" s="88" customFormat="1">
      <c r="A775" s="87"/>
      <c r="C775" s="89"/>
      <c r="D775" s="90"/>
      <c r="F775" s="90"/>
      <c r="I775" s="90"/>
      <c r="J775" s="90"/>
      <c r="L775" s="141"/>
      <c r="M775" s="90"/>
      <c r="N775" s="90"/>
      <c r="O775" s="90"/>
      <c r="Q775" s="141"/>
      <c r="R775" s="90"/>
      <c r="S775" s="90"/>
      <c r="T775" s="90"/>
      <c r="U775" s="90"/>
      <c r="V775" s="141"/>
      <c r="W775" s="90"/>
      <c r="X775" s="90"/>
      <c r="Y775" s="86"/>
      <c r="AA775" s="141"/>
      <c r="AB775" s="90"/>
      <c r="AC775" s="90"/>
      <c r="AD775" s="90"/>
    </row>
    <row r="776" spans="1:30" s="88" customFormat="1">
      <c r="A776" s="87"/>
      <c r="C776" s="89"/>
      <c r="D776" s="90"/>
      <c r="F776" s="90"/>
      <c r="I776" s="90"/>
      <c r="J776" s="90"/>
      <c r="L776" s="141"/>
      <c r="M776" s="90"/>
      <c r="N776" s="90"/>
      <c r="O776" s="90"/>
      <c r="Q776" s="141"/>
      <c r="R776" s="90"/>
      <c r="S776" s="90"/>
      <c r="T776" s="90"/>
      <c r="U776" s="90"/>
      <c r="V776" s="141"/>
      <c r="W776" s="90"/>
      <c r="X776" s="90"/>
      <c r="Y776" s="86"/>
      <c r="AA776" s="141"/>
      <c r="AB776" s="90"/>
      <c r="AC776" s="90"/>
      <c r="AD776" s="90"/>
    </row>
    <row r="777" spans="1:30" s="88" customFormat="1">
      <c r="A777" s="87"/>
      <c r="C777" s="89"/>
      <c r="D777" s="90"/>
      <c r="F777" s="90"/>
      <c r="I777" s="90"/>
      <c r="J777" s="90"/>
      <c r="L777" s="141"/>
      <c r="M777" s="90"/>
      <c r="N777" s="90"/>
      <c r="O777" s="90"/>
      <c r="Q777" s="141"/>
      <c r="R777" s="90"/>
      <c r="S777" s="90"/>
      <c r="T777" s="90"/>
      <c r="U777" s="90"/>
      <c r="V777" s="141"/>
      <c r="W777" s="90"/>
      <c r="X777" s="90"/>
      <c r="Y777" s="86"/>
      <c r="AA777" s="141"/>
      <c r="AB777" s="90"/>
      <c r="AC777" s="90"/>
      <c r="AD777" s="90"/>
    </row>
    <row r="778" spans="1:30" s="88" customFormat="1">
      <c r="A778" s="87"/>
      <c r="C778" s="89"/>
      <c r="D778" s="90"/>
      <c r="F778" s="90"/>
      <c r="I778" s="90"/>
      <c r="J778" s="90"/>
      <c r="L778" s="141"/>
      <c r="M778" s="90"/>
      <c r="N778" s="90"/>
      <c r="O778" s="90"/>
      <c r="Q778" s="141"/>
      <c r="R778" s="90"/>
      <c r="S778" s="90"/>
      <c r="T778" s="90"/>
      <c r="U778" s="90"/>
      <c r="V778" s="141"/>
      <c r="W778" s="90"/>
      <c r="X778" s="90"/>
      <c r="Y778" s="86"/>
      <c r="AA778" s="141"/>
      <c r="AB778" s="90"/>
      <c r="AC778" s="90"/>
      <c r="AD778" s="90"/>
    </row>
    <row r="779" spans="1:30" s="88" customFormat="1">
      <c r="A779" s="87"/>
      <c r="C779" s="89"/>
      <c r="D779" s="90"/>
      <c r="F779" s="90"/>
      <c r="I779" s="90"/>
      <c r="J779" s="90"/>
      <c r="L779" s="141"/>
      <c r="M779" s="90"/>
      <c r="N779" s="90"/>
      <c r="O779" s="90"/>
      <c r="Q779" s="141"/>
      <c r="R779" s="90"/>
      <c r="S779" s="90"/>
      <c r="T779" s="90"/>
      <c r="U779" s="90"/>
      <c r="V779" s="141"/>
      <c r="W779" s="90"/>
      <c r="X779" s="90"/>
      <c r="Y779" s="86"/>
      <c r="AA779" s="141"/>
      <c r="AB779" s="90"/>
      <c r="AC779" s="90"/>
      <c r="AD779" s="90"/>
    </row>
    <row r="780" spans="1:30" s="88" customFormat="1">
      <c r="A780" s="87"/>
      <c r="C780" s="89"/>
      <c r="D780" s="90"/>
      <c r="F780" s="90"/>
      <c r="I780" s="90"/>
      <c r="J780" s="90"/>
      <c r="L780" s="141"/>
      <c r="M780" s="90"/>
      <c r="N780" s="90"/>
      <c r="O780" s="90"/>
      <c r="Q780" s="141"/>
      <c r="R780" s="90"/>
      <c r="S780" s="90"/>
      <c r="T780" s="90"/>
      <c r="U780" s="90"/>
      <c r="V780" s="141"/>
      <c r="W780" s="90"/>
      <c r="X780" s="90"/>
      <c r="Y780" s="86"/>
      <c r="AA780" s="141"/>
      <c r="AB780" s="90"/>
      <c r="AC780" s="90"/>
      <c r="AD780" s="90"/>
    </row>
    <row r="781" spans="1:30" s="88" customFormat="1">
      <c r="A781" s="87"/>
      <c r="C781" s="89"/>
      <c r="D781" s="90"/>
      <c r="F781" s="90"/>
      <c r="I781" s="90"/>
      <c r="J781" s="90"/>
      <c r="L781" s="141"/>
      <c r="M781" s="90"/>
      <c r="N781" s="90"/>
      <c r="O781" s="90"/>
      <c r="Q781" s="141"/>
      <c r="R781" s="90"/>
      <c r="S781" s="90"/>
      <c r="T781" s="90"/>
      <c r="U781" s="90"/>
      <c r="V781" s="141"/>
      <c r="W781" s="90"/>
      <c r="X781" s="90"/>
      <c r="Y781" s="86"/>
      <c r="AA781" s="141"/>
      <c r="AB781" s="90"/>
      <c r="AC781" s="90"/>
      <c r="AD781" s="90"/>
    </row>
    <row r="782" spans="1:30" s="88" customFormat="1">
      <c r="A782" s="87"/>
      <c r="C782" s="89"/>
      <c r="D782" s="90"/>
      <c r="F782" s="90"/>
      <c r="I782" s="90"/>
      <c r="J782" s="90"/>
      <c r="L782" s="141"/>
      <c r="M782" s="90"/>
      <c r="N782" s="90"/>
      <c r="O782" s="90"/>
      <c r="Q782" s="141"/>
      <c r="R782" s="90"/>
      <c r="S782" s="90"/>
      <c r="T782" s="90"/>
      <c r="U782" s="90"/>
      <c r="V782" s="141"/>
      <c r="W782" s="90"/>
      <c r="X782" s="90"/>
      <c r="Y782" s="86"/>
      <c r="AA782" s="141"/>
      <c r="AB782" s="90"/>
      <c r="AC782" s="90"/>
      <c r="AD782" s="90"/>
    </row>
    <row r="783" spans="1:30" s="88" customFormat="1">
      <c r="A783" s="87"/>
      <c r="C783" s="89"/>
      <c r="D783" s="90"/>
      <c r="F783" s="90"/>
      <c r="I783" s="90"/>
      <c r="J783" s="90"/>
      <c r="L783" s="141"/>
      <c r="M783" s="90"/>
      <c r="N783" s="90"/>
      <c r="O783" s="90"/>
      <c r="Q783" s="141"/>
      <c r="R783" s="90"/>
      <c r="S783" s="90"/>
      <c r="T783" s="90"/>
      <c r="U783" s="90"/>
      <c r="V783" s="141"/>
      <c r="W783" s="90"/>
      <c r="X783" s="90"/>
      <c r="Y783" s="86"/>
      <c r="AA783" s="141"/>
      <c r="AB783" s="90"/>
      <c r="AC783" s="90"/>
      <c r="AD783" s="90"/>
    </row>
    <row r="784" spans="1:30" s="88" customFormat="1">
      <c r="A784" s="87"/>
      <c r="C784" s="89"/>
      <c r="D784" s="90"/>
      <c r="F784" s="90"/>
      <c r="I784" s="90"/>
      <c r="J784" s="90"/>
      <c r="L784" s="141"/>
      <c r="M784" s="90"/>
      <c r="N784" s="90"/>
      <c r="O784" s="90"/>
      <c r="Q784" s="141"/>
      <c r="R784" s="90"/>
      <c r="S784" s="90"/>
      <c r="T784" s="90"/>
      <c r="U784" s="90"/>
      <c r="V784" s="141"/>
      <c r="W784" s="90"/>
      <c r="X784" s="90"/>
      <c r="Y784" s="86"/>
      <c r="AA784" s="141"/>
      <c r="AB784" s="90"/>
      <c r="AC784" s="90"/>
      <c r="AD784" s="90"/>
    </row>
    <row r="785" spans="1:30" s="88" customFormat="1">
      <c r="A785" s="87"/>
      <c r="C785" s="89"/>
      <c r="D785" s="90"/>
      <c r="F785" s="90"/>
      <c r="I785" s="90"/>
      <c r="J785" s="90"/>
      <c r="L785" s="141"/>
      <c r="M785" s="90"/>
      <c r="N785" s="90"/>
      <c r="O785" s="90"/>
      <c r="Q785" s="141"/>
      <c r="R785" s="90"/>
      <c r="S785" s="90"/>
      <c r="T785" s="90"/>
      <c r="U785" s="90"/>
      <c r="V785" s="141"/>
      <c r="W785" s="90"/>
      <c r="X785" s="90"/>
      <c r="Y785" s="86"/>
      <c r="AA785" s="141"/>
      <c r="AB785" s="90"/>
      <c r="AC785" s="90"/>
      <c r="AD785" s="90"/>
    </row>
    <row r="786" spans="1:30" s="88" customFormat="1">
      <c r="A786" s="87"/>
      <c r="C786" s="89"/>
      <c r="D786" s="90"/>
      <c r="F786" s="90"/>
      <c r="I786" s="90"/>
      <c r="J786" s="90"/>
      <c r="L786" s="141"/>
      <c r="M786" s="90"/>
      <c r="N786" s="90"/>
      <c r="O786" s="90"/>
      <c r="Q786" s="141"/>
      <c r="R786" s="90"/>
      <c r="S786" s="90"/>
      <c r="T786" s="90"/>
      <c r="U786" s="90"/>
      <c r="V786" s="141"/>
      <c r="W786" s="90"/>
      <c r="X786" s="90"/>
      <c r="Y786" s="86"/>
      <c r="AA786" s="141"/>
      <c r="AB786" s="90"/>
      <c r="AC786" s="90"/>
      <c r="AD786" s="90"/>
    </row>
    <row r="787" spans="1:30" s="88" customFormat="1">
      <c r="A787" s="87"/>
      <c r="C787" s="89"/>
      <c r="D787" s="90"/>
      <c r="F787" s="90"/>
      <c r="I787" s="90"/>
      <c r="J787" s="90"/>
      <c r="L787" s="141"/>
      <c r="M787" s="90"/>
      <c r="N787" s="90"/>
      <c r="O787" s="90"/>
      <c r="Q787" s="141"/>
      <c r="R787" s="90"/>
      <c r="S787" s="90"/>
      <c r="T787" s="90"/>
      <c r="U787" s="90"/>
      <c r="V787" s="141"/>
      <c r="W787" s="90"/>
      <c r="X787" s="90"/>
      <c r="Y787" s="86"/>
      <c r="AA787" s="141"/>
      <c r="AB787" s="90"/>
      <c r="AC787" s="90"/>
      <c r="AD787" s="90"/>
    </row>
    <row r="788" spans="1:30" s="88" customFormat="1">
      <c r="A788" s="87"/>
      <c r="C788" s="89"/>
      <c r="D788" s="90"/>
      <c r="F788" s="90"/>
      <c r="I788" s="90"/>
      <c r="J788" s="90"/>
      <c r="L788" s="141"/>
      <c r="M788" s="90"/>
      <c r="N788" s="90"/>
      <c r="O788" s="90"/>
      <c r="Q788" s="141"/>
      <c r="R788" s="90"/>
      <c r="S788" s="90"/>
      <c r="T788" s="90"/>
      <c r="U788" s="90"/>
      <c r="V788" s="141"/>
      <c r="W788" s="90"/>
      <c r="X788" s="90"/>
      <c r="Y788" s="86"/>
      <c r="AA788" s="141"/>
      <c r="AB788" s="90"/>
      <c r="AC788" s="90"/>
      <c r="AD788" s="90"/>
    </row>
    <row r="789" spans="1:30" s="88" customFormat="1">
      <c r="A789" s="87"/>
      <c r="C789" s="89"/>
      <c r="D789" s="90"/>
      <c r="F789" s="90"/>
      <c r="I789" s="90"/>
      <c r="J789" s="90"/>
      <c r="L789" s="141"/>
      <c r="M789" s="90"/>
      <c r="N789" s="90"/>
      <c r="O789" s="90"/>
      <c r="Q789" s="141"/>
      <c r="R789" s="90"/>
      <c r="S789" s="90"/>
      <c r="T789" s="90"/>
      <c r="U789" s="90"/>
      <c r="V789" s="141"/>
      <c r="W789" s="90"/>
      <c r="X789" s="90"/>
      <c r="Y789" s="86"/>
      <c r="AA789" s="141"/>
      <c r="AB789" s="90"/>
      <c r="AC789" s="90"/>
      <c r="AD789" s="90"/>
    </row>
    <row r="790" spans="1:30" s="88" customFormat="1">
      <c r="A790" s="87"/>
      <c r="C790" s="89"/>
      <c r="D790" s="90"/>
      <c r="F790" s="90"/>
      <c r="I790" s="90"/>
      <c r="J790" s="90"/>
      <c r="L790" s="141"/>
      <c r="M790" s="90"/>
      <c r="N790" s="90"/>
      <c r="O790" s="90"/>
      <c r="Q790" s="141"/>
      <c r="R790" s="90"/>
      <c r="S790" s="90"/>
      <c r="T790" s="90"/>
      <c r="U790" s="90"/>
      <c r="V790" s="141"/>
      <c r="W790" s="90"/>
      <c r="X790" s="90"/>
      <c r="Y790" s="86"/>
      <c r="AA790" s="141"/>
      <c r="AB790" s="90"/>
      <c r="AC790" s="90"/>
      <c r="AD790" s="90"/>
    </row>
    <row r="791" spans="1:30" s="88" customFormat="1">
      <c r="A791" s="87"/>
      <c r="C791" s="89"/>
      <c r="D791" s="90"/>
      <c r="F791" s="90"/>
      <c r="I791" s="90"/>
      <c r="J791" s="90"/>
      <c r="L791" s="141"/>
      <c r="M791" s="90"/>
      <c r="N791" s="90"/>
      <c r="O791" s="90"/>
      <c r="Q791" s="141"/>
      <c r="R791" s="90"/>
      <c r="S791" s="90"/>
      <c r="T791" s="90"/>
      <c r="U791" s="90"/>
      <c r="V791" s="141"/>
      <c r="W791" s="90"/>
      <c r="X791" s="90"/>
      <c r="Y791" s="86"/>
      <c r="AA791" s="141"/>
      <c r="AB791" s="90"/>
      <c r="AC791" s="90"/>
      <c r="AD791" s="90"/>
    </row>
    <row r="792" spans="1:30" s="88" customFormat="1">
      <c r="A792" s="87"/>
      <c r="C792" s="89"/>
      <c r="D792" s="90"/>
      <c r="F792" s="90"/>
      <c r="I792" s="90"/>
      <c r="J792" s="90"/>
      <c r="L792" s="141"/>
      <c r="M792" s="90"/>
      <c r="N792" s="90"/>
      <c r="O792" s="90"/>
      <c r="Q792" s="141"/>
      <c r="R792" s="90"/>
      <c r="S792" s="90"/>
      <c r="T792" s="90"/>
      <c r="U792" s="90"/>
      <c r="V792" s="141"/>
      <c r="W792" s="90"/>
      <c r="X792" s="90"/>
      <c r="Y792" s="86"/>
      <c r="AA792" s="141"/>
      <c r="AB792" s="90"/>
      <c r="AC792" s="90"/>
      <c r="AD792" s="90"/>
    </row>
    <row r="793" spans="1:30" s="88" customFormat="1">
      <c r="A793" s="87"/>
      <c r="C793" s="89"/>
      <c r="D793" s="90"/>
      <c r="F793" s="90"/>
      <c r="I793" s="90"/>
      <c r="J793" s="90"/>
      <c r="L793" s="141"/>
      <c r="M793" s="90"/>
      <c r="N793" s="90"/>
      <c r="O793" s="90"/>
      <c r="Q793" s="141"/>
      <c r="R793" s="90"/>
      <c r="S793" s="90"/>
      <c r="T793" s="90"/>
      <c r="U793" s="90"/>
      <c r="V793" s="141"/>
      <c r="W793" s="90"/>
      <c r="X793" s="90"/>
      <c r="Y793" s="86"/>
      <c r="AA793" s="141"/>
      <c r="AB793" s="90"/>
      <c r="AC793" s="90"/>
      <c r="AD793" s="90"/>
    </row>
    <row r="794" spans="1:30" s="88" customFormat="1">
      <c r="A794" s="87"/>
      <c r="C794" s="89"/>
      <c r="D794" s="90"/>
      <c r="F794" s="90"/>
      <c r="I794" s="90"/>
      <c r="J794" s="90"/>
      <c r="L794" s="141"/>
      <c r="M794" s="90"/>
      <c r="N794" s="90"/>
      <c r="O794" s="90"/>
      <c r="Q794" s="141"/>
      <c r="R794" s="90"/>
      <c r="S794" s="90"/>
      <c r="T794" s="90"/>
      <c r="U794" s="90"/>
      <c r="V794" s="141"/>
      <c r="W794" s="90"/>
      <c r="X794" s="90"/>
      <c r="Y794" s="86"/>
      <c r="AA794" s="141"/>
      <c r="AB794" s="90"/>
      <c r="AC794" s="90"/>
      <c r="AD794" s="90"/>
    </row>
    <row r="795" spans="1:30" s="88" customFormat="1">
      <c r="A795" s="87"/>
      <c r="C795" s="89"/>
      <c r="D795" s="90"/>
      <c r="F795" s="90"/>
      <c r="I795" s="90"/>
      <c r="J795" s="90"/>
      <c r="L795" s="141"/>
      <c r="M795" s="90"/>
      <c r="N795" s="90"/>
      <c r="O795" s="90"/>
      <c r="Q795" s="141"/>
      <c r="R795" s="90"/>
      <c r="S795" s="90"/>
      <c r="T795" s="90"/>
      <c r="U795" s="90"/>
      <c r="V795" s="141"/>
      <c r="W795" s="90"/>
      <c r="X795" s="90"/>
      <c r="Y795" s="86"/>
      <c r="AA795" s="141"/>
      <c r="AB795" s="90"/>
      <c r="AC795" s="90"/>
      <c r="AD795" s="90"/>
    </row>
    <row r="796" spans="1:30" s="88" customFormat="1">
      <c r="A796" s="87"/>
      <c r="C796" s="89"/>
      <c r="D796" s="90"/>
      <c r="F796" s="90"/>
      <c r="I796" s="90"/>
      <c r="J796" s="90"/>
      <c r="L796" s="141"/>
      <c r="M796" s="90"/>
      <c r="N796" s="90"/>
      <c r="O796" s="90"/>
      <c r="Q796" s="141"/>
      <c r="R796" s="90"/>
      <c r="S796" s="90"/>
      <c r="T796" s="90"/>
      <c r="U796" s="90"/>
      <c r="V796" s="141"/>
      <c r="W796" s="90"/>
      <c r="X796" s="90"/>
      <c r="Y796" s="86"/>
      <c r="AA796" s="141"/>
      <c r="AB796" s="90"/>
      <c r="AC796" s="90"/>
      <c r="AD796" s="90"/>
    </row>
    <row r="797" spans="1:30" s="88" customFormat="1">
      <c r="A797" s="87"/>
      <c r="C797" s="89"/>
      <c r="D797" s="90"/>
      <c r="F797" s="90"/>
      <c r="I797" s="90"/>
      <c r="J797" s="90"/>
      <c r="L797" s="141"/>
      <c r="M797" s="90"/>
      <c r="N797" s="90"/>
      <c r="O797" s="90"/>
      <c r="Q797" s="141"/>
      <c r="R797" s="90"/>
      <c r="S797" s="90"/>
      <c r="T797" s="90"/>
      <c r="U797" s="90"/>
      <c r="V797" s="141"/>
      <c r="W797" s="90"/>
      <c r="X797" s="90"/>
      <c r="Y797" s="86"/>
      <c r="AA797" s="141"/>
      <c r="AB797" s="90"/>
      <c r="AC797" s="90"/>
      <c r="AD797" s="90"/>
    </row>
    <row r="798" spans="1:30" s="88" customFormat="1">
      <c r="A798" s="87"/>
      <c r="C798" s="89"/>
      <c r="D798" s="90"/>
      <c r="F798" s="90"/>
      <c r="I798" s="90"/>
      <c r="J798" s="90"/>
      <c r="L798" s="141"/>
      <c r="M798" s="90"/>
      <c r="N798" s="90"/>
      <c r="O798" s="90"/>
      <c r="Q798" s="141"/>
      <c r="R798" s="90"/>
      <c r="S798" s="90"/>
      <c r="T798" s="90"/>
      <c r="U798" s="90"/>
      <c r="V798" s="141"/>
      <c r="W798" s="90"/>
      <c r="X798" s="90"/>
      <c r="Y798" s="86"/>
      <c r="AA798" s="141"/>
      <c r="AB798" s="90"/>
      <c r="AC798" s="90"/>
      <c r="AD798" s="90"/>
    </row>
    <row r="799" spans="1:30" s="88" customFormat="1">
      <c r="A799" s="87"/>
      <c r="C799" s="89"/>
      <c r="D799" s="90"/>
      <c r="F799" s="90"/>
      <c r="I799" s="90"/>
      <c r="J799" s="90"/>
      <c r="L799" s="141"/>
      <c r="M799" s="90"/>
      <c r="N799" s="90"/>
      <c r="O799" s="90"/>
      <c r="Q799" s="141"/>
      <c r="R799" s="90"/>
      <c r="S799" s="90"/>
      <c r="T799" s="90"/>
      <c r="U799" s="90"/>
      <c r="V799" s="141"/>
      <c r="W799" s="90"/>
      <c r="X799" s="90"/>
      <c r="Y799" s="86"/>
      <c r="AA799" s="141"/>
      <c r="AB799" s="90"/>
      <c r="AC799" s="90"/>
      <c r="AD799" s="90"/>
    </row>
    <row r="800" spans="1:30" s="88" customFormat="1">
      <c r="A800" s="87"/>
      <c r="C800" s="89"/>
      <c r="D800" s="90"/>
      <c r="F800" s="90"/>
      <c r="I800" s="90"/>
      <c r="J800" s="90"/>
      <c r="L800" s="141"/>
      <c r="M800" s="90"/>
      <c r="N800" s="90"/>
      <c r="O800" s="90"/>
      <c r="Q800" s="141"/>
      <c r="R800" s="90"/>
      <c r="S800" s="90"/>
      <c r="T800" s="90"/>
      <c r="U800" s="90"/>
      <c r="V800" s="141"/>
      <c r="W800" s="90"/>
      <c r="X800" s="90"/>
      <c r="Y800" s="86"/>
      <c r="AA800" s="141"/>
      <c r="AB800" s="90"/>
      <c r="AC800" s="90"/>
      <c r="AD800" s="90"/>
    </row>
    <row r="801" spans="1:30" s="88" customFormat="1">
      <c r="A801" s="87"/>
      <c r="C801" s="89"/>
      <c r="D801" s="90"/>
      <c r="F801" s="90"/>
      <c r="I801" s="90"/>
      <c r="J801" s="90"/>
      <c r="L801" s="141"/>
      <c r="M801" s="90"/>
      <c r="N801" s="90"/>
      <c r="O801" s="90"/>
      <c r="Q801" s="141"/>
      <c r="R801" s="90"/>
      <c r="S801" s="90"/>
      <c r="T801" s="90"/>
      <c r="U801" s="90"/>
      <c r="V801" s="141"/>
      <c r="W801" s="90"/>
      <c r="X801" s="90"/>
      <c r="Y801" s="86"/>
      <c r="AA801" s="141"/>
      <c r="AB801" s="90"/>
      <c r="AC801" s="90"/>
      <c r="AD801" s="90"/>
    </row>
    <row r="802" spans="1:30" s="88" customFormat="1">
      <c r="A802" s="87"/>
      <c r="C802" s="89"/>
      <c r="D802" s="90"/>
      <c r="F802" s="90"/>
      <c r="I802" s="90"/>
      <c r="J802" s="90"/>
      <c r="L802" s="141"/>
      <c r="M802" s="90"/>
      <c r="N802" s="90"/>
      <c r="O802" s="90"/>
      <c r="Q802" s="141"/>
      <c r="R802" s="90"/>
      <c r="S802" s="90"/>
      <c r="T802" s="90"/>
      <c r="U802" s="90"/>
      <c r="V802" s="141"/>
      <c r="W802" s="90"/>
      <c r="X802" s="90"/>
      <c r="Y802" s="86"/>
      <c r="AA802" s="141"/>
      <c r="AB802" s="90"/>
      <c r="AC802" s="90"/>
      <c r="AD802" s="90"/>
    </row>
    <row r="803" spans="1:30" s="88" customFormat="1">
      <c r="A803" s="87"/>
      <c r="C803" s="89"/>
      <c r="D803" s="90"/>
      <c r="F803" s="90"/>
      <c r="I803" s="90"/>
      <c r="J803" s="90"/>
      <c r="L803" s="141"/>
      <c r="M803" s="90"/>
      <c r="N803" s="90"/>
      <c r="O803" s="90"/>
      <c r="Q803" s="141"/>
      <c r="R803" s="90"/>
      <c r="S803" s="90"/>
      <c r="T803" s="90"/>
      <c r="U803" s="90"/>
      <c r="V803" s="141"/>
      <c r="W803" s="90"/>
      <c r="X803" s="90"/>
      <c r="Y803" s="86"/>
      <c r="AA803" s="141"/>
      <c r="AB803" s="90"/>
      <c r="AC803" s="90"/>
      <c r="AD803" s="90"/>
    </row>
    <row r="804" spans="1:30" s="88" customFormat="1">
      <c r="A804" s="87"/>
      <c r="C804" s="89"/>
      <c r="D804" s="90"/>
      <c r="F804" s="90"/>
      <c r="I804" s="90"/>
      <c r="J804" s="90"/>
      <c r="L804" s="141"/>
      <c r="M804" s="90"/>
      <c r="N804" s="90"/>
      <c r="O804" s="90"/>
      <c r="Q804" s="141"/>
      <c r="R804" s="90"/>
      <c r="S804" s="90"/>
      <c r="T804" s="90"/>
      <c r="U804" s="90"/>
      <c r="V804" s="141"/>
      <c r="W804" s="90"/>
      <c r="X804" s="90"/>
      <c r="Y804" s="86"/>
      <c r="AA804" s="141"/>
      <c r="AB804" s="90"/>
      <c r="AC804" s="90"/>
      <c r="AD804" s="90"/>
    </row>
    <row r="805" spans="1:30" s="88" customFormat="1">
      <c r="A805" s="87"/>
      <c r="C805" s="89"/>
      <c r="D805" s="90"/>
      <c r="F805" s="90"/>
      <c r="I805" s="90"/>
      <c r="J805" s="90"/>
      <c r="L805" s="141"/>
      <c r="M805" s="90"/>
      <c r="N805" s="90"/>
      <c r="O805" s="90"/>
      <c r="Q805" s="141"/>
      <c r="R805" s="90"/>
      <c r="S805" s="90"/>
      <c r="T805" s="90"/>
      <c r="U805" s="90"/>
      <c r="V805" s="141"/>
      <c r="W805" s="90"/>
      <c r="X805" s="90"/>
      <c r="Y805" s="86"/>
      <c r="AA805" s="141"/>
      <c r="AB805" s="90"/>
      <c r="AC805" s="90"/>
      <c r="AD805" s="90"/>
    </row>
    <row r="806" spans="1:30" s="88" customFormat="1">
      <c r="A806" s="87"/>
      <c r="C806" s="89"/>
      <c r="D806" s="90"/>
      <c r="F806" s="90"/>
      <c r="I806" s="90"/>
      <c r="J806" s="90"/>
      <c r="L806" s="141"/>
      <c r="M806" s="90"/>
      <c r="N806" s="90"/>
      <c r="O806" s="90"/>
      <c r="Q806" s="141"/>
      <c r="R806" s="90"/>
      <c r="S806" s="90"/>
      <c r="T806" s="90"/>
      <c r="U806" s="90"/>
      <c r="V806" s="141"/>
      <c r="W806" s="90"/>
      <c r="X806" s="90"/>
      <c r="Y806" s="86"/>
      <c r="AA806" s="141"/>
      <c r="AB806" s="90"/>
      <c r="AC806" s="90"/>
      <c r="AD806" s="90"/>
    </row>
    <row r="807" spans="1:30" s="88" customFormat="1">
      <c r="A807" s="87"/>
      <c r="C807" s="89"/>
      <c r="D807" s="90"/>
      <c r="F807" s="90"/>
      <c r="I807" s="90"/>
      <c r="J807" s="90"/>
      <c r="L807" s="141"/>
      <c r="M807" s="90"/>
      <c r="N807" s="90"/>
      <c r="O807" s="90"/>
      <c r="Q807" s="141"/>
      <c r="R807" s="90"/>
      <c r="S807" s="90"/>
      <c r="T807" s="90"/>
      <c r="U807" s="90"/>
      <c r="V807" s="141"/>
      <c r="W807" s="90"/>
      <c r="X807" s="90"/>
      <c r="Y807" s="86"/>
      <c r="AA807" s="141"/>
      <c r="AB807" s="90"/>
      <c r="AC807" s="90"/>
      <c r="AD807" s="90"/>
    </row>
    <row r="808" spans="1:30" s="88" customFormat="1">
      <c r="A808" s="87"/>
      <c r="C808" s="89"/>
      <c r="D808" s="90"/>
      <c r="F808" s="90"/>
      <c r="I808" s="90"/>
      <c r="J808" s="90"/>
      <c r="L808" s="141"/>
      <c r="M808" s="90"/>
      <c r="N808" s="90"/>
      <c r="O808" s="90"/>
      <c r="Q808" s="141"/>
      <c r="R808" s="90"/>
      <c r="S808" s="90"/>
      <c r="T808" s="90"/>
      <c r="U808" s="90"/>
      <c r="V808" s="141"/>
      <c r="W808" s="90"/>
      <c r="X808" s="90"/>
      <c r="Y808" s="86"/>
      <c r="AA808" s="141"/>
      <c r="AB808" s="90"/>
      <c r="AC808" s="90"/>
      <c r="AD808" s="90"/>
    </row>
    <row r="809" spans="1:30" s="88" customFormat="1">
      <c r="A809" s="87"/>
      <c r="C809" s="89"/>
      <c r="D809" s="90"/>
      <c r="F809" s="90"/>
      <c r="I809" s="90"/>
      <c r="J809" s="90"/>
      <c r="L809" s="141"/>
      <c r="M809" s="90"/>
      <c r="N809" s="90"/>
      <c r="O809" s="90"/>
      <c r="Q809" s="141"/>
      <c r="R809" s="90"/>
      <c r="S809" s="90"/>
      <c r="T809" s="90"/>
      <c r="U809" s="90"/>
      <c r="V809" s="141"/>
      <c r="W809" s="90"/>
      <c r="X809" s="90"/>
      <c r="Y809" s="86"/>
      <c r="AA809" s="141"/>
      <c r="AB809" s="90"/>
      <c r="AC809" s="90"/>
      <c r="AD809" s="90"/>
    </row>
    <row r="810" spans="1:30" s="88" customFormat="1">
      <c r="A810" s="87"/>
      <c r="C810" s="89"/>
      <c r="D810" s="90"/>
      <c r="F810" s="90"/>
      <c r="I810" s="90"/>
      <c r="J810" s="90"/>
      <c r="L810" s="141"/>
      <c r="M810" s="90"/>
      <c r="N810" s="90"/>
      <c r="O810" s="90"/>
      <c r="Q810" s="141"/>
      <c r="R810" s="90"/>
      <c r="S810" s="90"/>
      <c r="T810" s="90"/>
      <c r="U810" s="90"/>
      <c r="V810" s="141"/>
      <c r="W810" s="90"/>
      <c r="X810" s="90"/>
      <c r="Y810" s="86"/>
      <c r="AA810" s="141"/>
      <c r="AB810" s="90"/>
      <c r="AC810" s="90"/>
      <c r="AD810" s="90"/>
    </row>
    <row r="811" spans="1:30" s="88" customFormat="1">
      <c r="A811" s="87"/>
      <c r="C811" s="89"/>
      <c r="D811" s="90"/>
      <c r="F811" s="90"/>
      <c r="I811" s="90"/>
      <c r="J811" s="90"/>
      <c r="L811" s="141"/>
      <c r="M811" s="90"/>
      <c r="N811" s="90"/>
      <c r="O811" s="90"/>
      <c r="Q811" s="141"/>
      <c r="R811" s="90"/>
      <c r="S811" s="90"/>
      <c r="T811" s="90"/>
      <c r="U811" s="90"/>
      <c r="V811" s="141"/>
      <c r="W811" s="90"/>
      <c r="X811" s="90"/>
      <c r="Y811" s="86"/>
      <c r="AA811" s="141"/>
      <c r="AB811" s="90"/>
      <c r="AC811" s="90"/>
      <c r="AD811" s="90"/>
    </row>
    <row r="812" spans="1:30" s="88" customFormat="1">
      <c r="A812" s="87"/>
      <c r="C812" s="89"/>
      <c r="D812" s="90"/>
      <c r="F812" s="90"/>
      <c r="I812" s="90"/>
      <c r="J812" s="90"/>
      <c r="L812" s="141"/>
      <c r="M812" s="90"/>
      <c r="N812" s="90"/>
      <c r="O812" s="90"/>
      <c r="Q812" s="141"/>
      <c r="R812" s="90"/>
      <c r="S812" s="90"/>
      <c r="T812" s="90"/>
      <c r="U812" s="90"/>
      <c r="V812" s="141"/>
      <c r="W812" s="90"/>
      <c r="X812" s="90"/>
      <c r="Y812" s="86"/>
      <c r="AA812" s="141"/>
      <c r="AB812" s="90"/>
      <c r="AC812" s="90"/>
      <c r="AD812" s="90"/>
    </row>
    <row r="813" spans="1:30" s="88" customFormat="1">
      <c r="A813" s="87"/>
      <c r="C813" s="89"/>
      <c r="D813" s="90"/>
      <c r="F813" s="90"/>
      <c r="I813" s="90"/>
      <c r="J813" s="90"/>
      <c r="L813" s="141"/>
      <c r="M813" s="90"/>
      <c r="N813" s="90"/>
      <c r="O813" s="90"/>
      <c r="Q813" s="141"/>
      <c r="R813" s="90"/>
      <c r="S813" s="90"/>
      <c r="T813" s="90"/>
      <c r="U813" s="90"/>
      <c r="V813" s="141"/>
      <c r="W813" s="90"/>
      <c r="X813" s="90"/>
      <c r="Y813" s="86"/>
      <c r="AA813" s="141"/>
      <c r="AB813" s="90"/>
      <c r="AC813" s="90"/>
      <c r="AD813" s="90"/>
    </row>
    <row r="814" spans="1:30" s="88" customFormat="1">
      <c r="A814" s="87"/>
      <c r="C814" s="89"/>
      <c r="D814" s="90"/>
      <c r="F814" s="90"/>
      <c r="I814" s="90"/>
      <c r="J814" s="90"/>
      <c r="L814" s="141"/>
      <c r="M814" s="90"/>
      <c r="N814" s="90"/>
      <c r="O814" s="90"/>
      <c r="Q814" s="141"/>
      <c r="R814" s="90"/>
      <c r="S814" s="90"/>
      <c r="T814" s="90"/>
      <c r="U814" s="90"/>
      <c r="V814" s="141"/>
      <c r="W814" s="90"/>
      <c r="X814" s="90"/>
      <c r="Y814" s="86"/>
      <c r="AA814" s="141"/>
      <c r="AB814" s="90"/>
      <c r="AC814" s="90"/>
      <c r="AD814" s="90"/>
    </row>
    <row r="815" spans="1:30" s="88" customFormat="1">
      <c r="A815" s="87"/>
      <c r="C815" s="89"/>
      <c r="D815" s="90"/>
      <c r="F815" s="90"/>
      <c r="I815" s="90"/>
      <c r="J815" s="90"/>
      <c r="L815" s="141"/>
      <c r="M815" s="90"/>
      <c r="N815" s="90"/>
      <c r="O815" s="90"/>
      <c r="Q815" s="141"/>
      <c r="R815" s="90"/>
      <c r="S815" s="90"/>
      <c r="T815" s="90"/>
      <c r="U815" s="90"/>
      <c r="V815" s="141"/>
      <c r="W815" s="90"/>
      <c r="X815" s="90"/>
      <c r="Y815" s="86"/>
      <c r="AA815" s="141"/>
      <c r="AB815" s="90"/>
      <c r="AC815" s="90"/>
      <c r="AD815" s="90"/>
    </row>
    <row r="816" spans="1:30" s="88" customFormat="1">
      <c r="A816" s="87"/>
      <c r="C816" s="89"/>
      <c r="D816" s="90"/>
      <c r="F816" s="90"/>
      <c r="I816" s="90"/>
      <c r="J816" s="90"/>
      <c r="L816" s="141"/>
      <c r="M816" s="90"/>
      <c r="N816" s="90"/>
      <c r="O816" s="90"/>
      <c r="Q816" s="141"/>
      <c r="R816" s="90"/>
      <c r="S816" s="90"/>
      <c r="T816" s="90"/>
      <c r="U816" s="90"/>
      <c r="V816" s="141"/>
      <c r="W816" s="90"/>
      <c r="X816" s="90"/>
      <c r="Y816" s="86"/>
      <c r="AA816" s="141"/>
      <c r="AB816" s="90"/>
      <c r="AC816" s="90"/>
      <c r="AD816" s="90"/>
    </row>
    <row r="817" spans="1:30" s="88" customFormat="1">
      <c r="A817" s="87"/>
      <c r="C817" s="89"/>
      <c r="D817" s="90"/>
      <c r="F817" s="90"/>
      <c r="I817" s="90"/>
      <c r="J817" s="90"/>
      <c r="L817" s="141"/>
      <c r="M817" s="90"/>
      <c r="N817" s="90"/>
      <c r="O817" s="90"/>
      <c r="Q817" s="141"/>
      <c r="R817" s="90"/>
      <c r="S817" s="90"/>
      <c r="T817" s="90"/>
      <c r="U817" s="90"/>
      <c r="V817" s="141"/>
      <c r="W817" s="90"/>
      <c r="X817" s="90"/>
      <c r="Y817" s="86"/>
      <c r="AA817" s="141"/>
      <c r="AB817" s="90"/>
      <c r="AC817" s="90"/>
      <c r="AD817" s="90"/>
    </row>
    <row r="818" spans="1:30" s="88" customFormat="1">
      <c r="A818" s="87"/>
      <c r="C818" s="89"/>
      <c r="D818" s="90"/>
      <c r="F818" s="90"/>
      <c r="I818" s="90"/>
      <c r="J818" s="90"/>
      <c r="L818" s="141"/>
      <c r="M818" s="90"/>
      <c r="N818" s="90"/>
      <c r="O818" s="90"/>
      <c r="Q818" s="141"/>
      <c r="R818" s="90"/>
      <c r="S818" s="90"/>
      <c r="T818" s="90"/>
      <c r="U818" s="90"/>
      <c r="V818" s="141"/>
      <c r="W818" s="90"/>
      <c r="X818" s="90"/>
      <c r="Y818" s="86"/>
      <c r="AA818" s="141"/>
      <c r="AB818" s="90"/>
      <c r="AC818" s="90"/>
      <c r="AD818" s="90"/>
    </row>
    <row r="819" spans="1:30" s="88" customFormat="1">
      <c r="A819" s="87"/>
      <c r="C819" s="89"/>
      <c r="D819" s="90"/>
      <c r="F819" s="90"/>
      <c r="I819" s="90"/>
      <c r="J819" s="90"/>
      <c r="L819" s="141"/>
      <c r="M819" s="90"/>
      <c r="N819" s="90"/>
      <c r="O819" s="90"/>
      <c r="Q819" s="141"/>
      <c r="R819" s="90"/>
      <c r="S819" s="90"/>
      <c r="T819" s="90"/>
      <c r="U819" s="90"/>
      <c r="V819" s="141"/>
      <c r="W819" s="90"/>
      <c r="X819" s="90"/>
      <c r="Y819" s="86"/>
      <c r="AA819" s="141"/>
      <c r="AB819" s="90"/>
      <c r="AC819" s="90"/>
      <c r="AD819" s="90"/>
    </row>
    <row r="820" spans="1:30" s="88" customFormat="1">
      <c r="A820" s="87"/>
      <c r="C820" s="89"/>
      <c r="D820" s="90"/>
      <c r="F820" s="90"/>
      <c r="I820" s="90"/>
      <c r="J820" s="90"/>
      <c r="L820" s="141"/>
      <c r="M820" s="90"/>
      <c r="N820" s="90"/>
      <c r="O820" s="90"/>
      <c r="Q820" s="141"/>
      <c r="R820" s="90"/>
      <c r="S820" s="90"/>
      <c r="T820" s="90"/>
      <c r="U820" s="90"/>
      <c r="V820" s="141"/>
      <c r="W820" s="90"/>
      <c r="X820" s="90"/>
      <c r="Y820" s="86"/>
      <c r="AA820" s="141"/>
      <c r="AB820" s="90"/>
      <c r="AC820" s="90"/>
      <c r="AD820" s="90"/>
    </row>
    <row r="821" spans="1:30" s="88" customFormat="1">
      <c r="A821" s="87"/>
      <c r="C821" s="89"/>
      <c r="D821" s="90"/>
      <c r="F821" s="90"/>
      <c r="I821" s="90"/>
      <c r="J821" s="90"/>
      <c r="L821" s="141"/>
      <c r="M821" s="90"/>
      <c r="N821" s="90"/>
      <c r="O821" s="90"/>
      <c r="Q821" s="141"/>
      <c r="R821" s="90"/>
      <c r="S821" s="90"/>
      <c r="T821" s="90"/>
      <c r="U821" s="90"/>
      <c r="V821" s="141"/>
      <c r="W821" s="90"/>
      <c r="X821" s="90"/>
      <c r="Y821" s="86"/>
      <c r="AA821" s="141"/>
      <c r="AB821" s="90"/>
      <c r="AC821" s="90"/>
      <c r="AD821" s="90"/>
    </row>
    <row r="822" spans="1:30" s="88" customFormat="1">
      <c r="A822" s="87"/>
      <c r="C822" s="89"/>
      <c r="D822" s="90"/>
      <c r="F822" s="90"/>
      <c r="I822" s="90"/>
      <c r="J822" s="90"/>
      <c r="L822" s="141"/>
      <c r="M822" s="90"/>
      <c r="N822" s="90"/>
      <c r="O822" s="90"/>
      <c r="Q822" s="141"/>
      <c r="R822" s="90"/>
      <c r="S822" s="90"/>
      <c r="T822" s="90"/>
      <c r="U822" s="90"/>
      <c r="V822" s="141"/>
      <c r="W822" s="90"/>
      <c r="X822" s="90"/>
      <c r="Y822" s="86"/>
      <c r="AA822" s="141"/>
      <c r="AB822" s="90"/>
      <c r="AC822" s="90"/>
      <c r="AD822" s="90"/>
    </row>
    <row r="823" spans="1:30" s="88" customFormat="1">
      <c r="A823" s="87"/>
      <c r="C823" s="89"/>
      <c r="D823" s="90"/>
      <c r="F823" s="90"/>
      <c r="I823" s="90"/>
      <c r="J823" s="90"/>
      <c r="L823" s="141"/>
      <c r="M823" s="90"/>
      <c r="N823" s="90"/>
      <c r="O823" s="90"/>
      <c r="Q823" s="141"/>
      <c r="R823" s="90"/>
      <c r="S823" s="90"/>
      <c r="T823" s="90"/>
      <c r="U823" s="90"/>
      <c r="V823" s="141"/>
      <c r="W823" s="90"/>
      <c r="X823" s="90"/>
      <c r="Y823" s="86"/>
      <c r="AA823" s="141"/>
      <c r="AB823" s="90"/>
      <c r="AC823" s="90"/>
      <c r="AD823" s="90"/>
    </row>
    <row r="824" spans="1:30" s="88" customFormat="1">
      <c r="A824" s="87"/>
      <c r="C824" s="89"/>
      <c r="D824" s="90"/>
      <c r="F824" s="90"/>
      <c r="I824" s="90"/>
      <c r="J824" s="90"/>
      <c r="L824" s="141"/>
      <c r="M824" s="90"/>
      <c r="N824" s="90"/>
      <c r="O824" s="90"/>
      <c r="Q824" s="141"/>
      <c r="R824" s="90"/>
      <c r="S824" s="90"/>
      <c r="T824" s="90"/>
      <c r="U824" s="90"/>
      <c r="V824" s="141"/>
      <c r="W824" s="90"/>
      <c r="X824" s="90"/>
      <c r="Y824" s="86"/>
      <c r="AA824" s="141"/>
      <c r="AB824" s="90"/>
      <c r="AC824" s="90"/>
      <c r="AD824" s="90"/>
    </row>
    <row r="825" spans="1:30" s="88" customFormat="1">
      <c r="A825" s="87"/>
      <c r="C825" s="89"/>
      <c r="D825" s="90"/>
      <c r="F825" s="90"/>
      <c r="I825" s="90"/>
      <c r="J825" s="90"/>
      <c r="L825" s="141"/>
      <c r="M825" s="90"/>
      <c r="N825" s="90"/>
      <c r="O825" s="90"/>
      <c r="Q825" s="141"/>
      <c r="R825" s="90"/>
      <c r="S825" s="90"/>
      <c r="T825" s="90"/>
      <c r="U825" s="90"/>
      <c r="V825" s="141"/>
      <c r="W825" s="90"/>
      <c r="X825" s="90"/>
      <c r="Y825" s="86"/>
      <c r="AA825" s="141"/>
      <c r="AB825" s="90"/>
      <c r="AC825" s="90"/>
      <c r="AD825" s="90"/>
    </row>
    <row r="826" spans="1:30" s="88" customFormat="1">
      <c r="A826" s="87"/>
      <c r="C826" s="89"/>
      <c r="D826" s="90"/>
      <c r="F826" s="90"/>
      <c r="I826" s="90"/>
      <c r="J826" s="90"/>
      <c r="L826" s="141"/>
      <c r="M826" s="90"/>
      <c r="N826" s="90"/>
      <c r="O826" s="90"/>
      <c r="Q826" s="141"/>
      <c r="R826" s="90"/>
      <c r="S826" s="90"/>
      <c r="T826" s="90"/>
      <c r="U826" s="90"/>
      <c r="V826" s="141"/>
      <c r="W826" s="90"/>
      <c r="X826" s="90"/>
      <c r="Y826" s="86"/>
      <c r="AA826" s="141"/>
      <c r="AB826" s="90"/>
      <c r="AC826" s="90"/>
      <c r="AD826" s="90"/>
    </row>
    <row r="827" spans="1:30" s="88" customFormat="1">
      <c r="A827" s="87"/>
      <c r="C827" s="89"/>
      <c r="D827" s="90"/>
      <c r="F827" s="90"/>
      <c r="I827" s="90"/>
      <c r="J827" s="90"/>
      <c r="L827" s="141"/>
      <c r="M827" s="90"/>
      <c r="N827" s="90"/>
      <c r="O827" s="90"/>
      <c r="Q827" s="141"/>
      <c r="R827" s="90"/>
      <c r="S827" s="90"/>
      <c r="T827" s="90"/>
      <c r="U827" s="90"/>
      <c r="V827" s="141"/>
      <c r="W827" s="90"/>
      <c r="X827" s="90"/>
      <c r="Y827" s="86"/>
      <c r="AA827" s="141"/>
      <c r="AB827" s="90"/>
      <c r="AC827" s="90"/>
      <c r="AD827" s="90"/>
    </row>
    <row r="828" spans="1:30" s="88" customFormat="1">
      <c r="A828" s="87"/>
      <c r="C828" s="89"/>
      <c r="D828" s="90"/>
      <c r="F828" s="90"/>
      <c r="I828" s="90"/>
      <c r="J828" s="90"/>
      <c r="L828" s="141"/>
      <c r="M828" s="90"/>
      <c r="N828" s="90"/>
      <c r="O828" s="90"/>
      <c r="Q828" s="141"/>
      <c r="R828" s="90"/>
      <c r="S828" s="90"/>
      <c r="T828" s="90"/>
      <c r="U828" s="90"/>
      <c r="V828" s="141"/>
      <c r="W828" s="90"/>
      <c r="X828" s="90"/>
      <c r="Y828" s="86"/>
      <c r="AA828" s="141"/>
      <c r="AB828" s="90"/>
      <c r="AC828" s="90"/>
      <c r="AD828" s="90"/>
    </row>
    <row r="829" spans="1:30" s="88" customFormat="1">
      <c r="A829" s="87"/>
      <c r="C829" s="89"/>
      <c r="D829" s="90"/>
      <c r="F829" s="90"/>
      <c r="I829" s="90"/>
      <c r="J829" s="90"/>
      <c r="L829" s="141"/>
      <c r="M829" s="90"/>
      <c r="N829" s="90"/>
      <c r="O829" s="90"/>
      <c r="Q829" s="141"/>
      <c r="R829" s="90"/>
      <c r="S829" s="90"/>
      <c r="T829" s="90"/>
      <c r="U829" s="90"/>
      <c r="V829" s="141"/>
      <c r="W829" s="90"/>
      <c r="X829" s="90"/>
      <c r="Y829" s="86"/>
      <c r="AA829" s="141"/>
      <c r="AB829" s="90"/>
      <c r="AC829" s="90"/>
      <c r="AD829" s="90"/>
    </row>
    <row r="830" spans="1:30" s="88" customFormat="1">
      <c r="A830" s="87"/>
      <c r="C830" s="89"/>
      <c r="D830" s="90"/>
      <c r="F830" s="90"/>
      <c r="I830" s="90"/>
      <c r="J830" s="90"/>
      <c r="L830" s="141"/>
      <c r="M830" s="90"/>
      <c r="N830" s="90"/>
      <c r="O830" s="90"/>
      <c r="Q830" s="141"/>
      <c r="R830" s="90"/>
      <c r="S830" s="90"/>
      <c r="T830" s="90"/>
      <c r="U830" s="90"/>
      <c r="V830" s="141"/>
      <c r="W830" s="90"/>
      <c r="X830" s="90"/>
      <c r="Y830" s="86"/>
      <c r="AA830" s="141"/>
      <c r="AB830" s="90"/>
      <c r="AC830" s="90"/>
      <c r="AD830" s="90"/>
    </row>
    <row r="831" spans="1:30" s="88" customFormat="1">
      <c r="A831" s="87"/>
      <c r="C831" s="89"/>
      <c r="D831" s="90"/>
      <c r="F831" s="90"/>
      <c r="I831" s="90"/>
      <c r="J831" s="90"/>
      <c r="L831" s="141"/>
      <c r="M831" s="90"/>
      <c r="N831" s="90"/>
      <c r="O831" s="90"/>
      <c r="Q831" s="141"/>
      <c r="R831" s="90"/>
      <c r="S831" s="90"/>
      <c r="T831" s="90"/>
      <c r="U831" s="90"/>
      <c r="V831" s="141"/>
      <c r="W831" s="90"/>
      <c r="X831" s="90"/>
      <c r="Y831" s="86"/>
      <c r="AA831" s="141"/>
      <c r="AB831" s="90"/>
      <c r="AC831" s="90"/>
      <c r="AD831" s="90"/>
    </row>
    <row r="832" spans="1:30" s="88" customFormat="1">
      <c r="A832" s="87"/>
      <c r="C832" s="89"/>
      <c r="D832" s="90"/>
      <c r="F832" s="90"/>
      <c r="I832" s="90"/>
      <c r="J832" s="90"/>
      <c r="L832" s="141"/>
      <c r="M832" s="90"/>
      <c r="N832" s="90"/>
      <c r="O832" s="90"/>
      <c r="Q832" s="141"/>
      <c r="R832" s="90"/>
      <c r="S832" s="90"/>
      <c r="T832" s="90"/>
      <c r="U832" s="90"/>
      <c r="V832" s="141"/>
      <c r="W832" s="90"/>
      <c r="X832" s="90"/>
      <c r="Y832" s="86"/>
      <c r="AA832" s="141"/>
      <c r="AB832" s="90"/>
      <c r="AC832" s="90"/>
      <c r="AD832" s="90"/>
    </row>
    <row r="833" spans="1:30" s="88" customFormat="1">
      <c r="A833" s="87"/>
      <c r="C833" s="89"/>
      <c r="D833" s="90"/>
      <c r="F833" s="90"/>
      <c r="I833" s="90"/>
      <c r="J833" s="90"/>
      <c r="L833" s="141"/>
      <c r="M833" s="90"/>
      <c r="N833" s="90"/>
      <c r="O833" s="90"/>
      <c r="Q833" s="141"/>
      <c r="R833" s="90"/>
      <c r="S833" s="90"/>
      <c r="T833" s="90"/>
      <c r="U833" s="90"/>
      <c r="V833" s="141"/>
      <c r="W833" s="90"/>
      <c r="X833" s="90"/>
      <c r="Y833" s="86"/>
      <c r="AA833" s="141"/>
      <c r="AB833" s="90"/>
      <c r="AC833" s="90"/>
      <c r="AD833" s="90"/>
    </row>
    <row r="834" spans="1:30" s="88" customFormat="1">
      <c r="A834" s="87"/>
      <c r="C834" s="89"/>
      <c r="D834" s="90"/>
      <c r="F834" s="90"/>
      <c r="I834" s="90"/>
      <c r="J834" s="90"/>
      <c r="L834" s="141"/>
      <c r="M834" s="90"/>
      <c r="N834" s="90"/>
      <c r="O834" s="90"/>
      <c r="Q834" s="141"/>
      <c r="R834" s="90"/>
      <c r="S834" s="90"/>
      <c r="T834" s="90"/>
      <c r="U834" s="90"/>
      <c r="V834" s="141"/>
      <c r="W834" s="90"/>
      <c r="X834" s="90"/>
      <c r="Y834" s="86"/>
      <c r="AA834" s="141"/>
      <c r="AB834" s="90"/>
      <c r="AC834" s="90"/>
      <c r="AD834" s="90"/>
    </row>
    <row r="835" spans="1:30" s="88" customFormat="1">
      <c r="A835" s="87"/>
      <c r="C835" s="89"/>
      <c r="D835" s="90"/>
      <c r="F835" s="90"/>
      <c r="I835" s="90"/>
      <c r="J835" s="90"/>
      <c r="L835" s="141"/>
      <c r="M835" s="90"/>
      <c r="N835" s="90"/>
      <c r="O835" s="90"/>
      <c r="Q835" s="141"/>
      <c r="R835" s="90"/>
      <c r="S835" s="90"/>
      <c r="T835" s="90"/>
      <c r="U835" s="90"/>
      <c r="V835" s="141"/>
      <c r="W835" s="90"/>
      <c r="X835" s="90"/>
      <c r="Y835" s="86"/>
      <c r="AA835" s="141"/>
      <c r="AB835" s="90"/>
      <c r="AC835" s="90"/>
      <c r="AD835" s="90"/>
    </row>
    <row r="836" spans="1:30" s="88" customFormat="1">
      <c r="A836" s="87"/>
      <c r="C836" s="89"/>
      <c r="D836" s="90"/>
      <c r="F836" s="90"/>
      <c r="I836" s="90"/>
      <c r="J836" s="90"/>
      <c r="L836" s="141"/>
      <c r="M836" s="90"/>
      <c r="N836" s="90"/>
      <c r="O836" s="90"/>
      <c r="Q836" s="141"/>
      <c r="R836" s="90"/>
      <c r="S836" s="90"/>
      <c r="T836" s="90"/>
      <c r="U836" s="90"/>
      <c r="V836" s="141"/>
      <c r="W836" s="90"/>
      <c r="X836" s="90"/>
      <c r="Y836" s="86"/>
      <c r="AA836" s="141"/>
      <c r="AB836" s="90"/>
      <c r="AC836" s="90"/>
      <c r="AD836" s="90"/>
    </row>
    <row r="837" spans="1:30" s="88" customFormat="1">
      <c r="A837" s="87"/>
      <c r="C837" s="89"/>
      <c r="D837" s="90"/>
      <c r="F837" s="90"/>
      <c r="I837" s="90"/>
      <c r="J837" s="90"/>
      <c r="L837" s="141"/>
      <c r="M837" s="90"/>
      <c r="N837" s="90"/>
      <c r="O837" s="90"/>
      <c r="Q837" s="141"/>
      <c r="R837" s="90"/>
      <c r="S837" s="90"/>
      <c r="T837" s="90"/>
      <c r="U837" s="90"/>
      <c r="V837" s="141"/>
      <c r="W837" s="90"/>
      <c r="X837" s="90"/>
      <c r="Y837" s="86"/>
      <c r="AA837" s="141"/>
      <c r="AB837" s="90"/>
      <c r="AC837" s="90"/>
      <c r="AD837" s="90"/>
    </row>
    <row r="838" spans="1:30" s="88" customFormat="1">
      <c r="A838" s="87"/>
      <c r="C838" s="89"/>
      <c r="D838" s="90"/>
      <c r="F838" s="90"/>
      <c r="I838" s="90"/>
      <c r="J838" s="90"/>
      <c r="L838" s="141"/>
      <c r="M838" s="90"/>
      <c r="N838" s="90"/>
      <c r="O838" s="90"/>
      <c r="Q838" s="141"/>
      <c r="R838" s="90"/>
      <c r="S838" s="90"/>
      <c r="T838" s="90"/>
      <c r="U838" s="90"/>
      <c r="V838" s="141"/>
      <c r="W838" s="90"/>
      <c r="X838" s="90"/>
      <c r="Y838" s="86"/>
      <c r="AA838" s="141"/>
      <c r="AB838" s="90"/>
      <c r="AC838" s="90"/>
      <c r="AD838" s="90"/>
    </row>
    <row r="839" spans="1:30" s="88" customFormat="1">
      <c r="A839" s="87"/>
      <c r="C839" s="89"/>
      <c r="D839" s="90"/>
      <c r="F839" s="90"/>
      <c r="I839" s="90"/>
      <c r="J839" s="90"/>
      <c r="L839" s="141"/>
      <c r="M839" s="90"/>
      <c r="N839" s="90"/>
      <c r="O839" s="90"/>
      <c r="Q839" s="141"/>
      <c r="R839" s="90"/>
      <c r="S839" s="90"/>
      <c r="T839" s="90"/>
      <c r="U839" s="90"/>
      <c r="V839" s="141"/>
      <c r="W839" s="90"/>
      <c r="X839" s="90"/>
      <c r="Y839" s="86"/>
      <c r="AA839" s="141"/>
      <c r="AB839" s="90"/>
      <c r="AC839" s="90"/>
      <c r="AD839" s="90"/>
    </row>
    <row r="840" spans="1:30" s="88" customFormat="1">
      <c r="A840" s="87"/>
      <c r="C840" s="89"/>
      <c r="D840" s="90"/>
      <c r="F840" s="90"/>
      <c r="I840" s="90"/>
      <c r="J840" s="90"/>
      <c r="L840" s="141"/>
      <c r="M840" s="90"/>
      <c r="N840" s="90"/>
      <c r="O840" s="90"/>
      <c r="Q840" s="141"/>
      <c r="R840" s="90"/>
      <c r="S840" s="90"/>
      <c r="T840" s="90"/>
      <c r="U840" s="90"/>
      <c r="V840" s="141"/>
      <c r="W840" s="90"/>
      <c r="X840" s="90"/>
      <c r="Y840" s="86"/>
      <c r="AA840" s="141"/>
      <c r="AB840" s="90"/>
      <c r="AC840" s="90"/>
      <c r="AD840" s="90"/>
    </row>
    <row r="841" spans="1:30" s="88" customFormat="1">
      <c r="A841" s="87"/>
      <c r="C841" s="89"/>
      <c r="D841" s="90"/>
      <c r="F841" s="90"/>
      <c r="I841" s="90"/>
      <c r="J841" s="90"/>
      <c r="L841" s="141"/>
      <c r="M841" s="90"/>
      <c r="N841" s="90"/>
      <c r="O841" s="90"/>
      <c r="Q841" s="141"/>
      <c r="R841" s="90"/>
      <c r="S841" s="90"/>
      <c r="T841" s="90"/>
      <c r="U841" s="90"/>
      <c r="V841" s="141"/>
      <c r="W841" s="90"/>
      <c r="X841" s="90"/>
      <c r="Y841" s="86"/>
      <c r="AA841" s="141"/>
      <c r="AB841" s="90"/>
      <c r="AC841" s="90"/>
      <c r="AD841" s="90"/>
    </row>
    <row r="842" spans="1:30" s="88" customFormat="1">
      <c r="A842" s="87"/>
      <c r="C842" s="89"/>
      <c r="D842" s="90"/>
      <c r="F842" s="90"/>
      <c r="I842" s="90"/>
      <c r="J842" s="90"/>
      <c r="L842" s="141"/>
      <c r="M842" s="90"/>
      <c r="N842" s="90"/>
      <c r="O842" s="90"/>
      <c r="Q842" s="141"/>
      <c r="R842" s="90"/>
      <c r="S842" s="90"/>
      <c r="T842" s="90"/>
      <c r="U842" s="90"/>
      <c r="V842" s="141"/>
      <c r="W842" s="90"/>
      <c r="X842" s="90"/>
      <c r="Y842" s="86"/>
      <c r="AA842" s="141"/>
      <c r="AB842" s="90"/>
      <c r="AC842" s="90"/>
      <c r="AD842" s="90"/>
    </row>
    <row r="843" spans="1:30" s="88" customFormat="1">
      <c r="A843" s="87"/>
      <c r="C843" s="89"/>
      <c r="D843" s="90"/>
      <c r="F843" s="90"/>
      <c r="I843" s="90"/>
      <c r="J843" s="90"/>
      <c r="L843" s="141"/>
      <c r="M843" s="90"/>
      <c r="N843" s="90"/>
      <c r="O843" s="90"/>
      <c r="Q843" s="141"/>
      <c r="R843" s="90"/>
      <c r="S843" s="90"/>
      <c r="T843" s="90"/>
      <c r="U843" s="90"/>
      <c r="V843" s="141"/>
      <c r="W843" s="90"/>
      <c r="X843" s="90"/>
      <c r="Y843" s="86"/>
      <c r="AA843" s="141"/>
      <c r="AB843" s="90"/>
      <c r="AC843" s="90"/>
      <c r="AD843" s="90"/>
    </row>
    <row r="844" spans="1:30" s="88" customFormat="1">
      <c r="A844" s="87"/>
      <c r="C844" s="89"/>
      <c r="D844" s="90"/>
      <c r="F844" s="90"/>
      <c r="I844" s="90"/>
      <c r="J844" s="90"/>
      <c r="L844" s="141"/>
      <c r="M844" s="90"/>
      <c r="N844" s="90"/>
      <c r="O844" s="90"/>
      <c r="Q844" s="141"/>
      <c r="R844" s="90"/>
      <c r="S844" s="90"/>
      <c r="T844" s="90"/>
      <c r="U844" s="90"/>
      <c r="V844" s="141"/>
      <c r="W844" s="90"/>
      <c r="X844" s="90"/>
      <c r="Y844" s="86"/>
      <c r="AA844" s="141"/>
      <c r="AB844" s="90"/>
      <c r="AC844" s="90"/>
      <c r="AD844" s="90"/>
    </row>
    <row r="845" spans="1:30" s="88" customFormat="1">
      <c r="A845" s="87"/>
      <c r="C845" s="89"/>
      <c r="D845" s="90"/>
      <c r="F845" s="90"/>
      <c r="I845" s="90"/>
      <c r="J845" s="90"/>
      <c r="L845" s="141"/>
      <c r="M845" s="90"/>
      <c r="N845" s="90"/>
      <c r="O845" s="90"/>
      <c r="Q845" s="141"/>
      <c r="R845" s="90"/>
      <c r="S845" s="90"/>
      <c r="T845" s="90"/>
      <c r="U845" s="90"/>
      <c r="V845" s="141"/>
      <c r="W845" s="90"/>
      <c r="X845" s="90"/>
      <c r="Y845" s="86"/>
      <c r="AA845" s="141"/>
      <c r="AB845" s="90"/>
      <c r="AC845" s="90"/>
      <c r="AD845" s="90"/>
    </row>
    <row r="846" spans="1:30" s="88" customFormat="1">
      <c r="A846" s="87"/>
      <c r="C846" s="89"/>
      <c r="D846" s="90"/>
      <c r="F846" s="90"/>
      <c r="I846" s="90"/>
      <c r="J846" s="90"/>
      <c r="L846" s="141"/>
      <c r="M846" s="90"/>
      <c r="N846" s="90"/>
      <c r="O846" s="90"/>
      <c r="Q846" s="141"/>
      <c r="R846" s="90"/>
      <c r="S846" s="90"/>
      <c r="T846" s="90"/>
      <c r="U846" s="90"/>
      <c r="V846" s="141"/>
      <c r="W846" s="90"/>
      <c r="X846" s="90"/>
      <c r="Y846" s="86"/>
      <c r="AA846" s="141"/>
      <c r="AB846" s="90"/>
      <c r="AC846" s="90"/>
      <c r="AD846" s="90"/>
    </row>
    <row r="847" spans="1:30" s="88" customFormat="1">
      <c r="A847" s="87"/>
      <c r="C847" s="89"/>
      <c r="D847" s="90"/>
      <c r="F847" s="90"/>
      <c r="I847" s="90"/>
      <c r="J847" s="90"/>
      <c r="L847" s="141"/>
      <c r="M847" s="90"/>
      <c r="N847" s="90"/>
      <c r="O847" s="90"/>
      <c r="Q847" s="141"/>
      <c r="R847" s="90"/>
      <c r="S847" s="90"/>
      <c r="T847" s="90"/>
      <c r="U847" s="90"/>
      <c r="V847" s="141"/>
      <c r="W847" s="90"/>
      <c r="X847" s="90"/>
      <c r="Y847" s="86"/>
      <c r="AA847" s="141"/>
      <c r="AB847" s="90"/>
      <c r="AC847" s="90"/>
      <c r="AD847" s="90"/>
    </row>
    <row r="848" spans="1:30" s="88" customFormat="1">
      <c r="A848" s="87"/>
      <c r="C848" s="89"/>
      <c r="D848" s="90"/>
      <c r="F848" s="90"/>
      <c r="I848" s="90"/>
      <c r="J848" s="90"/>
      <c r="L848" s="141"/>
      <c r="M848" s="90"/>
      <c r="N848" s="90"/>
      <c r="O848" s="90"/>
      <c r="Q848" s="141"/>
      <c r="R848" s="90"/>
      <c r="S848" s="90"/>
      <c r="T848" s="90"/>
      <c r="U848" s="90"/>
      <c r="V848" s="141"/>
      <c r="W848" s="90"/>
      <c r="X848" s="90"/>
      <c r="Y848" s="86"/>
      <c r="AA848" s="141"/>
      <c r="AB848" s="90"/>
      <c r="AC848" s="90"/>
      <c r="AD848" s="90"/>
    </row>
    <row r="849" spans="1:30" s="88" customFormat="1">
      <c r="A849" s="87"/>
      <c r="C849" s="89"/>
      <c r="D849" s="90"/>
      <c r="F849" s="90"/>
      <c r="I849" s="90"/>
      <c r="J849" s="90"/>
      <c r="L849" s="141"/>
      <c r="M849" s="90"/>
      <c r="N849" s="90"/>
      <c r="O849" s="90"/>
      <c r="Q849" s="141"/>
      <c r="R849" s="90"/>
      <c r="S849" s="90"/>
      <c r="T849" s="90"/>
      <c r="U849" s="90"/>
      <c r="V849" s="141"/>
      <c r="W849" s="90"/>
      <c r="X849" s="90"/>
      <c r="Y849" s="86"/>
      <c r="AA849" s="141"/>
      <c r="AB849" s="90"/>
      <c r="AC849" s="90"/>
      <c r="AD849" s="90"/>
    </row>
    <row r="850" spans="1:30" s="88" customFormat="1">
      <c r="A850" s="87"/>
      <c r="C850" s="89"/>
      <c r="D850" s="90"/>
      <c r="F850" s="90"/>
      <c r="I850" s="90"/>
      <c r="J850" s="90"/>
      <c r="L850" s="141"/>
      <c r="M850" s="90"/>
      <c r="N850" s="90"/>
      <c r="O850" s="90"/>
      <c r="Q850" s="141"/>
      <c r="R850" s="90"/>
      <c r="S850" s="90"/>
      <c r="T850" s="90"/>
      <c r="U850" s="90"/>
      <c r="V850" s="141"/>
      <c r="W850" s="90"/>
      <c r="X850" s="90"/>
      <c r="Y850" s="86"/>
      <c r="AA850" s="141"/>
      <c r="AB850" s="90"/>
      <c r="AC850" s="90"/>
      <c r="AD850" s="90"/>
    </row>
    <row r="851" spans="1:30" s="88" customFormat="1">
      <c r="A851" s="87"/>
      <c r="C851" s="89"/>
      <c r="D851" s="90"/>
      <c r="F851" s="90"/>
      <c r="I851" s="90"/>
      <c r="J851" s="90"/>
      <c r="L851" s="141"/>
      <c r="M851" s="90"/>
      <c r="N851" s="90"/>
      <c r="O851" s="90"/>
      <c r="Q851" s="141"/>
      <c r="R851" s="90"/>
      <c r="S851" s="90"/>
      <c r="T851" s="90"/>
      <c r="U851" s="90"/>
      <c r="V851" s="141"/>
      <c r="W851" s="90"/>
      <c r="X851" s="90"/>
      <c r="Y851" s="86"/>
      <c r="AA851" s="141"/>
      <c r="AB851" s="90"/>
      <c r="AC851" s="90"/>
      <c r="AD851" s="90"/>
    </row>
    <row r="852" spans="1:30" s="88" customFormat="1">
      <c r="A852" s="87"/>
      <c r="C852" s="89"/>
      <c r="D852" s="90"/>
      <c r="F852" s="90"/>
      <c r="I852" s="90"/>
      <c r="J852" s="90"/>
      <c r="L852" s="141"/>
      <c r="M852" s="90"/>
      <c r="N852" s="90"/>
      <c r="O852" s="90"/>
      <c r="Q852" s="141"/>
      <c r="R852" s="90"/>
      <c r="S852" s="90"/>
      <c r="T852" s="90"/>
      <c r="U852" s="90"/>
      <c r="V852" s="141"/>
      <c r="W852" s="90"/>
      <c r="X852" s="90"/>
      <c r="Y852" s="86"/>
      <c r="AA852" s="141"/>
      <c r="AB852" s="90"/>
      <c r="AC852" s="90"/>
      <c r="AD852" s="90"/>
    </row>
    <row r="853" spans="1:30" s="88" customFormat="1">
      <c r="A853" s="87"/>
      <c r="C853" s="89"/>
      <c r="D853" s="90"/>
      <c r="F853" s="90"/>
      <c r="I853" s="90"/>
      <c r="J853" s="90"/>
      <c r="L853" s="141"/>
      <c r="M853" s="90"/>
      <c r="N853" s="90"/>
      <c r="O853" s="90"/>
      <c r="Q853" s="141"/>
      <c r="R853" s="90"/>
      <c r="S853" s="90"/>
      <c r="T853" s="90"/>
      <c r="U853" s="90"/>
      <c r="V853" s="141"/>
      <c r="W853" s="90"/>
      <c r="X853" s="90"/>
      <c r="Y853" s="86"/>
      <c r="AA853" s="141"/>
      <c r="AB853" s="90"/>
      <c r="AC853" s="90"/>
      <c r="AD853" s="90"/>
    </row>
    <row r="854" spans="1:30" s="88" customFormat="1">
      <c r="A854" s="87"/>
      <c r="C854" s="89"/>
      <c r="D854" s="90"/>
      <c r="F854" s="90"/>
      <c r="I854" s="90"/>
      <c r="J854" s="90"/>
      <c r="L854" s="141"/>
      <c r="M854" s="90"/>
      <c r="N854" s="90"/>
      <c r="O854" s="90"/>
      <c r="Q854" s="141"/>
      <c r="R854" s="90"/>
      <c r="S854" s="90"/>
      <c r="T854" s="90"/>
      <c r="U854" s="90"/>
      <c r="V854" s="141"/>
      <c r="W854" s="90"/>
      <c r="X854" s="90"/>
      <c r="Y854" s="86"/>
      <c r="AA854" s="141"/>
      <c r="AB854" s="90"/>
      <c r="AC854" s="90"/>
      <c r="AD854" s="90"/>
    </row>
    <row r="855" spans="1:30" s="88" customFormat="1">
      <c r="A855" s="87"/>
      <c r="C855" s="89"/>
      <c r="D855" s="90"/>
      <c r="F855" s="90"/>
      <c r="I855" s="90"/>
      <c r="J855" s="90"/>
      <c r="L855" s="141"/>
      <c r="M855" s="90"/>
      <c r="N855" s="90"/>
      <c r="O855" s="90"/>
      <c r="Q855" s="141"/>
      <c r="R855" s="90"/>
      <c r="S855" s="90"/>
      <c r="T855" s="90"/>
      <c r="U855" s="90"/>
      <c r="V855" s="141"/>
      <c r="W855" s="90"/>
      <c r="X855" s="90"/>
      <c r="Y855" s="86"/>
      <c r="AA855" s="141"/>
      <c r="AB855" s="90"/>
      <c r="AC855" s="90"/>
      <c r="AD855" s="90"/>
    </row>
    <row r="856" spans="1:30" s="88" customFormat="1">
      <c r="A856" s="87"/>
      <c r="C856" s="89"/>
      <c r="D856" s="90"/>
      <c r="F856" s="90"/>
      <c r="I856" s="90"/>
      <c r="J856" s="90"/>
      <c r="L856" s="141"/>
      <c r="M856" s="90"/>
      <c r="N856" s="90"/>
      <c r="O856" s="90"/>
      <c r="Q856" s="141"/>
      <c r="R856" s="90"/>
      <c r="S856" s="90"/>
      <c r="T856" s="90"/>
      <c r="U856" s="90"/>
      <c r="V856" s="141"/>
      <c r="W856" s="90"/>
      <c r="X856" s="90"/>
      <c r="Y856" s="86"/>
      <c r="AA856" s="141"/>
      <c r="AB856" s="90"/>
      <c r="AC856" s="90"/>
      <c r="AD856" s="90"/>
    </row>
    <row r="857" spans="1:30" s="88" customFormat="1">
      <c r="A857" s="87"/>
      <c r="C857" s="89"/>
      <c r="D857" s="90"/>
      <c r="F857" s="90"/>
      <c r="I857" s="90"/>
      <c r="J857" s="90"/>
      <c r="L857" s="141"/>
      <c r="M857" s="90"/>
      <c r="N857" s="90"/>
      <c r="O857" s="90"/>
      <c r="Q857" s="141"/>
      <c r="R857" s="90"/>
      <c r="S857" s="90"/>
      <c r="T857" s="90"/>
      <c r="U857" s="90"/>
      <c r="V857" s="141"/>
      <c r="W857" s="90"/>
      <c r="X857" s="90"/>
      <c r="Y857" s="86"/>
      <c r="AA857" s="141"/>
      <c r="AB857" s="90"/>
      <c r="AC857" s="90"/>
      <c r="AD857" s="90"/>
    </row>
    <row r="858" spans="1:30" s="88" customFormat="1">
      <c r="A858" s="87"/>
      <c r="C858" s="89"/>
      <c r="D858" s="90"/>
      <c r="F858" s="90"/>
      <c r="I858" s="90"/>
      <c r="J858" s="90"/>
      <c r="L858" s="141"/>
      <c r="M858" s="90"/>
      <c r="N858" s="90"/>
      <c r="O858" s="90"/>
      <c r="Q858" s="141"/>
      <c r="R858" s="90"/>
      <c r="S858" s="90"/>
      <c r="T858" s="90"/>
      <c r="U858" s="90"/>
      <c r="V858" s="141"/>
      <c r="W858" s="90"/>
      <c r="X858" s="90"/>
      <c r="Y858" s="86"/>
      <c r="AA858" s="141"/>
      <c r="AB858" s="90"/>
      <c r="AC858" s="90"/>
      <c r="AD858" s="90"/>
    </row>
    <row r="859" spans="1:30" s="88" customFormat="1">
      <c r="A859" s="87"/>
      <c r="C859" s="89"/>
      <c r="D859" s="90"/>
      <c r="F859" s="90"/>
      <c r="I859" s="90"/>
      <c r="J859" s="90"/>
      <c r="L859" s="141"/>
      <c r="M859" s="90"/>
      <c r="N859" s="90"/>
      <c r="O859" s="90"/>
      <c r="Q859" s="141"/>
      <c r="R859" s="90"/>
      <c r="S859" s="90"/>
      <c r="T859" s="90"/>
      <c r="U859" s="90"/>
      <c r="V859" s="141"/>
      <c r="W859" s="90"/>
      <c r="X859" s="90"/>
      <c r="Y859" s="86"/>
      <c r="AA859" s="141"/>
      <c r="AB859" s="90"/>
      <c r="AC859" s="90"/>
      <c r="AD859" s="90"/>
    </row>
    <row r="860" spans="1:30" s="88" customFormat="1">
      <c r="A860" s="87"/>
      <c r="C860" s="89"/>
      <c r="D860" s="90"/>
      <c r="F860" s="90"/>
      <c r="I860" s="90"/>
      <c r="J860" s="90"/>
      <c r="L860" s="141"/>
      <c r="M860" s="90"/>
      <c r="N860" s="90"/>
      <c r="O860" s="90"/>
      <c r="Q860" s="141"/>
      <c r="R860" s="90"/>
      <c r="S860" s="90"/>
      <c r="T860" s="90"/>
      <c r="U860" s="90"/>
      <c r="V860" s="141"/>
      <c r="W860" s="90"/>
      <c r="X860" s="90"/>
      <c r="Y860" s="86"/>
      <c r="AA860" s="141"/>
      <c r="AB860" s="90"/>
      <c r="AC860" s="90"/>
      <c r="AD860" s="90"/>
    </row>
    <row r="861" spans="1:30" s="88" customFormat="1">
      <c r="A861" s="87"/>
      <c r="C861" s="89"/>
      <c r="D861" s="90"/>
      <c r="F861" s="90"/>
      <c r="I861" s="90"/>
      <c r="J861" s="90"/>
      <c r="L861" s="141"/>
      <c r="M861" s="90"/>
      <c r="N861" s="90"/>
      <c r="O861" s="90"/>
      <c r="Q861" s="141"/>
      <c r="R861" s="90"/>
      <c r="S861" s="90"/>
      <c r="T861" s="90"/>
      <c r="U861" s="90"/>
      <c r="V861" s="141"/>
      <c r="W861" s="90"/>
      <c r="X861" s="90"/>
      <c r="Y861" s="86"/>
      <c r="AA861" s="141"/>
      <c r="AB861" s="90"/>
      <c r="AC861" s="90"/>
      <c r="AD861" s="90"/>
    </row>
    <row r="862" spans="1:30" s="88" customFormat="1">
      <c r="A862" s="87"/>
      <c r="C862" s="89"/>
      <c r="D862" s="90"/>
      <c r="F862" s="90"/>
      <c r="I862" s="90"/>
      <c r="J862" s="90"/>
      <c r="L862" s="141"/>
      <c r="M862" s="90"/>
      <c r="N862" s="90"/>
      <c r="O862" s="90"/>
      <c r="Q862" s="141"/>
      <c r="R862" s="90"/>
      <c r="S862" s="90"/>
      <c r="T862" s="90"/>
      <c r="U862" s="90"/>
      <c r="V862" s="141"/>
      <c r="W862" s="90"/>
      <c r="X862" s="90"/>
      <c r="Y862" s="86"/>
      <c r="AA862" s="141"/>
      <c r="AB862" s="90"/>
      <c r="AC862" s="90"/>
      <c r="AD862" s="90"/>
    </row>
    <row r="863" spans="1:30" s="88" customFormat="1">
      <c r="A863" s="87"/>
      <c r="C863" s="89"/>
      <c r="D863" s="90"/>
      <c r="F863" s="90"/>
      <c r="I863" s="90"/>
      <c r="J863" s="90"/>
      <c r="L863" s="141"/>
      <c r="M863" s="90"/>
      <c r="N863" s="90"/>
      <c r="O863" s="90"/>
      <c r="Q863" s="141"/>
      <c r="R863" s="90"/>
      <c r="S863" s="90"/>
      <c r="T863" s="90"/>
      <c r="U863" s="90"/>
      <c r="V863" s="141"/>
      <c r="W863" s="90"/>
      <c r="X863" s="90"/>
      <c r="Y863" s="86"/>
      <c r="AA863" s="141"/>
      <c r="AB863" s="90"/>
      <c r="AC863" s="90"/>
      <c r="AD863" s="90"/>
    </row>
    <row r="864" spans="1:30" s="88" customFormat="1">
      <c r="A864" s="87"/>
      <c r="C864" s="89"/>
      <c r="D864" s="90"/>
      <c r="F864" s="90"/>
      <c r="I864" s="90"/>
      <c r="J864" s="90"/>
      <c r="L864" s="141"/>
      <c r="M864" s="90"/>
      <c r="N864" s="90"/>
      <c r="O864" s="90"/>
      <c r="Q864" s="141"/>
      <c r="R864" s="90"/>
      <c r="S864" s="90"/>
      <c r="T864" s="90"/>
      <c r="U864" s="90"/>
      <c r="V864" s="141"/>
      <c r="W864" s="90"/>
      <c r="X864" s="90"/>
      <c r="Y864" s="86"/>
      <c r="AA864" s="141"/>
      <c r="AB864" s="90"/>
      <c r="AC864" s="90"/>
      <c r="AD864" s="90"/>
    </row>
    <row r="865" spans="1:30" s="88" customFormat="1">
      <c r="A865" s="87"/>
      <c r="C865" s="89"/>
      <c r="D865" s="90"/>
      <c r="F865" s="90"/>
      <c r="I865" s="90"/>
      <c r="J865" s="90"/>
      <c r="L865" s="141"/>
      <c r="M865" s="90"/>
      <c r="N865" s="90"/>
      <c r="O865" s="90"/>
      <c r="Q865" s="141"/>
      <c r="R865" s="90"/>
      <c r="S865" s="90"/>
      <c r="T865" s="90"/>
      <c r="U865" s="90"/>
      <c r="V865" s="141"/>
      <c r="W865" s="90"/>
      <c r="X865" s="90"/>
      <c r="Y865" s="86"/>
      <c r="AA865" s="141"/>
      <c r="AB865" s="90"/>
      <c r="AC865" s="90"/>
      <c r="AD865" s="90"/>
    </row>
    <row r="866" spans="1:30" s="88" customFormat="1">
      <c r="A866" s="87"/>
      <c r="C866" s="89"/>
      <c r="D866" s="90"/>
      <c r="F866" s="90"/>
      <c r="I866" s="90"/>
      <c r="J866" s="90"/>
      <c r="L866" s="141"/>
      <c r="M866" s="90"/>
      <c r="N866" s="90"/>
      <c r="O866" s="90"/>
      <c r="Q866" s="141"/>
      <c r="R866" s="90"/>
      <c r="S866" s="90"/>
      <c r="T866" s="90"/>
      <c r="U866" s="90"/>
      <c r="V866" s="141"/>
      <c r="W866" s="90"/>
      <c r="X866" s="90"/>
      <c r="Y866" s="86"/>
      <c r="AA866" s="141"/>
      <c r="AB866" s="90"/>
      <c r="AC866" s="90"/>
      <c r="AD866" s="90"/>
    </row>
    <row r="867" spans="1:30" s="88" customFormat="1">
      <c r="A867" s="87"/>
      <c r="C867" s="89"/>
      <c r="D867" s="90"/>
      <c r="F867" s="90"/>
      <c r="I867" s="90"/>
      <c r="J867" s="90"/>
      <c r="L867" s="141"/>
      <c r="M867" s="90"/>
      <c r="N867" s="90"/>
      <c r="O867" s="90"/>
      <c r="Q867" s="141"/>
      <c r="R867" s="90"/>
      <c r="S867" s="90"/>
      <c r="T867" s="90"/>
      <c r="U867" s="90"/>
      <c r="V867" s="141"/>
      <c r="W867" s="90"/>
      <c r="X867" s="90"/>
      <c r="Y867" s="86"/>
      <c r="AA867" s="141"/>
      <c r="AB867" s="90"/>
      <c r="AC867" s="90"/>
      <c r="AD867" s="90"/>
    </row>
    <row r="868" spans="1:30" s="88" customFormat="1">
      <c r="A868" s="87"/>
      <c r="C868" s="89"/>
      <c r="D868" s="90"/>
      <c r="F868" s="90"/>
      <c r="I868" s="90"/>
      <c r="J868" s="90"/>
      <c r="L868" s="141"/>
      <c r="M868" s="90"/>
      <c r="N868" s="90"/>
      <c r="O868" s="90"/>
      <c r="Q868" s="141"/>
      <c r="R868" s="90"/>
      <c r="S868" s="90"/>
      <c r="T868" s="90"/>
      <c r="U868" s="90"/>
      <c r="V868" s="141"/>
      <c r="W868" s="90"/>
      <c r="X868" s="90"/>
      <c r="Y868" s="86"/>
      <c r="AA868" s="141"/>
      <c r="AB868" s="90"/>
      <c r="AC868" s="90"/>
      <c r="AD868" s="90"/>
    </row>
    <row r="869" spans="1:30" s="88" customFormat="1">
      <c r="A869" s="87"/>
      <c r="C869" s="89"/>
      <c r="D869" s="90"/>
      <c r="F869" s="90"/>
      <c r="I869" s="90"/>
      <c r="J869" s="90"/>
      <c r="L869" s="141"/>
      <c r="M869" s="90"/>
      <c r="N869" s="90"/>
      <c r="O869" s="90"/>
      <c r="Q869" s="141"/>
      <c r="R869" s="90"/>
      <c r="S869" s="90"/>
      <c r="T869" s="90"/>
      <c r="U869" s="90"/>
      <c r="V869" s="141"/>
      <c r="W869" s="90"/>
      <c r="X869" s="90"/>
      <c r="Y869" s="86"/>
      <c r="AA869" s="141"/>
      <c r="AB869" s="90"/>
      <c r="AC869" s="90"/>
      <c r="AD869" s="90"/>
    </row>
    <row r="870" spans="1:30" s="88" customFormat="1">
      <c r="A870" s="87"/>
      <c r="C870" s="89"/>
      <c r="D870" s="90"/>
      <c r="F870" s="90"/>
      <c r="I870" s="90"/>
      <c r="J870" s="90"/>
      <c r="L870" s="141"/>
      <c r="M870" s="90"/>
      <c r="N870" s="90"/>
      <c r="O870" s="90"/>
      <c r="Q870" s="141"/>
      <c r="R870" s="90"/>
      <c r="S870" s="90"/>
      <c r="T870" s="90"/>
      <c r="U870" s="90"/>
      <c r="V870" s="141"/>
      <c r="W870" s="90"/>
      <c r="X870" s="90"/>
      <c r="Y870" s="86"/>
      <c r="AA870" s="141"/>
      <c r="AB870" s="90"/>
      <c r="AC870" s="90"/>
      <c r="AD870" s="90"/>
    </row>
    <row r="871" spans="1:30" s="88" customFormat="1">
      <c r="A871" s="87"/>
      <c r="C871" s="89"/>
      <c r="D871" s="90"/>
      <c r="F871" s="90"/>
      <c r="I871" s="90"/>
      <c r="J871" s="90"/>
      <c r="L871" s="141"/>
      <c r="M871" s="90"/>
      <c r="N871" s="90"/>
      <c r="O871" s="90"/>
      <c r="Q871" s="141"/>
      <c r="R871" s="90"/>
      <c r="S871" s="90"/>
      <c r="T871" s="90"/>
      <c r="U871" s="90"/>
      <c r="V871" s="141"/>
      <c r="W871" s="90"/>
      <c r="X871" s="90"/>
      <c r="Y871" s="86"/>
      <c r="AA871" s="141"/>
      <c r="AB871" s="90"/>
      <c r="AC871" s="90"/>
      <c r="AD871" s="90"/>
    </row>
    <row r="872" spans="1:30" s="88" customFormat="1">
      <c r="A872" s="87"/>
      <c r="C872" s="89"/>
      <c r="D872" s="90"/>
      <c r="F872" s="90"/>
      <c r="I872" s="90"/>
      <c r="J872" s="90"/>
      <c r="L872" s="141"/>
      <c r="M872" s="90"/>
      <c r="N872" s="90"/>
      <c r="O872" s="90"/>
      <c r="Q872" s="141"/>
      <c r="R872" s="90"/>
      <c r="S872" s="90"/>
      <c r="T872" s="90"/>
      <c r="U872" s="90"/>
      <c r="V872" s="141"/>
      <c r="W872" s="90"/>
      <c r="X872" s="90"/>
      <c r="Y872" s="86"/>
      <c r="AA872" s="141"/>
      <c r="AB872" s="90"/>
      <c r="AC872" s="90"/>
      <c r="AD872" s="90"/>
    </row>
    <row r="873" spans="1:30" s="88" customFormat="1">
      <c r="A873" s="87"/>
      <c r="C873" s="89"/>
      <c r="D873" s="90"/>
      <c r="F873" s="90"/>
      <c r="I873" s="90"/>
      <c r="J873" s="90"/>
      <c r="L873" s="141"/>
      <c r="M873" s="90"/>
      <c r="N873" s="90"/>
      <c r="O873" s="90"/>
      <c r="Q873" s="141"/>
      <c r="R873" s="90"/>
      <c r="S873" s="90"/>
      <c r="T873" s="90"/>
      <c r="U873" s="90"/>
      <c r="V873" s="141"/>
      <c r="W873" s="90"/>
      <c r="X873" s="90"/>
      <c r="Y873" s="86"/>
      <c r="AA873" s="141"/>
      <c r="AB873" s="90"/>
      <c r="AC873" s="90"/>
      <c r="AD873" s="90"/>
    </row>
    <row r="874" spans="1:30" s="88" customFormat="1">
      <c r="A874" s="87"/>
      <c r="C874" s="89"/>
      <c r="D874" s="90"/>
      <c r="F874" s="90"/>
      <c r="I874" s="90"/>
      <c r="J874" s="90"/>
      <c r="L874" s="141"/>
      <c r="M874" s="90"/>
      <c r="N874" s="90"/>
      <c r="O874" s="90"/>
      <c r="Q874" s="141"/>
      <c r="R874" s="90"/>
      <c r="S874" s="90"/>
      <c r="T874" s="90"/>
      <c r="U874" s="90"/>
      <c r="V874" s="141"/>
      <c r="W874" s="90"/>
      <c r="X874" s="90"/>
      <c r="Y874" s="86"/>
      <c r="AA874" s="141"/>
      <c r="AB874" s="90"/>
      <c r="AC874" s="90"/>
      <c r="AD874" s="90"/>
    </row>
    <row r="875" spans="1:30" s="88" customFormat="1">
      <c r="A875" s="87"/>
      <c r="C875" s="89"/>
      <c r="D875" s="90"/>
      <c r="F875" s="90"/>
      <c r="I875" s="90"/>
      <c r="J875" s="90"/>
      <c r="L875" s="141"/>
      <c r="M875" s="90"/>
      <c r="N875" s="90"/>
      <c r="O875" s="90"/>
      <c r="Q875" s="141"/>
      <c r="R875" s="90"/>
      <c r="S875" s="90"/>
      <c r="T875" s="90"/>
      <c r="U875" s="90"/>
      <c r="V875" s="141"/>
      <c r="W875" s="90"/>
      <c r="X875" s="90"/>
      <c r="Y875" s="86"/>
      <c r="AA875" s="141"/>
      <c r="AB875" s="90"/>
      <c r="AC875" s="90"/>
      <c r="AD875" s="90"/>
    </row>
    <row r="876" spans="1:30" s="88" customFormat="1">
      <c r="A876" s="87"/>
      <c r="C876" s="89"/>
      <c r="D876" s="90"/>
      <c r="F876" s="90"/>
      <c r="I876" s="90"/>
      <c r="J876" s="90"/>
      <c r="L876" s="141"/>
      <c r="M876" s="90"/>
      <c r="N876" s="90"/>
      <c r="O876" s="90"/>
      <c r="Q876" s="141"/>
      <c r="R876" s="90"/>
      <c r="S876" s="90"/>
      <c r="T876" s="90"/>
      <c r="U876" s="90"/>
      <c r="V876" s="141"/>
      <c r="W876" s="90"/>
      <c r="X876" s="90"/>
      <c r="Y876" s="86"/>
      <c r="AA876" s="141"/>
      <c r="AB876" s="90"/>
      <c r="AC876" s="90"/>
      <c r="AD876" s="90"/>
    </row>
    <row r="877" spans="1:30" s="88" customFormat="1">
      <c r="A877" s="87"/>
      <c r="C877" s="89"/>
      <c r="D877" s="90"/>
      <c r="F877" s="90"/>
      <c r="I877" s="90"/>
      <c r="J877" s="90"/>
      <c r="L877" s="141"/>
      <c r="M877" s="90"/>
      <c r="N877" s="90"/>
      <c r="O877" s="90"/>
      <c r="Q877" s="141"/>
      <c r="R877" s="90"/>
      <c r="S877" s="90"/>
      <c r="T877" s="90"/>
      <c r="U877" s="90"/>
      <c r="V877" s="141"/>
      <c r="W877" s="90"/>
      <c r="X877" s="90"/>
      <c r="Y877" s="86"/>
      <c r="AA877" s="141"/>
      <c r="AB877" s="90"/>
      <c r="AC877" s="90"/>
      <c r="AD877" s="90"/>
    </row>
    <row r="878" spans="1:30" s="88" customFormat="1">
      <c r="A878" s="87"/>
      <c r="C878" s="89"/>
      <c r="D878" s="90"/>
      <c r="F878" s="90"/>
      <c r="I878" s="90"/>
      <c r="J878" s="90"/>
      <c r="L878" s="141"/>
      <c r="M878" s="90"/>
      <c r="N878" s="90"/>
      <c r="O878" s="90"/>
      <c r="Q878" s="141"/>
      <c r="R878" s="90"/>
      <c r="S878" s="90"/>
      <c r="T878" s="90"/>
      <c r="U878" s="90"/>
      <c r="V878" s="141"/>
      <c r="W878" s="90"/>
      <c r="X878" s="90"/>
      <c r="Y878" s="86"/>
      <c r="AA878" s="141"/>
      <c r="AB878" s="90"/>
      <c r="AC878" s="90"/>
      <c r="AD878" s="90"/>
    </row>
    <row r="879" spans="1:30" s="88" customFormat="1">
      <c r="A879" s="87"/>
      <c r="C879" s="89"/>
      <c r="D879" s="90"/>
      <c r="F879" s="90"/>
      <c r="I879" s="90"/>
      <c r="J879" s="90"/>
      <c r="L879" s="141"/>
      <c r="M879" s="90"/>
      <c r="N879" s="90"/>
      <c r="O879" s="90"/>
      <c r="Q879" s="141"/>
      <c r="R879" s="90"/>
      <c r="S879" s="90"/>
      <c r="T879" s="90"/>
      <c r="U879" s="90"/>
      <c r="V879" s="141"/>
      <c r="W879" s="90"/>
      <c r="X879" s="90"/>
      <c r="Y879" s="86"/>
      <c r="AA879" s="141"/>
      <c r="AB879" s="90"/>
      <c r="AC879" s="90"/>
      <c r="AD879" s="90"/>
    </row>
    <row r="880" spans="1:30" s="88" customFormat="1">
      <c r="A880" s="87"/>
      <c r="C880" s="89"/>
      <c r="D880" s="90"/>
      <c r="F880" s="90"/>
      <c r="I880" s="90"/>
      <c r="J880" s="90"/>
      <c r="L880" s="141"/>
      <c r="M880" s="90"/>
      <c r="N880" s="90"/>
      <c r="O880" s="90"/>
      <c r="Q880" s="141"/>
      <c r="R880" s="90"/>
      <c r="S880" s="90"/>
      <c r="T880" s="90"/>
      <c r="U880" s="90"/>
      <c r="V880" s="141"/>
      <c r="W880" s="90"/>
      <c r="X880" s="90"/>
      <c r="Y880" s="86"/>
      <c r="AA880" s="141"/>
      <c r="AB880" s="90"/>
      <c r="AC880" s="90"/>
      <c r="AD880" s="90"/>
    </row>
    <row r="881" spans="1:30" s="88" customFormat="1">
      <c r="A881" s="87"/>
      <c r="C881" s="89"/>
      <c r="D881" s="90"/>
      <c r="F881" s="90"/>
      <c r="I881" s="90"/>
      <c r="J881" s="90"/>
      <c r="L881" s="141"/>
      <c r="M881" s="90"/>
      <c r="N881" s="90"/>
      <c r="O881" s="90"/>
      <c r="Q881" s="141"/>
      <c r="R881" s="90"/>
      <c r="S881" s="90"/>
      <c r="T881" s="90"/>
      <c r="U881" s="90"/>
      <c r="V881" s="141"/>
      <c r="W881" s="90"/>
      <c r="X881" s="90"/>
      <c r="Y881" s="86"/>
      <c r="AA881" s="141"/>
      <c r="AB881" s="90"/>
      <c r="AC881" s="90"/>
      <c r="AD881" s="90"/>
    </row>
    <row r="882" spans="1:30" s="88" customFormat="1">
      <c r="A882" s="87"/>
      <c r="C882" s="89"/>
      <c r="D882" s="90"/>
      <c r="F882" s="90"/>
      <c r="I882" s="90"/>
      <c r="J882" s="90"/>
      <c r="L882" s="141"/>
      <c r="M882" s="90"/>
      <c r="N882" s="90"/>
      <c r="O882" s="90"/>
      <c r="Q882" s="141"/>
      <c r="R882" s="90"/>
      <c r="S882" s="90"/>
      <c r="T882" s="90"/>
      <c r="U882" s="90"/>
      <c r="V882" s="141"/>
      <c r="W882" s="90"/>
      <c r="X882" s="90"/>
      <c r="Y882" s="86"/>
      <c r="AA882" s="141"/>
      <c r="AB882" s="90"/>
      <c r="AC882" s="90"/>
      <c r="AD882" s="90"/>
    </row>
    <row r="883" spans="1:30" s="88" customFormat="1">
      <c r="A883" s="87"/>
      <c r="C883" s="89"/>
      <c r="D883" s="90"/>
      <c r="F883" s="90"/>
      <c r="I883" s="90"/>
      <c r="J883" s="90"/>
      <c r="L883" s="141"/>
      <c r="M883" s="90"/>
      <c r="N883" s="90"/>
      <c r="O883" s="90"/>
      <c r="Q883" s="141"/>
      <c r="R883" s="90"/>
      <c r="S883" s="90"/>
      <c r="T883" s="90"/>
      <c r="U883" s="90"/>
      <c r="V883" s="141"/>
      <c r="W883" s="90"/>
      <c r="X883" s="90"/>
      <c r="Y883" s="86"/>
      <c r="AA883" s="141"/>
      <c r="AB883" s="90"/>
      <c r="AC883" s="90"/>
      <c r="AD883" s="90"/>
    </row>
    <row r="884" spans="1:30" s="88" customFormat="1">
      <c r="A884" s="87"/>
      <c r="C884" s="89"/>
      <c r="D884" s="90"/>
      <c r="F884" s="90"/>
      <c r="I884" s="90"/>
      <c r="J884" s="90"/>
      <c r="L884" s="141"/>
      <c r="M884" s="90"/>
      <c r="N884" s="90"/>
      <c r="O884" s="90"/>
      <c r="Q884" s="141"/>
      <c r="R884" s="90"/>
      <c r="S884" s="90"/>
      <c r="T884" s="90"/>
      <c r="U884" s="90"/>
      <c r="V884" s="141"/>
      <c r="W884" s="90"/>
      <c r="X884" s="90"/>
      <c r="Y884" s="86"/>
      <c r="AA884" s="141"/>
      <c r="AB884" s="90"/>
      <c r="AC884" s="90"/>
      <c r="AD884" s="90"/>
    </row>
    <row r="885" spans="1:30" s="88" customFormat="1">
      <c r="A885" s="87"/>
      <c r="C885" s="89"/>
      <c r="D885" s="90"/>
      <c r="F885" s="90"/>
      <c r="I885" s="90"/>
      <c r="J885" s="90"/>
      <c r="L885" s="141"/>
      <c r="M885" s="90"/>
      <c r="N885" s="90"/>
      <c r="O885" s="90"/>
      <c r="Q885" s="141"/>
      <c r="R885" s="90"/>
      <c r="S885" s="90"/>
      <c r="T885" s="90"/>
      <c r="U885" s="90"/>
      <c r="V885" s="141"/>
      <c r="W885" s="90"/>
      <c r="X885" s="90"/>
      <c r="Y885" s="86"/>
      <c r="AA885" s="141"/>
      <c r="AB885" s="90"/>
      <c r="AC885" s="90"/>
      <c r="AD885" s="90"/>
    </row>
    <row r="886" spans="1:30" s="88" customFormat="1">
      <c r="A886" s="87"/>
      <c r="C886" s="89"/>
      <c r="D886" s="90"/>
      <c r="F886" s="90"/>
      <c r="I886" s="90"/>
      <c r="J886" s="90"/>
      <c r="L886" s="141"/>
      <c r="M886" s="90"/>
      <c r="N886" s="90"/>
      <c r="O886" s="90"/>
      <c r="Q886" s="141"/>
      <c r="R886" s="90"/>
      <c r="S886" s="90"/>
      <c r="T886" s="90"/>
      <c r="U886" s="90"/>
      <c r="V886" s="141"/>
      <c r="W886" s="90"/>
      <c r="X886" s="90"/>
      <c r="Y886" s="86"/>
      <c r="AA886" s="141"/>
      <c r="AB886" s="90"/>
      <c r="AC886" s="90"/>
      <c r="AD886" s="90"/>
    </row>
    <row r="887" spans="1:30" s="88" customFormat="1">
      <c r="A887" s="87"/>
      <c r="C887" s="89"/>
      <c r="D887" s="90"/>
      <c r="F887" s="90"/>
      <c r="I887" s="90"/>
      <c r="J887" s="90"/>
      <c r="L887" s="141"/>
      <c r="M887" s="90"/>
      <c r="N887" s="90"/>
      <c r="O887" s="90"/>
      <c r="Q887" s="141"/>
      <c r="R887" s="90"/>
      <c r="S887" s="90"/>
      <c r="T887" s="90"/>
      <c r="U887" s="90"/>
      <c r="V887" s="141"/>
      <c r="W887" s="90"/>
      <c r="X887" s="90"/>
      <c r="Y887" s="86"/>
      <c r="AA887" s="141"/>
      <c r="AB887" s="90"/>
      <c r="AC887" s="90"/>
      <c r="AD887" s="90"/>
    </row>
    <row r="888" spans="1:30" s="88" customFormat="1">
      <c r="A888" s="87"/>
      <c r="C888" s="89"/>
      <c r="D888" s="90"/>
      <c r="F888" s="90"/>
      <c r="I888" s="90"/>
      <c r="J888" s="90"/>
      <c r="L888" s="141"/>
      <c r="M888" s="90"/>
      <c r="N888" s="90"/>
      <c r="O888" s="90"/>
      <c r="Q888" s="141"/>
      <c r="R888" s="90"/>
      <c r="S888" s="90"/>
      <c r="T888" s="90"/>
      <c r="U888" s="90"/>
      <c r="V888" s="141"/>
      <c r="W888" s="90"/>
      <c r="X888" s="90"/>
      <c r="Y888" s="86"/>
      <c r="AA888" s="141"/>
      <c r="AB888" s="90"/>
      <c r="AC888" s="90"/>
      <c r="AD888" s="90"/>
    </row>
    <row r="889" spans="1:30" s="88" customFormat="1">
      <c r="A889" s="87"/>
      <c r="C889" s="89"/>
      <c r="D889" s="90"/>
      <c r="F889" s="90"/>
      <c r="I889" s="90"/>
      <c r="J889" s="90"/>
      <c r="L889" s="141"/>
      <c r="M889" s="90"/>
      <c r="N889" s="90"/>
      <c r="O889" s="90"/>
      <c r="Q889" s="141"/>
      <c r="R889" s="90"/>
      <c r="S889" s="90"/>
      <c r="T889" s="90"/>
      <c r="U889" s="90"/>
      <c r="V889" s="141"/>
      <c r="W889" s="90"/>
      <c r="X889" s="90"/>
      <c r="Y889" s="86"/>
      <c r="AA889" s="141"/>
      <c r="AB889" s="90"/>
      <c r="AC889" s="90"/>
      <c r="AD889" s="90"/>
    </row>
    <row r="890" spans="1:30" s="88" customFormat="1">
      <c r="A890" s="87"/>
      <c r="C890" s="89"/>
      <c r="D890" s="90"/>
      <c r="F890" s="90"/>
      <c r="I890" s="90"/>
      <c r="J890" s="90"/>
      <c r="L890" s="141"/>
      <c r="M890" s="90"/>
      <c r="N890" s="90"/>
      <c r="O890" s="90"/>
      <c r="Q890" s="141"/>
      <c r="R890" s="90"/>
      <c r="S890" s="90"/>
      <c r="T890" s="90"/>
      <c r="U890" s="90"/>
      <c r="V890" s="141"/>
      <c r="W890" s="90"/>
      <c r="X890" s="90"/>
      <c r="Y890" s="86"/>
      <c r="AA890" s="141"/>
      <c r="AB890" s="90"/>
      <c r="AC890" s="90"/>
      <c r="AD890" s="90"/>
    </row>
    <row r="891" spans="1:30" s="88" customFormat="1">
      <c r="A891" s="87"/>
      <c r="C891" s="89"/>
      <c r="D891" s="90"/>
      <c r="F891" s="90"/>
      <c r="I891" s="90"/>
      <c r="J891" s="90"/>
      <c r="L891" s="141"/>
      <c r="M891" s="90"/>
      <c r="N891" s="90"/>
      <c r="O891" s="90"/>
      <c r="Q891" s="141"/>
      <c r="R891" s="90"/>
      <c r="S891" s="90"/>
      <c r="T891" s="90"/>
      <c r="U891" s="90"/>
      <c r="V891" s="141"/>
      <c r="W891" s="90"/>
      <c r="X891" s="90"/>
      <c r="Y891" s="86"/>
      <c r="AA891" s="141"/>
      <c r="AB891" s="90"/>
      <c r="AC891" s="90"/>
      <c r="AD891" s="90"/>
    </row>
    <row r="892" spans="1:30" s="88" customFormat="1">
      <c r="A892" s="87"/>
      <c r="C892" s="89"/>
      <c r="D892" s="90"/>
      <c r="F892" s="90"/>
      <c r="I892" s="90"/>
      <c r="J892" s="90"/>
      <c r="L892" s="141"/>
      <c r="M892" s="90"/>
      <c r="N892" s="90"/>
      <c r="O892" s="90"/>
      <c r="Q892" s="141"/>
      <c r="R892" s="90"/>
      <c r="S892" s="90"/>
      <c r="T892" s="90"/>
      <c r="U892" s="90"/>
      <c r="V892" s="141"/>
      <c r="W892" s="90"/>
      <c r="X892" s="90"/>
      <c r="Y892" s="86"/>
      <c r="AA892" s="141"/>
      <c r="AB892" s="90"/>
      <c r="AC892" s="90"/>
      <c r="AD892" s="90"/>
    </row>
    <row r="893" spans="1:30" s="88" customFormat="1">
      <c r="A893" s="87"/>
      <c r="C893" s="89"/>
      <c r="D893" s="90"/>
      <c r="F893" s="90"/>
      <c r="I893" s="90"/>
      <c r="J893" s="90"/>
      <c r="L893" s="141"/>
      <c r="M893" s="90"/>
      <c r="N893" s="90"/>
      <c r="O893" s="90"/>
      <c r="Q893" s="141"/>
      <c r="R893" s="90"/>
      <c r="S893" s="90"/>
      <c r="T893" s="90"/>
      <c r="U893" s="90"/>
      <c r="V893" s="141"/>
      <c r="W893" s="90"/>
      <c r="X893" s="90"/>
      <c r="Y893" s="86"/>
      <c r="AA893" s="141"/>
      <c r="AB893" s="90"/>
      <c r="AC893" s="90"/>
      <c r="AD893" s="90"/>
    </row>
    <row r="894" spans="1:30" s="88" customFormat="1">
      <c r="A894" s="87"/>
      <c r="C894" s="89"/>
      <c r="D894" s="90"/>
      <c r="F894" s="90"/>
      <c r="I894" s="90"/>
      <c r="J894" s="90"/>
      <c r="L894" s="141"/>
      <c r="M894" s="90"/>
      <c r="N894" s="90"/>
      <c r="O894" s="90"/>
      <c r="Q894" s="141"/>
      <c r="R894" s="90"/>
      <c r="S894" s="90"/>
      <c r="T894" s="90"/>
      <c r="U894" s="90"/>
      <c r="V894" s="141"/>
      <c r="W894" s="90"/>
      <c r="X894" s="90"/>
      <c r="Y894" s="86"/>
      <c r="AA894" s="141"/>
      <c r="AB894" s="90"/>
      <c r="AC894" s="90"/>
      <c r="AD894" s="90"/>
    </row>
    <row r="895" spans="1:30" s="88" customFormat="1">
      <c r="A895" s="87"/>
      <c r="C895" s="89"/>
      <c r="D895" s="90"/>
      <c r="F895" s="90"/>
      <c r="I895" s="90"/>
      <c r="J895" s="90"/>
      <c r="L895" s="141"/>
      <c r="M895" s="90"/>
      <c r="N895" s="90"/>
      <c r="O895" s="90"/>
      <c r="Q895" s="141"/>
      <c r="R895" s="90"/>
      <c r="S895" s="90"/>
      <c r="T895" s="90"/>
      <c r="U895" s="90"/>
      <c r="V895" s="141"/>
      <c r="W895" s="90"/>
      <c r="X895" s="90"/>
      <c r="Y895" s="86"/>
      <c r="AA895" s="141"/>
      <c r="AB895" s="90"/>
      <c r="AC895" s="90"/>
      <c r="AD895" s="90"/>
    </row>
    <row r="896" spans="1:30" s="88" customFormat="1">
      <c r="A896" s="87"/>
      <c r="C896" s="89"/>
      <c r="D896" s="90"/>
      <c r="F896" s="90"/>
      <c r="I896" s="90"/>
      <c r="J896" s="90"/>
      <c r="L896" s="141"/>
      <c r="M896" s="90"/>
      <c r="N896" s="90"/>
      <c r="O896" s="90"/>
      <c r="Q896" s="141"/>
      <c r="R896" s="90"/>
      <c r="S896" s="90"/>
      <c r="T896" s="90"/>
      <c r="U896" s="90"/>
      <c r="V896" s="141"/>
      <c r="W896" s="90"/>
      <c r="X896" s="90"/>
      <c r="Y896" s="86"/>
      <c r="AA896" s="141"/>
      <c r="AB896" s="90"/>
      <c r="AC896" s="90"/>
      <c r="AD896" s="90"/>
    </row>
    <row r="897" spans="1:30" s="88" customFormat="1">
      <c r="A897" s="87"/>
      <c r="C897" s="89"/>
      <c r="D897" s="90"/>
      <c r="F897" s="90"/>
      <c r="I897" s="90"/>
      <c r="J897" s="90"/>
      <c r="L897" s="141"/>
      <c r="M897" s="90"/>
      <c r="N897" s="90"/>
      <c r="O897" s="90"/>
      <c r="Q897" s="141"/>
      <c r="R897" s="90"/>
      <c r="S897" s="90"/>
      <c r="T897" s="90"/>
      <c r="U897" s="90"/>
      <c r="V897" s="141"/>
      <c r="W897" s="90"/>
      <c r="X897" s="90"/>
      <c r="Y897" s="86"/>
      <c r="AA897" s="141"/>
      <c r="AB897" s="90"/>
      <c r="AC897" s="90"/>
      <c r="AD897" s="90"/>
    </row>
    <row r="898" spans="1:30" s="88" customFormat="1">
      <c r="A898" s="87"/>
      <c r="C898" s="89"/>
      <c r="D898" s="90"/>
      <c r="F898" s="90"/>
      <c r="I898" s="90"/>
      <c r="J898" s="90"/>
      <c r="L898" s="141"/>
      <c r="M898" s="90"/>
      <c r="N898" s="90"/>
      <c r="O898" s="90"/>
      <c r="Q898" s="141"/>
      <c r="R898" s="90"/>
      <c r="S898" s="90"/>
      <c r="T898" s="90"/>
      <c r="U898" s="90"/>
      <c r="V898" s="141"/>
      <c r="W898" s="90"/>
      <c r="X898" s="90"/>
      <c r="Y898" s="86"/>
      <c r="AA898" s="141"/>
      <c r="AB898" s="90"/>
      <c r="AC898" s="90"/>
      <c r="AD898" s="90"/>
    </row>
    <row r="899" spans="1:30" s="88" customFormat="1">
      <c r="A899" s="87"/>
      <c r="C899" s="89"/>
      <c r="D899" s="90"/>
      <c r="F899" s="90"/>
      <c r="I899" s="90"/>
      <c r="J899" s="90"/>
      <c r="L899" s="141"/>
      <c r="M899" s="90"/>
      <c r="N899" s="90"/>
      <c r="O899" s="90"/>
      <c r="Q899" s="141"/>
      <c r="R899" s="90"/>
      <c r="S899" s="90"/>
      <c r="T899" s="90"/>
      <c r="U899" s="90"/>
      <c r="V899" s="141"/>
      <c r="W899" s="90"/>
      <c r="X899" s="90"/>
      <c r="Y899" s="86"/>
      <c r="AA899" s="141"/>
      <c r="AB899" s="90"/>
      <c r="AC899" s="90"/>
      <c r="AD899" s="90"/>
    </row>
    <row r="900" spans="1:30" s="88" customFormat="1">
      <c r="A900" s="87"/>
      <c r="C900" s="89"/>
      <c r="D900" s="90"/>
      <c r="F900" s="90"/>
      <c r="I900" s="90"/>
      <c r="J900" s="90"/>
      <c r="L900" s="141"/>
      <c r="M900" s="90"/>
      <c r="N900" s="90"/>
      <c r="O900" s="90"/>
      <c r="Q900" s="141"/>
      <c r="R900" s="90"/>
      <c r="S900" s="90"/>
      <c r="T900" s="90"/>
      <c r="U900" s="90"/>
      <c r="V900" s="141"/>
      <c r="W900" s="90"/>
      <c r="X900" s="90"/>
      <c r="Y900" s="86"/>
      <c r="AA900" s="141"/>
      <c r="AB900" s="90"/>
      <c r="AC900" s="90"/>
      <c r="AD900" s="90"/>
    </row>
    <row r="901" spans="1:30" s="88" customFormat="1">
      <c r="A901" s="87"/>
      <c r="C901" s="89"/>
      <c r="D901" s="90"/>
      <c r="F901" s="90"/>
      <c r="I901" s="90"/>
      <c r="J901" s="90"/>
      <c r="L901" s="141"/>
      <c r="M901" s="90"/>
      <c r="N901" s="90"/>
      <c r="O901" s="90"/>
      <c r="Q901" s="141"/>
      <c r="R901" s="90"/>
      <c r="S901" s="90"/>
      <c r="T901" s="90"/>
      <c r="U901" s="90"/>
      <c r="V901" s="141"/>
      <c r="W901" s="90"/>
      <c r="X901" s="90"/>
      <c r="Y901" s="86"/>
      <c r="AA901" s="141"/>
      <c r="AB901" s="90"/>
      <c r="AC901" s="90"/>
      <c r="AD901" s="90"/>
    </row>
    <row r="902" spans="1:30" s="88" customFormat="1">
      <c r="A902" s="87"/>
      <c r="C902" s="89"/>
      <c r="D902" s="90"/>
      <c r="F902" s="90"/>
      <c r="I902" s="90"/>
      <c r="J902" s="90"/>
      <c r="L902" s="141"/>
      <c r="M902" s="90"/>
      <c r="N902" s="90"/>
      <c r="O902" s="90"/>
      <c r="Q902" s="141"/>
      <c r="R902" s="90"/>
      <c r="S902" s="90"/>
      <c r="T902" s="90"/>
      <c r="U902" s="90"/>
      <c r="V902" s="141"/>
      <c r="W902" s="90"/>
      <c r="X902" s="90"/>
      <c r="Y902" s="86"/>
      <c r="AA902" s="141"/>
      <c r="AB902" s="90"/>
      <c r="AC902" s="90"/>
      <c r="AD902" s="90"/>
    </row>
    <row r="903" spans="1:30" s="88" customFormat="1">
      <c r="A903" s="87"/>
      <c r="C903" s="89"/>
      <c r="D903" s="90"/>
      <c r="F903" s="90"/>
      <c r="I903" s="90"/>
      <c r="J903" s="90"/>
      <c r="L903" s="141"/>
      <c r="M903" s="90"/>
      <c r="N903" s="90"/>
      <c r="O903" s="90"/>
      <c r="Q903" s="141"/>
      <c r="R903" s="90"/>
      <c r="S903" s="90"/>
      <c r="T903" s="90"/>
      <c r="U903" s="90"/>
      <c r="V903" s="141"/>
      <c r="W903" s="90"/>
      <c r="X903" s="90"/>
      <c r="Y903" s="86"/>
      <c r="AA903" s="141"/>
      <c r="AB903" s="90"/>
      <c r="AC903" s="90"/>
      <c r="AD903" s="90"/>
    </row>
    <row r="904" spans="1:30" s="88" customFormat="1">
      <c r="A904" s="87"/>
      <c r="C904" s="89"/>
      <c r="D904" s="90"/>
      <c r="F904" s="90"/>
      <c r="I904" s="90"/>
      <c r="J904" s="90"/>
      <c r="L904" s="141"/>
      <c r="M904" s="90"/>
      <c r="N904" s="90"/>
      <c r="O904" s="90"/>
      <c r="Q904" s="141"/>
      <c r="R904" s="90"/>
      <c r="S904" s="90"/>
      <c r="T904" s="90"/>
      <c r="U904" s="90"/>
      <c r="V904" s="141"/>
      <c r="W904" s="90"/>
      <c r="X904" s="90"/>
      <c r="Y904" s="86"/>
      <c r="AA904" s="141"/>
      <c r="AB904" s="90"/>
      <c r="AC904" s="90"/>
      <c r="AD904" s="90"/>
    </row>
    <row r="905" spans="1:30" s="88" customFormat="1">
      <c r="A905" s="87"/>
      <c r="C905" s="89"/>
      <c r="D905" s="90"/>
      <c r="F905" s="90"/>
      <c r="I905" s="90"/>
      <c r="J905" s="90"/>
      <c r="L905" s="141"/>
      <c r="M905" s="90"/>
      <c r="N905" s="90"/>
      <c r="O905" s="90"/>
      <c r="Q905" s="141"/>
      <c r="R905" s="90"/>
      <c r="S905" s="90"/>
      <c r="T905" s="90"/>
      <c r="U905" s="90"/>
      <c r="V905" s="141"/>
      <c r="W905" s="90"/>
      <c r="X905" s="90"/>
      <c r="Y905" s="86"/>
      <c r="AA905" s="141"/>
      <c r="AB905" s="90"/>
      <c r="AC905" s="90"/>
      <c r="AD905" s="90"/>
    </row>
    <row r="906" spans="1:30" s="88" customFormat="1">
      <c r="A906" s="87"/>
      <c r="C906" s="89"/>
      <c r="D906" s="90"/>
      <c r="F906" s="90"/>
      <c r="I906" s="90"/>
      <c r="J906" s="90"/>
      <c r="L906" s="141"/>
      <c r="M906" s="90"/>
      <c r="N906" s="90"/>
      <c r="O906" s="90"/>
      <c r="Q906" s="141"/>
      <c r="R906" s="90"/>
      <c r="S906" s="90"/>
      <c r="T906" s="90"/>
      <c r="U906" s="90"/>
      <c r="V906" s="141"/>
      <c r="W906" s="90"/>
      <c r="X906" s="90"/>
      <c r="Y906" s="86"/>
      <c r="AA906" s="141"/>
      <c r="AB906" s="90"/>
      <c r="AC906" s="90"/>
      <c r="AD906" s="90"/>
    </row>
    <row r="907" spans="1:30" s="88" customFormat="1">
      <c r="A907" s="87"/>
      <c r="C907" s="89"/>
      <c r="D907" s="90"/>
      <c r="F907" s="90"/>
      <c r="I907" s="90"/>
      <c r="J907" s="90"/>
      <c r="L907" s="141"/>
      <c r="M907" s="90"/>
      <c r="N907" s="90"/>
      <c r="O907" s="90"/>
      <c r="Q907" s="141"/>
      <c r="R907" s="90"/>
      <c r="S907" s="90"/>
      <c r="T907" s="90"/>
      <c r="U907" s="90"/>
      <c r="V907" s="141"/>
      <c r="W907" s="90"/>
      <c r="X907" s="90"/>
      <c r="Y907" s="86"/>
      <c r="AA907" s="141"/>
      <c r="AB907" s="90"/>
      <c r="AC907" s="90"/>
      <c r="AD907" s="90"/>
    </row>
    <row r="908" spans="1:30" s="88" customFormat="1">
      <c r="A908" s="87"/>
      <c r="C908" s="89"/>
      <c r="D908" s="90"/>
      <c r="F908" s="90"/>
      <c r="I908" s="90"/>
      <c r="J908" s="90"/>
      <c r="L908" s="141"/>
      <c r="M908" s="90"/>
      <c r="N908" s="90"/>
      <c r="O908" s="90"/>
      <c r="Q908" s="141"/>
      <c r="R908" s="90"/>
      <c r="S908" s="90"/>
      <c r="T908" s="90"/>
      <c r="U908" s="90"/>
      <c r="V908" s="141"/>
      <c r="W908" s="90"/>
      <c r="X908" s="90"/>
      <c r="Y908" s="86"/>
      <c r="AA908" s="141"/>
      <c r="AB908" s="90"/>
      <c r="AC908" s="90"/>
      <c r="AD908" s="90"/>
    </row>
    <row r="909" spans="1:30" s="88" customFormat="1">
      <c r="A909" s="87"/>
      <c r="C909" s="89"/>
      <c r="D909" s="90"/>
      <c r="F909" s="90"/>
      <c r="I909" s="90"/>
      <c r="J909" s="90"/>
      <c r="L909" s="141"/>
      <c r="M909" s="90"/>
      <c r="N909" s="90"/>
      <c r="O909" s="90"/>
      <c r="Q909" s="141"/>
      <c r="R909" s="90"/>
      <c r="S909" s="90"/>
      <c r="T909" s="90"/>
      <c r="U909" s="90"/>
      <c r="V909" s="141"/>
      <c r="W909" s="90"/>
      <c r="X909" s="90"/>
      <c r="Y909" s="86"/>
      <c r="AA909" s="141"/>
      <c r="AB909" s="90"/>
      <c r="AC909" s="90"/>
      <c r="AD909" s="90"/>
    </row>
    <row r="910" spans="1:30" s="88" customFormat="1">
      <c r="A910" s="87"/>
      <c r="C910" s="89"/>
      <c r="D910" s="90"/>
      <c r="F910" s="90"/>
      <c r="I910" s="90"/>
      <c r="J910" s="90"/>
      <c r="L910" s="141"/>
      <c r="M910" s="90"/>
      <c r="N910" s="90"/>
      <c r="O910" s="90"/>
      <c r="Q910" s="141"/>
      <c r="R910" s="90"/>
      <c r="S910" s="90"/>
      <c r="T910" s="90"/>
      <c r="U910" s="90"/>
      <c r="V910" s="141"/>
      <c r="W910" s="90"/>
      <c r="X910" s="90"/>
      <c r="Y910" s="86"/>
      <c r="AA910" s="141"/>
      <c r="AB910" s="90"/>
      <c r="AC910" s="90"/>
      <c r="AD910" s="90"/>
    </row>
    <row r="911" spans="1:30" s="88" customFormat="1">
      <c r="A911" s="87"/>
      <c r="C911" s="89"/>
      <c r="D911" s="90"/>
      <c r="F911" s="90"/>
      <c r="I911" s="90"/>
      <c r="J911" s="90"/>
      <c r="L911" s="141"/>
      <c r="M911" s="90"/>
      <c r="N911" s="90"/>
      <c r="O911" s="90"/>
      <c r="Q911" s="141"/>
      <c r="R911" s="90"/>
      <c r="S911" s="90"/>
      <c r="T911" s="90"/>
      <c r="U911" s="90"/>
      <c r="V911" s="141"/>
      <c r="W911" s="90"/>
      <c r="X911" s="90"/>
      <c r="Y911" s="86"/>
      <c r="AA911" s="141"/>
      <c r="AB911" s="90"/>
      <c r="AC911" s="90"/>
      <c r="AD911" s="90"/>
    </row>
    <row r="912" spans="1:30" s="88" customFormat="1">
      <c r="A912" s="87"/>
      <c r="C912" s="89"/>
      <c r="D912" s="90"/>
      <c r="F912" s="90"/>
      <c r="I912" s="90"/>
      <c r="J912" s="90"/>
      <c r="L912" s="141"/>
      <c r="M912" s="90"/>
      <c r="N912" s="90"/>
      <c r="O912" s="90"/>
      <c r="Q912" s="141"/>
      <c r="R912" s="90"/>
      <c r="S912" s="90"/>
      <c r="T912" s="90"/>
      <c r="U912" s="90"/>
      <c r="V912" s="141"/>
      <c r="W912" s="90"/>
      <c r="X912" s="90"/>
      <c r="Y912" s="86"/>
      <c r="AA912" s="141"/>
      <c r="AB912" s="90"/>
      <c r="AC912" s="90"/>
      <c r="AD912" s="90"/>
    </row>
    <row r="913" spans="1:30" s="88" customFormat="1">
      <c r="A913" s="87"/>
      <c r="C913" s="89"/>
      <c r="D913" s="90"/>
      <c r="F913" s="90"/>
      <c r="I913" s="90"/>
      <c r="J913" s="90"/>
      <c r="L913" s="141"/>
      <c r="M913" s="90"/>
      <c r="N913" s="90"/>
      <c r="O913" s="90"/>
      <c r="Q913" s="141"/>
      <c r="R913" s="90"/>
      <c r="S913" s="90"/>
      <c r="T913" s="90"/>
      <c r="U913" s="90"/>
      <c r="V913" s="141"/>
      <c r="W913" s="90"/>
      <c r="X913" s="90"/>
      <c r="Y913" s="86"/>
      <c r="AA913" s="141"/>
      <c r="AB913" s="90"/>
      <c r="AC913" s="90"/>
      <c r="AD913" s="90"/>
    </row>
    <row r="914" spans="1:30" s="88" customFormat="1">
      <c r="A914" s="87"/>
      <c r="C914" s="89"/>
      <c r="D914" s="90"/>
      <c r="F914" s="90"/>
      <c r="I914" s="90"/>
      <c r="J914" s="90"/>
      <c r="L914" s="141"/>
      <c r="M914" s="90"/>
      <c r="N914" s="90"/>
      <c r="O914" s="90"/>
      <c r="Q914" s="141"/>
      <c r="R914" s="90"/>
      <c r="S914" s="90"/>
      <c r="T914" s="90"/>
      <c r="U914" s="90"/>
      <c r="V914" s="141"/>
      <c r="W914" s="90"/>
      <c r="X914" s="90"/>
      <c r="Y914" s="86"/>
      <c r="AA914" s="141"/>
      <c r="AB914" s="90"/>
      <c r="AC914" s="90"/>
      <c r="AD914" s="90"/>
    </row>
    <row r="915" spans="1:30" s="88" customFormat="1">
      <c r="A915" s="87"/>
      <c r="C915" s="89"/>
      <c r="D915" s="90"/>
      <c r="F915" s="90"/>
      <c r="I915" s="90"/>
      <c r="J915" s="90"/>
      <c r="L915" s="141"/>
      <c r="M915" s="90"/>
      <c r="N915" s="90"/>
      <c r="O915" s="90"/>
      <c r="Q915" s="141"/>
      <c r="R915" s="90"/>
      <c r="S915" s="90"/>
      <c r="T915" s="90"/>
      <c r="U915" s="90"/>
      <c r="V915" s="141"/>
      <c r="W915" s="90"/>
      <c r="X915" s="90"/>
      <c r="Y915" s="86"/>
      <c r="AA915" s="141"/>
      <c r="AB915" s="90"/>
      <c r="AC915" s="90"/>
      <c r="AD915" s="90"/>
    </row>
    <row r="916" spans="1:30" s="88" customFormat="1">
      <c r="A916" s="87"/>
      <c r="C916" s="89"/>
      <c r="D916" s="90"/>
      <c r="F916" s="90"/>
      <c r="I916" s="90"/>
      <c r="J916" s="90"/>
      <c r="L916" s="141"/>
      <c r="M916" s="90"/>
      <c r="N916" s="90"/>
      <c r="O916" s="90"/>
      <c r="Q916" s="141"/>
      <c r="R916" s="90"/>
      <c r="S916" s="90"/>
      <c r="T916" s="90"/>
      <c r="U916" s="90"/>
      <c r="V916" s="141"/>
      <c r="W916" s="90"/>
      <c r="X916" s="90"/>
      <c r="Y916" s="86"/>
      <c r="AA916" s="141"/>
      <c r="AB916" s="90"/>
      <c r="AC916" s="90"/>
      <c r="AD916" s="90"/>
    </row>
    <row r="917" spans="1:30" s="88" customFormat="1">
      <c r="A917" s="87"/>
      <c r="C917" s="89"/>
      <c r="D917" s="90"/>
      <c r="F917" s="90"/>
      <c r="I917" s="90"/>
      <c r="J917" s="90"/>
      <c r="L917" s="141"/>
      <c r="M917" s="90"/>
      <c r="N917" s="90"/>
      <c r="O917" s="90"/>
      <c r="Q917" s="141"/>
      <c r="R917" s="90"/>
      <c r="S917" s="90"/>
      <c r="T917" s="90"/>
      <c r="U917" s="90"/>
      <c r="V917" s="141"/>
      <c r="W917" s="90"/>
      <c r="X917" s="90"/>
      <c r="Y917" s="86"/>
      <c r="AA917" s="141"/>
      <c r="AB917" s="90"/>
      <c r="AC917" s="90"/>
      <c r="AD917" s="90"/>
    </row>
    <row r="918" spans="1:30" s="88" customFormat="1">
      <c r="A918" s="87"/>
      <c r="C918" s="89"/>
      <c r="D918" s="90"/>
      <c r="F918" s="90"/>
      <c r="I918" s="90"/>
      <c r="J918" s="90"/>
      <c r="L918" s="141"/>
      <c r="M918" s="90"/>
      <c r="N918" s="90"/>
      <c r="O918" s="90"/>
      <c r="Q918" s="141"/>
      <c r="R918" s="90"/>
      <c r="S918" s="90"/>
      <c r="T918" s="90"/>
      <c r="U918" s="90"/>
      <c r="V918" s="141"/>
      <c r="W918" s="90"/>
      <c r="X918" s="90"/>
      <c r="Y918" s="86"/>
      <c r="AA918" s="141"/>
      <c r="AB918" s="90"/>
      <c r="AC918" s="90"/>
      <c r="AD918" s="90"/>
    </row>
    <row r="919" spans="1:30" s="88" customFormat="1">
      <c r="A919" s="87"/>
      <c r="C919" s="89"/>
      <c r="D919" s="90"/>
      <c r="F919" s="90"/>
      <c r="I919" s="90"/>
      <c r="J919" s="90"/>
      <c r="L919" s="141"/>
      <c r="M919" s="90"/>
      <c r="N919" s="90"/>
      <c r="O919" s="90"/>
      <c r="Q919" s="141"/>
      <c r="R919" s="90"/>
      <c r="S919" s="90"/>
      <c r="T919" s="90"/>
      <c r="U919" s="90"/>
      <c r="V919" s="141"/>
      <c r="W919" s="90"/>
      <c r="X919" s="90"/>
      <c r="Y919" s="86"/>
      <c r="AA919" s="141"/>
      <c r="AB919" s="90"/>
      <c r="AC919" s="90"/>
      <c r="AD919" s="90"/>
    </row>
    <row r="920" spans="1:30" s="88" customFormat="1">
      <c r="A920" s="87"/>
      <c r="C920" s="89"/>
      <c r="D920" s="90"/>
      <c r="F920" s="90"/>
      <c r="I920" s="90"/>
      <c r="J920" s="90"/>
      <c r="L920" s="141"/>
      <c r="M920" s="90"/>
      <c r="N920" s="90"/>
      <c r="O920" s="90"/>
      <c r="Q920" s="141"/>
      <c r="R920" s="90"/>
      <c r="S920" s="90"/>
      <c r="T920" s="90"/>
      <c r="U920" s="90"/>
      <c r="V920" s="141"/>
      <c r="W920" s="90"/>
      <c r="X920" s="90"/>
      <c r="Y920" s="86"/>
      <c r="AA920" s="141"/>
      <c r="AB920" s="90"/>
      <c r="AC920" s="90"/>
      <c r="AD920" s="90"/>
    </row>
    <row r="921" spans="1:30" s="88" customFormat="1">
      <c r="A921" s="87"/>
      <c r="C921" s="89"/>
      <c r="D921" s="90"/>
      <c r="F921" s="90"/>
      <c r="I921" s="90"/>
      <c r="J921" s="90"/>
      <c r="L921" s="141"/>
      <c r="M921" s="90"/>
      <c r="N921" s="90"/>
      <c r="O921" s="90"/>
      <c r="Q921" s="141"/>
      <c r="R921" s="90"/>
      <c r="S921" s="90"/>
      <c r="T921" s="90"/>
      <c r="U921" s="90"/>
      <c r="V921" s="141"/>
      <c r="W921" s="90"/>
      <c r="X921" s="90"/>
      <c r="Y921" s="86"/>
      <c r="AA921" s="141"/>
      <c r="AB921" s="90"/>
      <c r="AC921" s="90"/>
      <c r="AD921" s="90"/>
    </row>
    <row r="922" spans="1:30" s="88" customFormat="1">
      <c r="A922" s="87"/>
      <c r="C922" s="89"/>
      <c r="D922" s="90"/>
      <c r="F922" s="90"/>
      <c r="I922" s="90"/>
      <c r="J922" s="90"/>
      <c r="L922" s="141"/>
      <c r="M922" s="90"/>
      <c r="N922" s="90"/>
      <c r="O922" s="90"/>
      <c r="Q922" s="141"/>
      <c r="R922" s="90"/>
      <c r="S922" s="90"/>
      <c r="T922" s="90"/>
      <c r="U922" s="90"/>
      <c r="V922" s="141"/>
      <c r="W922" s="90"/>
      <c r="X922" s="90"/>
      <c r="Y922" s="86"/>
      <c r="AA922" s="141"/>
      <c r="AB922" s="90"/>
      <c r="AC922" s="90"/>
      <c r="AD922" s="90"/>
    </row>
    <row r="923" spans="1:30" s="88" customFormat="1">
      <c r="A923" s="87"/>
      <c r="C923" s="89"/>
      <c r="D923" s="90"/>
      <c r="F923" s="90"/>
      <c r="I923" s="90"/>
      <c r="J923" s="90"/>
      <c r="L923" s="141"/>
      <c r="M923" s="90"/>
      <c r="N923" s="90"/>
      <c r="O923" s="90"/>
      <c r="Q923" s="141"/>
      <c r="R923" s="90"/>
      <c r="S923" s="90"/>
      <c r="T923" s="90"/>
      <c r="U923" s="90"/>
      <c r="V923" s="141"/>
      <c r="W923" s="90"/>
      <c r="X923" s="90"/>
      <c r="Y923" s="86"/>
      <c r="AA923" s="141"/>
      <c r="AB923" s="90"/>
      <c r="AC923" s="90"/>
      <c r="AD923" s="90"/>
    </row>
    <row r="924" spans="1:30" s="88" customFormat="1">
      <c r="A924" s="87"/>
      <c r="C924" s="89"/>
      <c r="D924" s="90"/>
      <c r="F924" s="90"/>
      <c r="I924" s="90"/>
      <c r="J924" s="90"/>
      <c r="L924" s="141"/>
      <c r="M924" s="90"/>
      <c r="N924" s="90"/>
      <c r="O924" s="90"/>
      <c r="Q924" s="141"/>
      <c r="R924" s="90"/>
      <c r="S924" s="90"/>
      <c r="T924" s="90"/>
      <c r="U924" s="90"/>
      <c r="V924" s="141"/>
      <c r="W924" s="90"/>
      <c r="X924" s="90"/>
      <c r="Y924" s="86"/>
      <c r="AA924" s="141"/>
      <c r="AB924" s="90"/>
      <c r="AC924" s="90"/>
      <c r="AD924" s="90"/>
    </row>
    <row r="925" spans="1:30" s="88" customFormat="1">
      <c r="A925" s="87"/>
      <c r="C925" s="89"/>
      <c r="D925" s="90"/>
      <c r="F925" s="90"/>
      <c r="I925" s="90"/>
      <c r="J925" s="90"/>
      <c r="L925" s="141"/>
      <c r="M925" s="90"/>
      <c r="N925" s="90"/>
      <c r="O925" s="90"/>
      <c r="Q925" s="141"/>
      <c r="R925" s="90"/>
      <c r="S925" s="90"/>
      <c r="T925" s="90"/>
      <c r="U925" s="90"/>
      <c r="V925" s="141"/>
      <c r="W925" s="90"/>
      <c r="X925" s="90"/>
      <c r="Y925" s="86"/>
      <c r="AA925" s="141"/>
      <c r="AB925" s="90"/>
      <c r="AC925" s="90"/>
      <c r="AD925" s="90"/>
    </row>
    <row r="926" spans="1:30" s="88" customFormat="1">
      <c r="A926" s="87"/>
      <c r="C926" s="89"/>
      <c r="D926" s="90"/>
      <c r="F926" s="90"/>
      <c r="I926" s="90"/>
      <c r="J926" s="90"/>
      <c r="L926" s="141"/>
      <c r="M926" s="90"/>
      <c r="N926" s="90"/>
      <c r="O926" s="90"/>
      <c r="Q926" s="141"/>
      <c r="R926" s="90"/>
      <c r="S926" s="90"/>
      <c r="T926" s="90"/>
      <c r="U926" s="90"/>
      <c r="V926" s="141"/>
      <c r="W926" s="90"/>
      <c r="X926" s="90"/>
      <c r="Y926" s="86"/>
      <c r="AA926" s="141"/>
      <c r="AB926" s="90"/>
      <c r="AC926" s="90"/>
      <c r="AD926" s="90"/>
    </row>
    <row r="927" spans="1:30" s="88" customFormat="1">
      <c r="A927" s="87"/>
      <c r="C927" s="89"/>
      <c r="D927" s="90"/>
      <c r="F927" s="90"/>
      <c r="I927" s="90"/>
      <c r="J927" s="90"/>
      <c r="L927" s="141"/>
      <c r="M927" s="90"/>
      <c r="N927" s="90"/>
      <c r="O927" s="90"/>
      <c r="Q927" s="141"/>
      <c r="R927" s="90"/>
      <c r="S927" s="90"/>
      <c r="T927" s="90"/>
      <c r="U927" s="90"/>
      <c r="V927" s="141"/>
      <c r="W927" s="90"/>
      <c r="X927" s="90"/>
      <c r="Y927" s="86"/>
      <c r="AA927" s="141"/>
      <c r="AB927" s="90"/>
      <c r="AC927" s="90"/>
      <c r="AD927" s="90"/>
    </row>
    <row r="928" spans="1:30" s="88" customFormat="1">
      <c r="A928" s="87"/>
      <c r="C928" s="89"/>
      <c r="D928" s="90"/>
      <c r="F928" s="90"/>
      <c r="I928" s="90"/>
      <c r="J928" s="90"/>
      <c r="L928" s="141"/>
      <c r="M928" s="90"/>
      <c r="N928" s="90"/>
      <c r="O928" s="90"/>
      <c r="Q928" s="141"/>
      <c r="R928" s="90"/>
      <c r="S928" s="90"/>
      <c r="T928" s="90"/>
      <c r="U928" s="90"/>
      <c r="V928" s="141"/>
      <c r="W928" s="90"/>
      <c r="X928" s="90"/>
      <c r="Y928" s="86"/>
      <c r="AA928" s="141"/>
      <c r="AB928" s="90"/>
      <c r="AC928" s="90"/>
      <c r="AD928" s="90"/>
    </row>
    <row r="929" spans="1:30" s="88" customFormat="1">
      <c r="A929" s="87"/>
      <c r="C929" s="89"/>
      <c r="D929" s="90"/>
      <c r="F929" s="90"/>
      <c r="I929" s="90"/>
      <c r="J929" s="90"/>
      <c r="L929" s="141"/>
      <c r="M929" s="90"/>
      <c r="N929" s="90"/>
      <c r="O929" s="90"/>
      <c r="Q929" s="141"/>
      <c r="R929" s="90"/>
      <c r="S929" s="90"/>
      <c r="T929" s="90"/>
      <c r="U929" s="90"/>
      <c r="V929" s="141"/>
      <c r="W929" s="90"/>
      <c r="X929" s="90"/>
      <c r="Y929" s="86"/>
      <c r="AA929" s="141"/>
      <c r="AB929" s="90"/>
      <c r="AC929" s="90"/>
      <c r="AD929" s="90"/>
    </row>
    <row r="930" spans="1:30" s="88" customFormat="1">
      <c r="A930" s="87"/>
      <c r="C930" s="89"/>
      <c r="D930" s="90"/>
      <c r="F930" s="90"/>
      <c r="I930" s="90"/>
      <c r="J930" s="90"/>
      <c r="L930" s="141"/>
      <c r="M930" s="90"/>
      <c r="N930" s="90"/>
      <c r="O930" s="90"/>
      <c r="Q930" s="141"/>
      <c r="R930" s="90"/>
      <c r="S930" s="90"/>
      <c r="T930" s="90"/>
      <c r="U930" s="90"/>
      <c r="V930" s="141"/>
      <c r="W930" s="90"/>
      <c r="X930" s="90"/>
      <c r="Y930" s="86"/>
      <c r="AA930" s="141"/>
      <c r="AB930" s="90"/>
      <c r="AC930" s="90"/>
      <c r="AD930" s="90"/>
    </row>
    <row r="931" spans="1:30" s="88" customFormat="1">
      <c r="A931" s="87"/>
      <c r="C931" s="89"/>
      <c r="D931" s="90"/>
      <c r="F931" s="90"/>
      <c r="I931" s="90"/>
      <c r="J931" s="90"/>
      <c r="L931" s="141"/>
      <c r="M931" s="90"/>
      <c r="N931" s="90"/>
      <c r="O931" s="90"/>
      <c r="Q931" s="141"/>
      <c r="R931" s="90"/>
      <c r="S931" s="90"/>
      <c r="T931" s="90"/>
      <c r="U931" s="90"/>
      <c r="V931" s="141"/>
      <c r="W931" s="90"/>
      <c r="X931" s="90"/>
      <c r="Y931" s="86"/>
      <c r="AA931" s="141"/>
      <c r="AB931" s="90"/>
      <c r="AC931" s="90"/>
      <c r="AD931" s="90"/>
    </row>
    <row r="932" spans="1:30" s="88" customFormat="1">
      <c r="A932" s="87"/>
      <c r="C932" s="89"/>
      <c r="D932" s="90"/>
      <c r="F932" s="90"/>
      <c r="I932" s="90"/>
      <c r="J932" s="90"/>
      <c r="L932" s="141"/>
      <c r="M932" s="90"/>
      <c r="N932" s="90"/>
      <c r="O932" s="90"/>
      <c r="Q932" s="141"/>
      <c r="R932" s="90"/>
      <c r="S932" s="90"/>
      <c r="T932" s="90"/>
      <c r="U932" s="90"/>
      <c r="V932" s="141"/>
      <c r="W932" s="90"/>
      <c r="X932" s="90"/>
      <c r="Y932" s="86"/>
      <c r="AA932" s="141"/>
      <c r="AB932" s="90"/>
      <c r="AC932" s="90"/>
      <c r="AD932" s="90"/>
    </row>
    <row r="933" spans="1:30" s="88" customFormat="1">
      <c r="A933" s="87"/>
      <c r="C933" s="89"/>
      <c r="D933" s="90"/>
      <c r="F933" s="90"/>
      <c r="I933" s="90"/>
      <c r="J933" s="90"/>
      <c r="L933" s="141"/>
      <c r="M933" s="90"/>
      <c r="N933" s="90"/>
      <c r="O933" s="90"/>
      <c r="Q933" s="141"/>
      <c r="R933" s="90"/>
      <c r="S933" s="90"/>
      <c r="T933" s="90"/>
      <c r="U933" s="90"/>
      <c r="V933" s="141"/>
      <c r="W933" s="90"/>
      <c r="X933" s="90"/>
      <c r="Y933" s="86"/>
      <c r="AA933" s="141"/>
      <c r="AB933" s="90"/>
      <c r="AC933" s="90"/>
      <c r="AD933" s="90"/>
    </row>
    <row r="934" spans="1:30" s="88" customFormat="1">
      <c r="A934" s="87"/>
      <c r="C934" s="89"/>
      <c r="D934" s="90"/>
      <c r="F934" s="90"/>
      <c r="I934" s="90"/>
      <c r="J934" s="90"/>
      <c r="L934" s="141"/>
      <c r="M934" s="90"/>
      <c r="N934" s="90"/>
      <c r="O934" s="90"/>
      <c r="Q934" s="141"/>
      <c r="R934" s="90"/>
      <c r="S934" s="90"/>
      <c r="T934" s="90"/>
      <c r="U934" s="90"/>
      <c r="V934" s="141"/>
      <c r="W934" s="90"/>
      <c r="X934" s="90"/>
      <c r="Y934" s="86"/>
      <c r="AA934" s="141"/>
      <c r="AB934" s="90"/>
      <c r="AC934" s="90"/>
      <c r="AD934" s="90"/>
    </row>
    <row r="935" spans="1:30" s="88" customFormat="1">
      <c r="A935" s="87"/>
      <c r="C935" s="89"/>
      <c r="D935" s="90"/>
      <c r="F935" s="90"/>
      <c r="I935" s="90"/>
      <c r="J935" s="90"/>
      <c r="L935" s="141"/>
      <c r="M935" s="90"/>
      <c r="N935" s="90"/>
      <c r="O935" s="90"/>
      <c r="Q935" s="141"/>
      <c r="R935" s="90"/>
      <c r="S935" s="90"/>
      <c r="T935" s="90"/>
      <c r="U935" s="90"/>
      <c r="V935" s="141"/>
      <c r="W935" s="90"/>
      <c r="X935" s="90"/>
      <c r="Y935" s="86"/>
      <c r="AA935" s="141"/>
      <c r="AB935" s="90"/>
      <c r="AC935" s="90"/>
      <c r="AD935" s="90"/>
    </row>
    <row r="936" spans="1:30" s="88" customFormat="1">
      <c r="A936" s="87"/>
      <c r="C936" s="89"/>
      <c r="D936" s="90"/>
      <c r="F936" s="90"/>
      <c r="I936" s="90"/>
      <c r="J936" s="90"/>
      <c r="L936" s="141"/>
      <c r="M936" s="90"/>
      <c r="N936" s="90"/>
      <c r="O936" s="90"/>
      <c r="Q936" s="141"/>
      <c r="R936" s="90"/>
      <c r="S936" s="90"/>
      <c r="T936" s="90"/>
      <c r="U936" s="90"/>
      <c r="V936" s="141"/>
      <c r="W936" s="90"/>
      <c r="X936" s="90"/>
      <c r="Y936" s="86"/>
      <c r="AA936" s="141"/>
      <c r="AB936" s="90"/>
      <c r="AC936" s="90"/>
      <c r="AD936" s="90"/>
    </row>
    <row r="937" spans="1:30" s="88" customFormat="1">
      <c r="A937" s="87"/>
      <c r="C937" s="89"/>
      <c r="D937" s="90"/>
      <c r="F937" s="90"/>
      <c r="I937" s="90"/>
      <c r="J937" s="90"/>
      <c r="L937" s="141"/>
      <c r="M937" s="90"/>
      <c r="N937" s="90"/>
      <c r="O937" s="90"/>
      <c r="Q937" s="141"/>
      <c r="R937" s="90"/>
      <c r="S937" s="90"/>
      <c r="T937" s="90"/>
      <c r="U937" s="90"/>
      <c r="V937" s="141"/>
      <c r="W937" s="90"/>
      <c r="X937" s="90"/>
      <c r="Y937" s="86"/>
      <c r="AA937" s="141"/>
      <c r="AB937" s="90"/>
      <c r="AC937" s="90"/>
      <c r="AD937" s="90"/>
    </row>
    <row r="938" spans="1:30" s="88" customFormat="1">
      <c r="A938" s="87"/>
      <c r="C938" s="89"/>
      <c r="D938" s="90"/>
      <c r="F938" s="90"/>
      <c r="I938" s="90"/>
      <c r="J938" s="90"/>
      <c r="L938" s="141"/>
      <c r="M938" s="90"/>
      <c r="N938" s="90"/>
      <c r="O938" s="90"/>
      <c r="Q938" s="141"/>
      <c r="R938" s="90"/>
      <c r="S938" s="90"/>
      <c r="T938" s="90"/>
      <c r="U938" s="90"/>
      <c r="V938" s="141"/>
      <c r="W938" s="90"/>
      <c r="X938" s="90"/>
      <c r="Y938" s="86"/>
      <c r="AA938" s="141"/>
      <c r="AB938" s="90"/>
      <c r="AC938" s="90"/>
      <c r="AD938" s="90"/>
    </row>
    <row r="939" spans="1:30" s="88" customFormat="1">
      <c r="A939" s="87"/>
      <c r="C939" s="89"/>
      <c r="D939" s="90"/>
      <c r="F939" s="90"/>
      <c r="I939" s="90"/>
      <c r="J939" s="90"/>
      <c r="L939" s="141"/>
      <c r="M939" s="90"/>
      <c r="N939" s="90"/>
      <c r="O939" s="90"/>
      <c r="Q939" s="141"/>
      <c r="R939" s="90"/>
      <c r="S939" s="90"/>
      <c r="T939" s="90"/>
      <c r="U939" s="90"/>
      <c r="V939" s="141"/>
      <c r="W939" s="90"/>
      <c r="X939" s="90"/>
      <c r="Y939" s="86"/>
      <c r="AA939" s="141"/>
      <c r="AB939" s="90"/>
      <c r="AC939" s="90"/>
      <c r="AD939" s="90"/>
    </row>
    <row r="940" spans="1:30" s="88" customFormat="1">
      <c r="A940" s="87"/>
      <c r="C940" s="89"/>
      <c r="D940" s="90"/>
      <c r="F940" s="90"/>
      <c r="I940" s="90"/>
      <c r="J940" s="90"/>
      <c r="L940" s="141"/>
      <c r="M940" s="90"/>
      <c r="N940" s="90"/>
      <c r="O940" s="90"/>
      <c r="Q940" s="141"/>
      <c r="R940" s="90"/>
      <c r="S940" s="90"/>
      <c r="T940" s="90"/>
      <c r="U940" s="90"/>
      <c r="V940" s="141"/>
      <c r="W940" s="90"/>
      <c r="X940" s="90"/>
      <c r="Y940" s="86"/>
      <c r="AA940" s="141"/>
      <c r="AB940" s="90"/>
      <c r="AC940" s="90"/>
      <c r="AD940" s="90"/>
    </row>
    <row r="941" spans="1:30" s="88" customFormat="1">
      <c r="A941" s="87"/>
      <c r="C941" s="89"/>
      <c r="D941" s="90"/>
      <c r="F941" s="90"/>
      <c r="I941" s="90"/>
      <c r="J941" s="90"/>
      <c r="L941" s="141"/>
      <c r="M941" s="90"/>
      <c r="N941" s="90"/>
      <c r="O941" s="90"/>
      <c r="Q941" s="141"/>
      <c r="R941" s="90"/>
      <c r="S941" s="90"/>
      <c r="T941" s="90"/>
      <c r="U941" s="90"/>
      <c r="V941" s="141"/>
      <c r="W941" s="90"/>
      <c r="X941" s="90"/>
      <c r="Y941" s="86"/>
      <c r="AA941" s="141"/>
      <c r="AB941" s="90"/>
      <c r="AC941" s="90"/>
      <c r="AD941" s="90"/>
    </row>
    <row r="942" spans="1:30" s="88" customFormat="1">
      <c r="A942" s="87"/>
      <c r="C942" s="89"/>
      <c r="D942" s="90"/>
      <c r="F942" s="90"/>
      <c r="I942" s="90"/>
      <c r="J942" s="90"/>
      <c r="L942" s="141"/>
      <c r="M942" s="90"/>
      <c r="N942" s="90"/>
      <c r="O942" s="90"/>
      <c r="Q942" s="141"/>
      <c r="R942" s="90"/>
      <c r="S942" s="90"/>
      <c r="T942" s="90"/>
      <c r="U942" s="90"/>
      <c r="V942" s="141"/>
      <c r="W942" s="90"/>
      <c r="X942" s="90"/>
      <c r="Y942" s="86"/>
      <c r="AA942" s="141"/>
      <c r="AB942" s="90"/>
      <c r="AC942" s="90"/>
      <c r="AD942" s="90"/>
    </row>
    <row r="943" spans="1:30" s="88" customFormat="1">
      <c r="A943" s="87"/>
      <c r="C943" s="89"/>
      <c r="D943" s="90"/>
      <c r="F943" s="90"/>
      <c r="I943" s="90"/>
      <c r="J943" s="90"/>
      <c r="L943" s="141"/>
      <c r="M943" s="90"/>
      <c r="N943" s="90"/>
      <c r="O943" s="90"/>
      <c r="Q943" s="141"/>
      <c r="R943" s="90"/>
      <c r="S943" s="90"/>
      <c r="T943" s="90"/>
      <c r="U943" s="90"/>
      <c r="V943" s="141"/>
      <c r="W943" s="90"/>
      <c r="X943" s="90"/>
      <c r="Y943" s="86"/>
      <c r="AA943" s="141"/>
      <c r="AB943" s="90"/>
      <c r="AC943" s="90"/>
      <c r="AD943" s="90"/>
    </row>
    <row r="944" spans="1:30" s="88" customFormat="1">
      <c r="A944" s="87"/>
      <c r="C944" s="89"/>
      <c r="D944" s="90"/>
      <c r="F944" s="90"/>
      <c r="I944" s="90"/>
      <c r="J944" s="90"/>
      <c r="L944" s="141"/>
      <c r="M944" s="90"/>
      <c r="N944" s="90"/>
      <c r="O944" s="90"/>
      <c r="Q944" s="141"/>
      <c r="R944" s="90"/>
      <c r="S944" s="90"/>
      <c r="T944" s="90"/>
      <c r="U944" s="90"/>
      <c r="V944" s="141"/>
      <c r="W944" s="90"/>
      <c r="X944" s="90"/>
      <c r="Y944" s="86"/>
      <c r="AA944" s="141"/>
      <c r="AB944" s="90"/>
      <c r="AC944" s="90"/>
      <c r="AD944" s="90"/>
    </row>
    <row r="945" spans="1:30" s="88" customFormat="1">
      <c r="A945" s="87"/>
      <c r="C945" s="89"/>
      <c r="D945" s="90"/>
      <c r="F945" s="90"/>
      <c r="I945" s="90"/>
      <c r="J945" s="90"/>
      <c r="L945" s="141"/>
      <c r="M945" s="90"/>
      <c r="N945" s="90"/>
      <c r="O945" s="90"/>
      <c r="Q945" s="141"/>
      <c r="R945" s="90"/>
      <c r="S945" s="90"/>
      <c r="T945" s="90"/>
      <c r="U945" s="90"/>
      <c r="V945" s="141"/>
      <c r="W945" s="90"/>
      <c r="X945" s="90"/>
      <c r="Y945" s="86"/>
      <c r="AA945" s="141"/>
      <c r="AB945" s="90"/>
      <c r="AC945" s="90"/>
      <c r="AD945" s="90"/>
    </row>
    <row r="946" spans="1:30" s="88" customFormat="1">
      <c r="A946" s="87"/>
      <c r="C946" s="89"/>
      <c r="D946" s="90"/>
      <c r="F946" s="90"/>
      <c r="I946" s="90"/>
      <c r="J946" s="90"/>
      <c r="L946" s="141"/>
      <c r="M946" s="90"/>
      <c r="N946" s="90"/>
      <c r="O946" s="90"/>
      <c r="Q946" s="141"/>
      <c r="R946" s="90"/>
      <c r="S946" s="90"/>
      <c r="T946" s="90"/>
      <c r="U946" s="90"/>
      <c r="V946" s="141"/>
      <c r="W946" s="90"/>
      <c r="X946" s="90"/>
      <c r="Y946" s="86"/>
      <c r="AA946" s="141"/>
      <c r="AB946" s="90"/>
      <c r="AC946" s="90"/>
      <c r="AD946" s="90"/>
    </row>
    <row r="947" spans="1:30" s="88" customFormat="1">
      <c r="A947" s="87"/>
      <c r="C947" s="89"/>
      <c r="D947" s="90"/>
      <c r="F947" s="90"/>
      <c r="I947" s="90"/>
      <c r="J947" s="90"/>
      <c r="L947" s="141"/>
      <c r="M947" s="90"/>
      <c r="N947" s="90"/>
      <c r="O947" s="90"/>
      <c r="Q947" s="141"/>
      <c r="R947" s="90"/>
      <c r="S947" s="90"/>
      <c r="T947" s="90"/>
      <c r="U947" s="90"/>
      <c r="V947" s="141"/>
      <c r="W947" s="90"/>
      <c r="X947" s="90"/>
      <c r="Y947" s="86"/>
      <c r="AA947" s="141"/>
      <c r="AB947" s="90"/>
      <c r="AC947" s="90"/>
      <c r="AD947" s="90"/>
    </row>
    <row r="948" spans="1:30" s="88" customFormat="1">
      <c r="A948" s="87"/>
      <c r="C948" s="89"/>
      <c r="D948" s="90"/>
      <c r="F948" s="90"/>
      <c r="I948" s="90"/>
      <c r="J948" s="90"/>
      <c r="L948" s="141"/>
      <c r="M948" s="90"/>
      <c r="N948" s="90"/>
      <c r="O948" s="90"/>
      <c r="Q948" s="141"/>
      <c r="R948" s="90"/>
      <c r="S948" s="90"/>
      <c r="T948" s="90"/>
      <c r="U948" s="90"/>
      <c r="V948" s="141"/>
      <c r="W948" s="90"/>
      <c r="X948" s="90"/>
      <c r="Y948" s="86"/>
      <c r="AA948" s="141"/>
      <c r="AB948" s="90"/>
      <c r="AC948" s="90"/>
      <c r="AD948" s="90"/>
    </row>
    <row r="949" spans="1:30" s="88" customFormat="1">
      <c r="A949" s="87"/>
      <c r="C949" s="89"/>
      <c r="D949" s="90"/>
      <c r="F949" s="90"/>
      <c r="I949" s="90"/>
      <c r="J949" s="90"/>
      <c r="L949" s="141"/>
      <c r="M949" s="90"/>
      <c r="N949" s="90"/>
      <c r="O949" s="90"/>
      <c r="Q949" s="141"/>
      <c r="R949" s="90"/>
      <c r="S949" s="90"/>
      <c r="T949" s="90"/>
      <c r="U949" s="90"/>
      <c r="V949" s="141"/>
      <c r="W949" s="90"/>
      <c r="X949" s="90"/>
      <c r="Y949" s="86"/>
      <c r="AA949" s="141"/>
      <c r="AB949" s="90"/>
      <c r="AC949" s="90"/>
      <c r="AD949" s="90"/>
    </row>
    <row r="950" spans="1:30" s="88" customFormat="1">
      <c r="A950" s="87"/>
      <c r="C950" s="89"/>
      <c r="D950" s="90"/>
      <c r="F950" s="90"/>
      <c r="I950" s="90"/>
      <c r="J950" s="90"/>
      <c r="L950" s="141"/>
      <c r="M950" s="90"/>
      <c r="N950" s="90"/>
      <c r="O950" s="90"/>
      <c r="Q950" s="141"/>
      <c r="R950" s="90"/>
      <c r="S950" s="90"/>
      <c r="T950" s="90"/>
      <c r="U950" s="90"/>
      <c r="V950" s="141"/>
      <c r="W950" s="90"/>
      <c r="X950" s="90"/>
      <c r="Y950" s="86"/>
      <c r="AA950" s="141"/>
      <c r="AB950" s="90"/>
      <c r="AC950" s="90"/>
      <c r="AD950" s="90"/>
    </row>
    <row r="951" spans="1:30" s="88" customFormat="1">
      <c r="A951" s="87"/>
      <c r="C951" s="89"/>
      <c r="D951" s="90"/>
      <c r="F951" s="90"/>
      <c r="I951" s="90"/>
      <c r="J951" s="90"/>
      <c r="L951" s="141"/>
      <c r="M951" s="90"/>
      <c r="N951" s="90"/>
      <c r="O951" s="90"/>
      <c r="Q951" s="141"/>
      <c r="R951" s="90"/>
      <c r="S951" s="90"/>
      <c r="T951" s="90"/>
      <c r="U951" s="90"/>
      <c r="V951" s="141"/>
      <c r="W951" s="90"/>
      <c r="X951" s="90"/>
      <c r="Y951" s="86"/>
      <c r="AA951" s="141"/>
      <c r="AB951" s="90"/>
      <c r="AC951" s="90"/>
      <c r="AD951" s="90"/>
    </row>
    <row r="952" spans="1:30" s="88" customFormat="1">
      <c r="A952" s="87"/>
      <c r="C952" s="89"/>
      <c r="D952" s="90"/>
      <c r="F952" s="90"/>
      <c r="I952" s="90"/>
      <c r="J952" s="90"/>
      <c r="L952" s="141"/>
      <c r="M952" s="90"/>
      <c r="N952" s="90"/>
      <c r="O952" s="90"/>
      <c r="Q952" s="141"/>
      <c r="R952" s="90"/>
      <c r="S952" s="90"/>
      <c r="T952" s="90"/>
      <c r="U952" s="90"/>
      <c r="V952" s="141"/>
      <c r="W952" s="90"/>
      <c r="X952" s="90"/>
      <c r="Y952" s="86"/>
      <c r="AA952" s="141"/>
      <c r="AB952" s="90"/>
      <c r="AC952" s="90"/>
      <c r="AD952" s="90"/>
    </row>
    <row r="953" spans="1:30" s="88" customFormat="1">
      <c r="A953" s="87"/>
      <c r="C953" s="89"/>
      <c r="D953" s="90"/>
      <c r="F953" s="90"/>
      <c r="I953" s="90"/>
      <c r="J953" s="90"/>
      <c r="L953" s="141"/>
      <c r="M953" s="90"/>
      <c r="N953" s="90"/>
      <c r="O953" s="90"/>
      <c r="Q953" s="141"/>
      <c r="R953" s="90"/>
      <c r="S953" s="90"/>
      <c r="T953" s="90"/>
      <c r="U953" s="90"/>
      <c r="V953" s="141"/>
      <c r="W953" s="90"/>
      <c r="X953" s="90"/>
      <c r="Y953" s="86"/>
      <c r="AA953" s="141"/>
      <c r="AB953" s="90"/>
      <c r="AC953" s="90"/>
      <c r="AD953" s="90"/>
    </row>
    <row r="954" spans="1:30" s="88" customFormat="1">
      <c r="A954" s="87"/>
      <c r="C954" s="89"/>
      <c r="D954" s="90"/>
      <c r="F954" s="90"/>
      <c r="I954" s="90"/>
      <c r="J954" s="90"/>
      <c r="L954" s="141"/>
      <c r="M954" s="90"/>
      <c r="N954" s="90"/>
      <c r="O954" s="90"/>
      <c r="Q954" s="141"/>
      <c r="R954" s="90"/>
      <c r="S954" s="90"/>
      <c r="T954" s="90"/>
      <c r="U954" s="90"/>
      <c r="V954" s="141"/>
      <c r="W954" s="90"/>
      <c r="X954" s="90"/>
      <c r="Y954" s="86"/>
      <c r="AA954" s="141"/>
      <c r="AB954" s="90"/>
      <c r="AC954" s="90"/>
      <c r="AD954" s="90"/>
    </row>
    <row r="955" spans="1:30" s="88" customFormat="1">
      <c r="A955" s="87"/>
      <c r="C955" s="89"/>
      <c r="D955" s="90"/>
      <c r="F955" s="90"/>
      <c r="I955" s="90"/>
      <c r="J955" s="90"/>
      <c r="L955" s="141"/>
      <c r="M955" s="90"/>
      <c r="N955" s="90"/>
      <c r="O955" s="90"/>
      <c r="Q955" s="141"/>
      <c r="R955" s="90"/>
      <c r="S955" s="90"/>
      <c r="T955" s="90"/>
      <c r="U955" s="90"/>
      <c r="V955" s="141"/>
      <c r="W955" s="90"/>
      <c r="X955" s="90"/>
      <c r="Y955" s="86"/>
      <c r="AA955" s="141"/>
      <c r="AB955" s="90"/>
      <c r="AC955" s="90"/>
      <c r="AD955" s="90"/>
    </row>
    <row r="956" spans="1:30" s="88" customFormat="1">
      <c r="A956" s="87"/>
      <c r="C956" s="89"/>
      <c r="D956" s="90"/>
      <c r="F956" s="90"/>
      <c r="I956" s="90"/>
      <c r="J956" s="90"/>
      <c r="L956" s="141"/>
      <c r="M956" s="90"/>
      <c r="N956" s="90"/>
      <c r="O956" s="90"/>
      <c r="Q956" s="141"/>
      <c r="R956" s="90"/>
      <c r="S956" s="90"/>
      <c r="T956" s="90"/>
      <c r="U956" s="90"/>
      <c r="V956" s="141"/>
      <c r="W956" s="90"/>
      <c r="X956" s="90"/>
      <c r="Y956" s="86"/>
      <c r="AA956" s="141"/>
      <c r="AB956" s="90"/>
      <c r="AC956" s="90"/>
      <c r="AD956" s="90"/>
    </row>
    <row r="957" spans="1:30" s="88" customFormat="1">
      <c r="A957" s="87"/>
      <c r="C957" s="89"/>
      <c r="D957" s="90"/>
      <c r="F957" s="90"/>
      <c r="I957" s="90"/>
      <c r="J957" s="90"/>
      <c r="L957" s="141"/>
      <c r="M957" s="90"/>
      <c r="N957" s="90"/>
      <c r="O957" s="90"/>
      <c r="Q957" s="141"/>
      <c r="R957" s="90"/>
      <c r="S957" s="90"/>
      <c r="T957" s="90"/>
      <c r="U957" s="90"/>
      <c r="V957" s="141"/>
      <c r="W957" s="90"/>
      <c r="X957" s="90"/>
      <c r="Y957" s="86"/>
      <c r="AA957" s="141"/>
      <c r="AB957" s="90"/>
      <c r="AC957" s="90"/>
      <c r="AD957" s="90"/>
    </row>
    <row r="958" spans="1:30" s="88" customFormat="1">
      <c r="A958" s="87"/>
      <c r="C958" s="89"/>
      <c r="D958" s="90"/>
      <c r="F958" s="90"/>
      <c r="I958" s="90"/>
      <c r="J958" s="90"/>
      <c r="L958" s="141"/>
      <c r="M958" s="90"/>
      <c r="N958" s="90"/>
      <c r="O958" s="90"/>
      <c r="Q958" s="141"/>
      <c r="R958" s="90"/>
      <c r="S958" s="90"/>
      <c r="T958" s="90"/>
      <c r="U958" s="90"/>
      <c r="V958" s="141"/>
      <c r="W958" s="90"/>
      <c r="X958" s="90"/>
      <c r="Y958" s="86"/>
      <c r="AA958" s="141"/>
      <c r="AB958" s="90"/>
      <c r="AC958" s="90"/>
      <c r="AD958" s="90"/>
    </row>
    <row r="959" spans="1:30" s="88" customFormat="1">
      <c r="A959" s="87"/>
      <c r="C959" s="89"/>
      <c r="D959" s="90"/>
      <c r="F959" s="90"/>
      <c r="I959" s="90"/>
      <c r="J959" s="90"/>
      <c r="L959" s="141"/>
      <c r="M959" s="90"/>
      <c r="N959" s="90"/>
      <c r="O959" s="90"/>
      <c r="Q959" s="141"/>
      <c r="R959" s="90"/>
      <c r="S959" s="90"/>
      <c r="T959" s="90"/>
      <c r="U959" s="90"/>
      <c r="V959" s="141"/>
      <c r="W959" s="90"/>
      <c r="X959" s="90"/>
      <c r="Y959" s="86"/>
      <c r="AA959" s="141"/>
      <c r="AB959" s="90"/>
      <c r="AC959" s="90"/>
      <c r="AD959" s="90"/>
    </row>
    <row r="960" spans="1:30" s="88" customFormat="1">
      <c r="A960" s="87"/>
      <c r="C960" s="89"/>
      <c r="D960" s="90"/>
      <c r="F960" s="90"/>
      <c r="I960" s="90"/>
      <c r="J960" s="90"/>
      <c r="L960" s="141"/>
      <c r="M960" s="90"/>
      <c r="N960" s="90"/>
      <c r="O960" s="90"/>
      <c r="Q960" s="141"/>
      <c r="R960" s="90"/>
      <c r="S960" s="90"/>
      <c r="T960" s="90"/>
      <c r="U960" s="90"/>
      <c r="V960" s="141"/>
      <c r="W960" s="90"/>
      <c r="X960" s="90"/>
      <c r="Y960" s="86"/>
      <c r="AA960" s="141"/>
      <c r="AB960" s="90"/>
      <c r="AC960" s="90"/>
      <c r="AD960" s="90"/>
    </row>
    <row r="961" spans="1:30" s="88" customFormat="1">
      <c r="A961" s="87"/>
      <c r="C961" s="89"/>
      <c r="D961" s="90"/>
      <c r="F961" s="90"/>
      <c r="I961" s="90"/>
      <c r="J961" s="90"/>
      <c r="L961" s="141"/>
      <c r="M961" s="90"/>
      <c r="N961" s="90"/>
      <c r="O961" s="90"/>
      <c r="Q961" s="141"/>
      <c r="R961" s="90"/>
      <c r="S961" s="90"/>
      <c r="T961" s="90"/>
      <c r="U961" s="90"/>
      <c r="V961" s="141"/>
      <c r="W961" s="90"/>
      <c r="X961" s="90"/>
      <c r="Y961" s="86"/>
      <c r="AA961" s="141"/>
      <c r="AB961" s="90"/>
      <c r="AC961" s="90"/>
      <c r="AD961" s="90"/>
    </row>
    <row r="962" spans="1:30" s="88" customFormat="1">
      <c r="A962" s="87"/>
      <c r="C962" s="89"/>
      <c r="D962" s="90"/>
      <c r="F962" s="90"/>
      <c r="I962" s="90"/>
      <c r="J962" s="90"/>
      <c r="L962" s="141"/>
      <c r="M962" s="90"/>
      <c r="N962" s="90"/>
      <c r="O962" s="90"/>
      <c r="Q962" s="141"/>
      <c r="R962" s="90"/>
      <c r="S962" s="90"/>
      <c r="T962" s="90"/>
      <c r="U962" s="90"/>
      <c r="V962" s="141"/>
      <c r="W962" s="90"/>
      <c r="X962" s="90"/>
      <c r="Y962" s="86"/>
      <c r="AA962" s="141"/>
      <c r="AB962" s="90"/>
      <c r="AC962" s="90"/>
      <c r="AD962" s="90"/>
    </row>
    <row r="963" spans="1:30" s="88" customFormat="1">
      <c r="A963" s="87"/>
      <c r="C963" s="89"/>
      <c r="D963" s="90"/>
      <c r="F963" s="90"/>
      <c r="I963" s="90"/>
      <c r="J963" s="90"/>
      <c r="L963" s="141"/>
      <c r="M963" s="90"/>
      <c r="N963" s="90"/>
      <c r="O963" s="90"/>
      <c r="Q963" s="141"/>
      <c r="R963" s="90"/>
      <c r="S963" s="90"/>
      <c r="T963" s="90"/>
      <c r="U963" s="90"/>
      <c r="V963" s="141"/>
      <c r="W963" s="90"/>
      <c r="X963" s="90"/>
      <c r="Y963" s="86"/>
      <c r="AA963" s="141"/>
      <c r="AB963" s="90"/>
      <c r="AC963" s="90"/>
      <c r="AD963" s="90"/>
    </row>
    <row r="964" spans="1:30" s="88" customFormat="1">
      <c r="A964" s="87"/>
      <c r="C964" s="89"/>
      <c r="D964" s="90"/>
      <c r="F964" s="90"/>
      <c r="I964" s="90"/>
      <c r="J964" s="90"/>
      <c r="L964" s="141"/>
      <c r="M964" s="90"/>
      <c r="N964" s="90"/>
      <c r="O964" s="90"/>
      <c r="Q964" s="141"/>
      <c r="R964" s="90"/>
      <c r="S964" s="90"/>
      <c r="T964" s="90"/>
      <c r="U964" s="90"/>
      <c r="V964" s="141"/>
      <c r="W964" s="90"/>
      <c r="X964" s="90"/>
      <c r="Y964" s="86"/>
      <c r="AA964" s="141"/>
      <c r="AB964" s="90"/>
      <c r="AC964" s="90"/>
      <c r="AD964" s="90"/>
    </row>
    <row r="965" spans="1:30" s="88" customFormat="1">
      <c r="A965" s="87"/>
      <c r="C965" s="89"/>
      <c r="D965" s="90"/>
      <c r="F965" s="90"/>
      <c r="I965" s="90"/>
      <c r="J965" s="90"/>
      <c r="L965" s="141"/>
      <c r="M965" s="90"/>
      <c r="N965" s="90"/>
      <c r="O965" s="90"/>
      <c r="Q965" s="141"/>
      <c r="R965" s="90"/>
      <c r="S965" s="90"/>
      <c r="T965" s="90"/>
      <c r="U965" s="90"/>
      <c r="V965" s="141"/>
      <c r="W965" s="90"/>
      <c r="X965" s="90"/>
      <c r="Y965" s="86"/>
      <c r="AA965" s="141"/>
      <c r="AB965" s="90"/>
      <c r="AC965" s="90"/>
      <c r="AD965" s="90"/>
    </row>
    <row r="966" spans="1:30" s="88" customFormat="1">
      <c r="A966" s="87"/>
      <c r="C966" s="89"/>
      <c r="D966" s="90"/>
      <c r="F966" s="90"/>
      <c r="I966" s="90"/>
      <c r="J966" s="90"/>
      <c r="L966" s="141"/>
      <c r="M966" s="90"/>
      <c r="N966" s="90"/>
      <c r="O966" s="90"/>
      <c r="Q966" s="141"/>
      <c r="R966" s="90"/>
      <c r="S966" s="90"/>
      <c r="T966" s="90"/>
      <c r="U966" s="90"/>
      <c r="V966" s="141"/>
      <c r="W966" s="90"/>
      <c r="X966" s="90"/>
      <c r="Y966" s="86"/>
      <c r="AA966" s="141"/>
      <c r="AB966" s="90"/>
      <c r="AC966" s="90"/>
      <c r="AD966" s="90"/>
    </row>
    <row r="967" spans="1:30" s="88" customFormat="1">
      <c r="A967" s="87"/>
      <c r="C967" s="89"/>
      <c r="D967" s="90"/>
      <c r="F967" s="90"/>
      <c r="I967" s="90"/>
      <c r="J967" s="90"/>
      <c r="L967" s="141"/>
      <c r="M967" s="90"/>
      <c r="N967" s="90"/>
      <c r="O967" s="90"/>
      <c r="Q967" s="141"/>
      <c r="R967" s="90"/>
      <c r="S967" s="90"/>
      <c r="T967" s="90"/>
      <c r="U967" s="90"/>
      <c r="V967" s="141"/>
      <c r="W967" s="90"/>
      <c r="X967" s="90"/>
      <c r="Y967" s="86"/>
      <c r="AA967" s="141"/>
      <c r="AB967" s="90"/>
      <c r="AC967" s="90"/>
      <c r="AD967" s="90"/>
    </row>
    <row r="968" spans="1:30" s="88" customFormat="1">
      <c r="A968" s="87"/>
      <c r="C968" s="89"/>
      <c r="D968" s="90"/>
      <c r="F968" s="90"/>
      <c r="I968" s="90"/>
      <c r="J968" s="90"/>
      <c r="L968" s="141"/>
      <c r="M968" s="90"/>
      <c r="N968" s="90"/>
      <c r="O968" s="90"/>
      <c r="Q968" s="141"/>
      <c r="R968" s="90"/>
      <c r="S968" s="90"/>
      <c r="T968" s="90"/>
      <c r="U968" s="90"/>
      <c r="V968" s="141"/>
      <c r="W968" s="90"/>
      <c r="X968" s="90"/>
      <c r="Y968" s="86"/>
      <c r="AA968" s="141"/>
      <c r="AB968" s="90"/>
      <c r="AC968" s="90"/>
      <c r="AD968" s="90"/>
    </row>
    <row r="969" spans="1:30" s="88" customFormat="1">
      <c r="A969" s="87"/>
      <c r="C969" s="89"/>
      <c r="D969" s="90"/>
      <c r="F969" s="90"/>
      <c r="I969" s="90"/>
      <c r="J969" s="90"/>
      <c r="L969" s="141"/>
      <c r="M969" s="90"/>
      <c r="N969" s="90"/>
      <c r="O969" s="90"/>
      <c r="Q969" s="141"/>
      <c r="R969" s="90"/>
      <c r="S969" s="90"/>
      <c r="T969" s="90"/>
      <c r="U969" s="90"/>
      <c r="V969" s="141"/>
      <c r="W969" s="90"/>
      <c r="X969" s="90"/>
      <c r="Y969" s="86"/>
      <c r="AA969" s="141"/>
      <c r="AB969" s="90"/>
      <c r="AC969" s="90"/>
      <c r="AD969" s="90"/>
    </row>
    <row r="970" spans="1:30" s="88" customFormat="1">
      <c r="A970" s="87"/>
      <c r="C970" s="89"/>
      <c r="D970" s="90"/>
      <c r="F970" s="90"/>
      <c r="I970" s="90"/>
      <c r="J970" s="90"/>
      <c r="L970" s="141"/>
      <c r="M970" s="90"/>
      <c r="N970" s="90"/>
      <c r="O970" s="90"/>
      <c r="Q970" s="141"/>
      <c r="R970" s="90"/>
      <c r="S970" s="90"/>
      <c r="T970" s="90"/>
      <c r="U970" s="90"/>
      <c r="V970" s="141"/>
      <c r="W970" s="90"/>
      <c r="X970" s="90"/>
      <c r="Y970" s="86"/>
      <c r="AA970" s="141"/>
      <c r="AB970" s="90"/>
      <c r="AC970" s="90"/>
      <c r="AD970" s="90"/>
    </row>
    <row r="971" spans="1:30" s="88" customFormat="1">
      <c r="A971" s="87"/>
      <c r="C971" s="89"/>
      <c r="D971" s="90"/>
      <c r="F971" s="90"/>
      <c r="I971" s="90"/>
      <c r="J971" s="90"/>
      <c r="L971" s="141"/>
      <c r="M971" s="90"/>
      <c r="N971" s="90"/>
      <c r="O971" s="90"/>
      <c r="Q971" s="141"/>
      <c r="R971" s="90"/>
      <c r="S971" s="90"/>
      <c r="T971" s="90"/>
      <c r="U971" s="90"/>
      <c r="V971" s="141"/>
      <c r="W971" s="90"/>
      <c r="X971" s="90"/>
      <c r="Y971" s="86"/>
      <c r="AA971" s="141"/>
      <c r="AB971" s="90"/>
      <c r="AC971" s="90"/>
      <c r="AD971" s="90"/>
    </row>
    <row r="972" spans="1:30" s="88" customFormat="1">
      <c r="A972" s="87"/>
      <c r="C972" s="89"/>
      <c r="D972" s="90"/>
      <c r="F972" s="90"/>
      <c r="I972" s="90"/>
      <c r="J972" s="90"/>
      <c r="L972" s="141"/>
      <c r="M972" s="90"/>
      <c r="N972" s="90"/>
      <c r="O972" s="90"/>
      <c r="Q972" s="141"/>
      <c r="R972" s="90"/>
      <c r="S972" s="90"/>
      <c r="T972" s="90"/>
      <c r="U972" s="90"/>
      <c r="V972" s="141"/>
      <c r="W972" s="90"/>
      <c r="X972" s="90"/>
      <c r="Y972" s="86"/>
      <c r="AA972" s="141"/>
      <c r="AB972" s="90"/>
      <c r="AC972" s="90"/>
      <c r="AD972" s="90"/>
    </row>
    <row r="973" spans="1:30" s="88" customFormat="1">
      <c r="A973" s="87"/>
      <c r="C973" s="89"/>
      <c r="D973" s="90"/>
      <c r="F973" s="90"/>
      <c r="I973" s="90"/>
      <c r="J973" s="90"/>
      <c r="L973" s="141"/>
      <c r="M973" s="90"/>
      <c r="N973" s="90"/>
      <c r="O973" s="90"/>
      <c r="Q973" s="141"/>
      <c r="R973" s="90"/>
      <c r="S973" s="90"/>
      <c r="T973" s="90"/>
      <c r="U973" s="90"/>
      <c r="V973" s="141"/>
      <c r="W973" s="90"/>
      <c r="X973" s="90"/>
      <c r="Y973" s="86"/>
      <c r="AA973" s="141"/>
      <c r="AB973" s="90"/>
      <c r="AC973" s="90"/>
      <c r="AD973" s="90"/>
    </row>
    <row r="974" spans="1:30" s="88" customFormat="1">
      <c r="A974" s="87"/>
      <c r="C974" s="89"/>
      <c r="D974" s="90"/>
      <c r="F974" s="90"/>
      <c r="I974" s="90"/>
      <c r="J974" s="90"/>
      <c r="L974" s="141"/>
      <c r="M974" s="90"/>
      <c r="N974" s="90"/>
      <c r="O974" s="90"/>
      <c r="Q974" s="141"/>
      <c r="R974" s="90"/>
      <c r="S974" s="90"/>
      <c r="T974" s="90"/>
      <c r="U974" s="90"/>
      <c r="V974" s="141"/>
      <c r="W974" s="90"/>
      <c r="X974" s="90"/>
      <c r="Y974" s="86"/>
      <c r="AA974" s="141"/>
      <c r="AB974" s="90"/>
      <c r="AC974" s="90"/>
      <c r="AD974" s="90"/>
    </row>
    <row r="975" spans="1:30" s="88" customFormat="1">
      <c r="A975" s="87"/>
      <c r="C975" s="89"/>
      <c r="D975" s="90"/>
      <c r="F975" s="90"/>
      <c r="I975" s="90"/>
      <c r="J975" s="90"/>
      <c r="L975" s="141"/>
      <c r="M975" s="90"/>
      <c r="N975" s="90"/>
      <c r="O975" s="90"/>
      <c r="Q975" s="141"/>
      <c r="R975" s="90"/>
      <c r="S975" s="90"/>
      <c r="T975" s="90"/>
      <c r="U975" s="90"/>
      <c r="V975" s="141"/>
      <c r="W975" s="90"/>
      <c r="X975" s="90"/>
      <c r="Y975" s="86"/>
      <c r="AA975" s="141"/>
      <c r="AB975" s="90"/>
      <c r="AC975" s="90"/>
      <c r="AD975" s="90"/>
    </row>
    <row r="976" spans="1:30" s="88" customFormat="1">
      <c r="A976" s="87"/>
      <c r="C976" s="89"/>
      <c r="D976" s="90"/>
      <c r="F976" s="90"/>
      <c r="I976" s="90"/>
      <c r="J976" s="90"/>
      <c r="L976" s="141"/>
      <c r="M976" s="90"/>
      <c r="N976" s="90"/>
      <c r="O976" s="90"/>
      <c r="Q976" s="141"/>
      <c r="R976" s="90"/>
      <c r="S976" s="90"/>
      <c r="T976" s="90"/>
      <c r="U976" s="90"/>
      <c r="V976" s="141"/>
      <c r="W976" s="90"/>
      <c r="X976" s="90"/>
      <c r="Y976" s="86"/>
      <c r="AA976" s="141"/>
      <c r="AB976" s="90"/>
      <c r="AC976" s="90"/>
      <c r="AD976" s="90"/>
    </row>
    <row r="977" spans="1:30" s="88" customFormat="1">
      <c r="A977" s="87"/>
      <c r="C977" s="89"/>
      <c r="D977" s="90"/>
      <c r="F977" s="90"/>
      <c r="I977" s="90"/>
      <c r="J977" s="90"/>
      <c r="L977" s="141"/>
      <c r="M977" s="90"/>
      <c r="N977" s="90"/>
      <c r="O977" s="90"/>
      <c r="Q977" s="141"/>
      <c r="R977" s="90"/>
      <c r="S977" s="90"/>
      <c r="T977" s="90"/>
      <c r="U977" s="90"/>
      <c r="V977" s="141"/>
      <c r="W977" s="90"/>
      <c r="X977" s="90"/>
      <c r="Y977" s="86"/>
      <c r="AA977" s="141"/>
      <c r="AB977" s="90"/>
      <c r="AC977" s="90"/>
      <c r="AD977" s="90"/>
    </row>
    <row r="978" spans="1:30" s="88" customFormat="1">
      <c r="A978" s="87"/>
      <c r="C978" s="89"/>
      <c r="D978" s="90"/>
      <c r="F978" s="90"/>
      <c r="I978" s="90"/>
      <c r="J978" s="90"/>
      <c r="L978" s="141"/>
      <c r="M978" s="90"/>
      <c r="N978" s="90"/>
      <c r="O978" s="90"/>
      <c r="Q978" s="141"/>
      <c r="R978" s="90"/>
      <c r="S978" s="90"/>
      <c r="T978" s="90"/>
      <c r="U978" s="90"/>
      <c r="V978" s="141"/>
      <c r="W978" s="90"/>
      <c r="X978" s="90"/>
      <c r="Y978" s="86"/>
      <c r="AA978" s="141"/>
      <c r="AB978" s="90"/>
      <c r="AC978" s="90"/>
      <c r="AD978" s="90"/>
    </row>
    <row r="979" spans="1:30" s="88" customFormat="1">
      <c r="A979" s="87"/>
      <c r="C979" s="89"/>
      <c r="D979" s="90"/>
      <c r="F979" s="90"/>
      <c r="I979" s="90"/>
      <c r="J979" s="90"/>
      <c r="L979" s="141"/>
      <c r="M979" s="90"/>
      <c r="N979" s="90"/>
      <c r="O979" s="90"/>
      <c r="Q979" s="141"/>
      <c r="R979" s="90"/>
      <c r="S979" s="90"/>
      <c r="T979" s="90"/>
      <c r="U979" s="90"/>
      <c r="V979" s="141"/>
      <c r="W979" s="90"/>
      <c r="X979" s="90"/>
      <c r="Y979" s="86"/>
      <c r="AA979" s="141"/>
      <c r="AB979" s="90"/>
      <c r="AC979" s="90"/>
      <c r="AD979" s="90"/>
    </row>
    <row r="980" spans="1:30" s="88" customFormat="1">
      <c r="A980" s="87"/>
      <c r="C980" s="89"/>
      <c r="D980" s="90"/>
      <c r="F980" s="90"/>
      <c r="I980" s="90"/>
      <c r="J980" s="90"/>
      <c r="L980" s="141"/>
      <c r="M980" s="90"/>
      <c r="N980" s="90"/>
      <c r="O980" s="90"/>
      <c r="Q980" s="141"/>
      <c r="R980" s="90"/>
      <c r="S980" s="90"/>
      <c r="T980" s="90"/>
      <c r="U980" s="90"/>
      <c r="V980" s="141"/>
      <c r="W980" s="90"/>
      <c r="X980" s="90"/>
      <c r="Y980" s="86"/>
      <c r="AA980" s="141"/>
      <c r="AB980" s="90"/>
      <c r="AC980" s="90"/>
      <c r="AD980" s="90"/>
    </row>
    <row r="981" spans="1:30" s="88" customFormat="1">
      <c r="A981" s="87"/>
      <c r="C981" s="89"/>
      <c r="D981" s="90"/>
      <c r="F981" s="90"/>
      <c r="I981" s="90"/>
      <c r="J981" s="90"/>
      <c r="L981" s="141"/>
      <c r="M981" s="90"/>
      <c r="N981" s="90"/>
      <c r="O981" s="90"/>
      <c r="Q981" s="141"/>
      <c r="R981" s="90"/>
      <c r="S981" s="90"/>
      <c r="T981" s="90"/>
      <c r="U981" s="90"/>
      <c r="V981" s="141"/>
      <c r="W981" s="90"/>
      <c r="X981" s="90"/>
      <c r="Y981" s="86"/>
      <c r="AA981" s="141"/>
      <c r="AB981" s="90"/>
      <c r="AC981" s="90"/>
      <c r="AD981" s="90"/>
    </row>
    <row r="982" spans="1:30" s="88" customFormat="1">
      <c r="A982" s="87"/>
      <c r="C982" s="89"/>
      <c r="D982" s="90"/>
      <c r="F982" s="90"/>
      <c r="I982" s="90"/>
      <c r="J982" s="90"/>
      <c r="L982" s="141"/>
      <c r="M982" s="90"/>
      <c r="N982" s="90"/>
      <c r="O982" s="90"/>
      <c r="Q982" s="141"/>
      <c r="R982" s="90"/>
      <c r="S982" s="90"/>
      <c r="T982" s="90"/>
      <c r="U982" s="90"/>
      <c r="V982" s="141"/>
      <c r="W982" s="90"/>
      <c r="X982" s="90"/>
      <c r="Y982" s="86"/>
      <c r="AA982" s="141"/>
      <c r="AB982" s="90"/>
      <c r="AC982" s="90"/>
      <c r="AD982" s="90"/>
    </row>
    <row r="983" spans="1:30" s="88" customFormat="1">
      <c r="A983" s="87"/>
      <c r="C983" s="89"/>
      <c r="D983" s="90"/>
      <c r="F983" s="90"/>
      <c r="I983" s="90"/>
      <c r="J983" s="90"/>
      <c r="L983" s="141"/>
      <c r="M983" s="90"/>
      <c r="N983" s="90"/>
      <c r="O983" s="90"/>
      <c r="Q983" s="141"/>
      <c r="R983" s="90"/>
      <c r="S983" s="90"/>
      <c r="T983" s="90"/>
      <c r="U983" s="90"/>
      <c r="V983" s="141"/>
      <c r="W983" s="90"/>
      <c r="X983" s="90"/>
      <c r="Y983" s="86"/>
      <c r="AA983" s="141"/>
      <c r="AB983" s="90"/>
      <c r="AC983" s="90"/>
      <c r="AD983" s="90"/>
    </row>
    <row r="984" spans="1:30" s="88" customFormat="1">
      <c r="A984" s="87"/>
      <c r="C984" s="89"/>
      <c r="D984" s="90"/>
      <c r="F984" s="90"/>
      <c r="I984" s="90"/>
      <c r="J984" s="90"/>
      <c r="L984" s="141"/>
      <c r="M984" s="90"/>
      <c r="N984" s="90"/>
      <c r="O984" s="90"/>
      <c r="Q984" s="141"/>
      <c r="R984" s="90"/>
      <c r="S984" s="90"/>
      <c r="T984" s="90"/>
      <c r="U984" s="90"/>
      <c r="V984" s="141"/>
      <c r="W984" s="90"/>
      <c r="X984" s="90"/>
      <c r="Y984" s="86"/>
      <c r="AA984" s="141"/>
      <c r="AB984" s="90"/>
      <c r="AC984" s="90"/>
      <c r="AD984" s="90"/>
    </row>
    <row r="985" spans="1:30" s="88" customFormat="1">
      <c r="A985" s="87"/>
      <c r="C985" s="89"/>
      <c r="D985" s="90"/>
      <c r="F985" s="90"/>
      <c r="I985" s="90"/>
      <c r="J985" s="90"/>
      <c r="L985" s="141"/>
      <c r="M985" s="90"/>
      <c r="N985" s="90"/>
      <c r="O985" s="90"/>
      <c r="Q985" s="141"/>
      <c r="R985" s="90"/>
      <c r="S985" s="90"/>
      <c r="T985" s="90"/>
      <c r="U985" s="90"/>
      <c r="V985" s="141"/>
      <c r="W985" s="90"/>
      <c r="X985" s="90"/>
      <c r="Y985" s="86"/>
      <c r="AA985" s="141"/>
      <c r="AB985" s="90"/>
      <c r="AC985" s="90"/>
      <c r="AD985" s="90"/>
    </row>
    <row r="986" spans="1:30" s="88" customFormat="1">
      <c r="A986" s="87"/>
      <c r="C986" s="89"/>
      <c r="D986" s="90"/>
      <c r="F986" s="90"/>
      <c r="I986" s="90"/>
      <c r="J986" s="90"/>
      <c r="L986" s="141"/>
      <c r="M986" s="90"/>
      <c r="N986" s="90"/>
      <c r="O986" s="90"/>
      <c r="Q986" s="141"/>
      <c r="R986" s="90"/>
      <c r="S986" s="90"/>
      <c r="T986" s="90"/>
      <c r="U986" s="90"/>
      <c r="V986" s="141"/>
      <c r="W986" s="90"/>
      <c r="X986" s="90"/>
      <c r="Y986" s="86"/>
      <c r="AA986" s="141"/>
      <c r="AB986" s="90"/>
      <c r="AC986" s="90"/>
      <c r="AD986" s="90"/>
    </row>
    <row r="987" spans="1:30" s="88" customFormat="1">
      <c r="A987" s="87"/>
      <c r="C987" s="89"/>
      <c r="D987" s="90"/>
      <c r="F987" s="90"/>
      <c r="I987" s="90"/>
      <c r="J987" s="90"/>
      <c r="L987" s="141"/>
      <c r="M987" s="90"/>
      <c r="N987" s="90"/>
      <c r="O987" s="90"/>
      <c r="Q987" s="141"/>
      <c r="R987" s="90"/>
      <c r="S987" s="90"/>
      <c r="T987" s="90"/>
      <c r="U987" s="90"/>
      <c r="V987" s="141"/>
      <c r="W987" s="90"/>
      <c r="X987" s="90"/>
      <c r="Y987" s="86"/>
      <c r="AA987" s="141"/>
      <c r="AB987" s="90"/>
      <c r="AC987" s="90"/>
      <c r="AD987" s="90"/>
    </row>
    <row r="988" spans="1:30" s="88" customFormat="1">
      <c r="A988" s="87"/>
      <c r="C988" s="89"/>
      <c r="D988" s="90"/>
      <c r="F988" s="90"/>
      <c r="I988" s="90"/>
      <c r="J988" s="90"/>
      <c r="L988" s="141"/>
      <c r="M988" s="90"/>
      <c r="N988" s="90"/>
      <c r="O988" s="90"/>
      <c r="Q988" s="141"/>
      <c r="R988" s="90"/>
      <c r="S988" s="90"/>
      <c r="T988" s="90"/>
      <c r="U988" s="90"/>
      <c r="V988" s="141"/>
      <c r="W988" s="90"/>
      <c r="X988" s="90"/>
      <c r="Y988" s="86"/>
      <c r="AA988" s="141"/>
      <c r="AB988" s="90"/>
      <c r="AC988" s="90"/>
      <c r="AD988" s="90"/>
    </row>
    <row r="989" spans="1:30" s="88" customFormat="1">
      <c r="A989" s="87"/>
      <c r="C989" s="89"/>
      <c r="D989" s="90"/>
      <c r="F989" s="90"/>
      <c r="I989" s="90"/>
      <c r="J989" s="90"/>
      <c r="L989" s="141"/>
      <c r="M989" s="90"/>
      <c r="N989" s="90"/>
      <c r="O989" s="90"/>
      <c r="Q989" s="141"/>
      <c r="R989" s="90"/>
      <c r="S989" s="90"/>
      <c r="T989" s="90"/>
      <c r="U989" s="90"/>
      <c r="V989" s="141"/>
      <c r="W989" s="90"/>
      <c r="X989" s="90"/>
      <c r="Y989" s="86"/>
      <c r="AA989" s="141"/>
      <c r="AB989" s="90"/>
      <c r="AC989" s="90"/>
      <c r="AD989" s="90"/>
    </row>
    <row r="990" spans="1:30" s="88" customFormat="1">
      <c r="A990" s="87"/>
      <c r="C990" s="89"/>
      <c r="D990" s="90"/>
      <c r="F990" s="90"/>
      <c r="I990" s="90"/>
      <c r="J990" s="90"/>
      <c r="L990" s="141"/>
      <c r="M990" s="90"/>
      <c r="N990" s="90"/>
      <c r="O990" s="90"/>
      <c r="Q990" s="141"/>
      <c r="R990" s="90"/>
      <c r="S990" s="90"/>
      <c r="T990" s="90"/>
      <c r="U990" s="90"/>
      <c r="V990" s="141"/>
      <c r="W990" s="90"/>
      <c r="X990" s="90"/>
      <c r="Y990" s="86"/>
      <c r="AA990" s="141"/>
      <c r="AB990" s="90"/>
      <c r="AC990" s="90"/>
      <c r="AD990" s="90"/>
    </row>
    <row r="991" spans="1:30" s="88" customFormat="1">
      <c r="A991" s="87"/>
      <c r="C991" s="89"/>
      <c r="D991" s="90"/>
      <c r="F991" s="90"/>
      <c r="I991" s="90"/>
      <c r="J991" s="90"/>
      <c r="L991" s="141"/>
      <c r="M991" s="90"/>
      <c r="N991" s="90"/>
      <c r="O991" s="90"/>
      <c r="Q991" s="141"/>
      <c r="R991" s="90"/>
      <c r="S991" s="90"/>
      <c r="T991" s="90"/>
      <c r="U991" s="90"/>
      <c r="V991" s="141"/>
      <c r="W991" s="90"/>
      <c r="X991" s="90"/>
      <c r="Y991" s="86"/>
      <c r="AA991" s="141"/>
      <c r="AB991" s="90"/>
      <c r="AC991" s="90"/>
      <c r="AD991" s="90"/>
    </row>
    <row r="992" spans="1:30" s="88" customFormat="1">
      <c r="A992" s="87"/>
      <c r="C992" s="89"/>
      <c r="D992" s="90"/>
      <c r="F992" s="90"/>
      <c r="I992" s="90"/>
      <c r="J992" s="90"/>
      <c r="L992" s="141"/>
      <c r="M992" s="90"/>
      <c r="N992" s="90"/>
      <c r="O992" s="90"/>
      <c r="Q992" s="141"/>
      <c r="R992" s="90"/>
      <c r="S992" s="90"/>
      <c r="T992" s="90"/>
      <c r="U992" s="90"/>
      <c r="V992" s="141"/>
      <c r="W992" s="90"/>
      <c r="X992" s="90"/>
      <c r="Y992" s="86"/>
      <c r="AA992" s="141"/>
      <c r="AB992" s="90"/>
      <c r="AC992" s="90"/>
      <c r="AD992" s="90"/>
    </row>
    <row r="993" spans="1:30" s="88" customFormat="1">
      <c r="A993" s="87"/>
      <c r="C993" s="89"/>
      <c r="D993" s="90"/>
      <c r="F993" s="90"/>
      <c r="I993" s="90"/>
      <c r="J993" s="90"/>
      <c r="L993" s="141"/>
      <c r="M993" s="90"/>
      <c r="N993" s="90"/>
      <c r="O993" s="90"/>
      <c r="Q993" s="141"/>
      <c r="R993" s="90"/>
      <c r="S993" s="90"/>
      <c r="T993" s="90"/>
      <c r="U993" s="90"/>
      <c r="V993" s="141"/>
      <c r="W993" s="90"/>
      <c r="X993" s="90"/>
      <c r="Y993" s="86"/>
      <c r="AA993" s="141"/>
      <c r="AB993" s="90"/>
      <c r="AC993" s="90"/>
      <c r="AD993" s="90"/>
    </row>
    <row r="994" spans="1:30" s="88" customFormat="1">
      <c r="A994" s="87"/>
      <c r="C994" s="89"/>
      <c r="D994" s="90"/>
      <c r="F994" s="90"/>
      <c r="I994" s="90"/>
      <c r="J994" s="90"/>
      <c r="L994" s="141"/>
      <c r="M994" s="90"/>
      <c r="N994" s="90"/>
      <c r="O994" s="90"/>
      <c r="Q994" s="141"/>
      <c r="R994" s="90"/>
      <c r="S994" s="90"/>
      <c r="T994" s="90"/>
      <c r="U994" s="90"/>
      <c r="V994" s="141"/>
      <c r="W994" s="90"/>
      <c r="X994" s="90"/>
      <c r="Y994" s="86"/>
      <c r="AA994" s="141"/>
      <c r="AB994" s="90"/>
      <c r="AC994" s="90"/>
      <c r="AD994" s="90"/>
    </row>
    <row r="995" spans="1:30" s="88" customFormat="1">
      <c r="A995" s="87"/>
      <c r="C995" s="89"/>
      <c r="D995" s="90"/>
      <c r="F995" s="90"/>
      <c r="I995" s="90"/>
      <c r="J995" s="90"/>
      <c r="L995" s="141"/>
      <c r="M995" s="90"/>
      <c r="N995" s="90"/>
      <c r="O995" s="90"/>
      <c r="Q995" s="141"/>
      <c r="R995" s="90"/>
      <c r="S995" s="90"/>
      <c r="T995" s="90"/>
      <c r="U995" s="90"/>
      <c r="V995" s="141"/>
      <c r="W995" s="90"/>
      <c r="X995" s="90"/>
      <c r="Y995" s="86"/>
      <c r="AA995" s="141"/>
      <c r="AB995" s="90"/>
      <c r="AC995" s="90"/>
      <c r="AD995" s="90"/>
    </row>
    <row r="996" spans="1:30" s="88" customFormat="1">
      <c r="A996" s="87"/>
      <c r="C996" s="89"/>
      <c r="D996" s="90"/>
      <c r="F996" s="90"/>
      <c r="I996" s="90"/>
      <c r="J996" s="90"/>
      <c r="L996" s="141"/>
      <c r="M996" s="90"/>
      <c r="N996" s="90"/>
      <c r="O996" s="90"/>
      <c r="Q996" s="141"/>
      <c r="R996" s="90"/>
      <c r="S996" s="90"/>
      <c r="T996" s="90"/>
      <c r="U996" s="90"/>
      <c r="V996" s="141"/>
      <c r="W996" s="90"/>
      <c r="X996" s="90"/>
      <c r="Y996" s="86"/>
      <c r="AA996" s="141"/>
      <c r="AB996" s="90"/>
      <c r="AC996" s="90"/>
      <c r="AD996" s="90"/>
    </row>
    <row r="997" spans="1:30" s="88" customFormat="1">
      <c r="A997" s="87"/>
      <c r="C997" s="89"/>
      <c r="D997" s="90"/>
      <c r="F997" s="90"/>
      <c r="I997" s="90"/>
      <c r="J997" s="90"/>
      <c r="L997" s="141"/>
      <c r="M997" s="90"/>
      <c r="N997" s="90"/>
      <c r="O997" s="90"/>
      <c r="Q997" s="141"/>
      <c r="R997" s="90"/>
      <c r="S997" s="90"/>
      <c r="T997" s="90"/>
      <c r="U997" s="90"/>
      <c r="V997" s="141"/>
      <c r="W997" s="90"/>
      <c r="X997" s="90"/>
      <c r="Y997" s="86"/>
      <c r="AA997" s="141"/>
      <c r="AB997" s="90"/>
      <c r="AC997" s="90"/>
      <c r="AD997" s="90"/>
    </row>
    <row r="998" spans="1:30" s="88" customFormat="1">
      <c r="A998" s="87"/>
      <c r="C998" s="89"/>
      <c r="D998" s="90"/>
      <c r="F998" s="90"/>
      <c r="I998" s="90"/>
      <c r="J998" s="90"/>
      <c r="L998" s="141"/>
      <c r="M998" s="90"/>
      <c r="N998" s="90"/>
      <c r="O998" s="90"/>
      <c r="Q998" s="141"/>
      <c r="R998" s="90"/>
      <c r="S998" s="90"/>
      <c r="T998" s="90"/>
      <c r="U998" s="90"/>
      <c r="V998" s="141"/>
      <c r="W998" s="90"/>
      <c r="X998" s="90"/>
      <c r="Y998" s="86"/>
      <c r="AA998" s="141"/>
      <c r="AB998" s="90"/>
      <c r="AC998" s="90"/>
      <c r="AD998" s="90"/>
    </row>
    <row r="999" spans="1:30" s="88" customFormat="1">
      <c r="A999" s="87"/>
      <c r="C999" s="89"/>
      <c r="D999" s="90"/>
      <c r="F999" s="90"/>
      <c r="I999" s="90"/>
      <c r="J999" s="90"/>
      <c r="L999" s="141"/>
      <c r="M999" s="90"/>
      <c r="N999" s="90"/>
      <c r="O999" s="90"/>
      <c r="Q999" s="141"/>
      <c r="R999" s="90"/>
      <c r="S999" s="90"/>
      <c r="T999" s="90"/>
      <c r="U999" s="90"/>
      <c r="V999" s="141"/>
      <c r="W999" s="90"/>
      <c r="X999" s="90"/>
      <c r="Y999" s="86"/>
      <c r="AA999" s="141"/>
      <c r="AB999" s="90"/>
      <c r="AC999" s="90"/>
      <c r="AD999" s="90"/>
    </row>
    <row r="1000" spans="1:30" s="88" customFormat="1">
      <c r="A1000" s="87"/>
      <c r="C1000" s="89"/>
      <c r="D1000" s="90"/>
      <c r="F1000" s="90"/>
      <c r="I1000" s="90"/>
      <c r="J1000" s="90"/>
      <c r="L1000" s="141"/>
      <c r="M1000" s="90"/>
      <c r="N1000" s="90"/>
      <c r="O1000" s="90"/>
      <c r="Q1000" s="141"/>
      <c r="R1000" s="90"/>
      <c r="S1000" s="90"/>
      <c r="T1000" s="90"/>
      <c r="U1000" s="90"/>
      <c r="V1000" s="141"/>
      <c r="W1000" s="90"/>
      <c r="X1000" s="90"/>
      <c r="Y1000" s="86"/>
      <c r="AA1000" s="141"/>
      <c r="AB1000" s="90"/>
      <c r="AC1000" s="90"/>
      <c r="AD1000" s="90"/>
    </row>
    <row r="1001" spans="1:30" s="88" customFormat="1">
      <c r="A1001" s="87"/>
      <c r="C1001" s="89"/>
      <c r="D1001" s="90"/>
      <c r="F1001" s="90"/>
      <c r="I1001" s="90"/>
      <c r="J1001" s="90"/>
      <c r="L1001" s="141"/>
      <c r="M1001" s="90"/>
      <c r="N1001" s="90"/>
      <c r="O1001" s="90"/>
      <c r="Q1001" s="141"/>
      <c r="R1001" s="90"/>
      <c r="S1001" s="90"/>
      <c r="T1001" s="90"/>
      <c r="U1001" s="90"/>
      <c r="V1001" s="141"/>
      <c r="W1001" s="90"/>
      <c r="X1001" s="90"/>
      <c r="Y1001" s="86"/>
      <c r="AA1001" s="141"/>
      <c r="AB1001" s="90"/>
      <c r="AC1001" s="90"/>
      <c r="AD1001" s="90"/>
    </row>
    <row r="1002" spans="1:30" s="88" customFormat="1">
      <c r="A1002" s="87"/>
      <c r="C1002" s="89"/>
      <c r="D1002" s="90"/>
      <c r="F1002" s="90"/>
      <c r="I1002" s="90"/>
      <c r="J1002" s="90"/>
      <c r="L1002" s="141"/>
      <c r="M1002" s="90"/>
      <c r="N1002" s="90"/>
      <c r="O1002" s="90"/>
      <c r="Q1002" s="141"/>
      <c r="R1002" s="90"/>
      <c r="S1002" s="90"/>
      <c r="T1002" s="90"/>
      <c r="U1002" s="90"/>
      <c r="V1002" s="141"/>
      <c r="W1002" s="90"/>
      <c r="X1002" s="90"/>
      <c r="Y1002" s="86"/>
      <c r="AA1002" s="141"/>
      <c r="AB1002" s="90"/>
      <c r="AC1002" s="90"/>
      <c r="AD1002" s="90"/>
    </row>
    <row r="1003" spans="1:30" s="88" customFormat="1">
      <c r="A1003" s="87"/>
      <c r="C1003" s="89"/>
      <c r="D1003" s="90"/>
      <c r="F1003" s="90"/>
      <c r="I1003" s="90"/>
      <c r="J1003" s="90"/>
      <c r="L1003" s="141"/>
      <c r="M1003" s="90"/>
      <c r="N1003" s="90"/>
      <c r="O1003" s="90"/>
      <c r="Q1003" s="141"/>
      <c r="R1003" s="90"/>
      <c r="S1003" s="90"/>
      <c r="T1003" s="90"/>
      <c r="U1003" s="90"/>
      <c r="V1003" s="141"/>
      <c r="W1003" s="90"/>
      <c r="X1003" s="90"/>
      <c r="Y1003" s="86"/>
      <c r="AA1003" s="141"/>
      <c r="AB1003" s="90"/>
      <c r="AC1003" s="90"/>
      <c r="AD1003" s="90"/>
    </row>
    <row r="1004" spans="1:30" s="88" customFormat="1">
      <c r="A1004" s="87"/>
      <c r="C1004" s="89"/>
      <c r="D1004" s="90"/>
      <c r="F1004" s="90"/>
      <c r="I1004" s="90"/>
      <c r="J1004" s="90"/>
      <c r="L1004" s="141"/>
      <c r="M1004" s="90"/>
      <c r="N1004" s="90"/>
      <c r="O1004" s="90"/>
      <c r="Q1004" s="141"/>
      <c r="R1004" s="90"/>
      <c r="S1004" s="90"/>
      <c r="T1004" s="90"/>
      <c r="U1004" s="90"/>
      <c r="V1004" s="141"/>
      <c r="W1004" s="90"/>
      <c r="X1004" s="90"/>
      <c r="Y1004" s="86"/>
      <c r="AA1004" s="141"/>
      <c r="AB1004" s="90"/>
      <c r="AC1004" s="90"/>
      <c r="AD1004" s="90"/>
    </row>
    <row r="1005" spans="1:30" s="88" customFormat="1">
      <c r="A1005" s="87"/>
      <c r="C1005" s="89"/>
      <c r="D1005" s="90"/>
      <c r="F1005" s="90"/>
      <c r="I1005" s="90"/>
      <c r="J1005" s="90"/>
      <c r="L1005" s="141"/>
      <c r="M1005" s="90"/>
      <c r="N1005" s="90"/>
      <c r="O1005" s="90"/>
      <c r="Q1005" s="141"/>
      <c r="R1005" s="90"/>
      <c r="S1005" s="90"/>
      <c r="T1005" s="90"/>
      <c r="U1005" s="90"/>
      <c r="V1005" s="141"/>
      <c r="W1005" s="90"/>
      <c r="X1005" s="90"/>
      <c r="Y1005" s="86"/>
      <c r="AA1005" s="141"/>
      <c r="AB1005" s="90"/>
      <c r="AC1005" s="90"/>
      <c r="AD1005" s="90"/>
    </row>
    <row r="1006" spans="1:30" s="88" customFormat="1">
      <c r="A1006" s="87"/>
      <c r="C1006" s="89"/>
      <c r="D1006" s="90"/>
      <c r="F1006" s="90"/>
      <c r="I1006" s="90"/>
      <c r="J1006" s="90"/>
      <c r="L1006" s="141"/>
      <c r="M1006" s="90"/>
      <c r="N1006" s="90"/>
      <c r="O1006" s="90"/>
      <c r="Q1006" s="141"/>
      <c r="R1006" s="90"/>
      <c r="S1006" s="90"/>
      <c r="T1006" s="90"/>
      <c r="U1006" s="90"/>
      <c r="V1006" s="141"/>
      <c r="W1006" s="90"/>
      <c r="X1006" s="90"/>
      <c r="Y1006" s="86"/>
      <c r="AA1006" s="141"/>
      <c r="AB1006" s="90"/>
      <c r="AC1006" s="90"/>
      <c r="AD1006" s="90"/>
    </row>
    <row r="1007" spans="1:30" s="88" customFormat="1">
      <c r="A1007" s="87"/>
      <c r="C1007" s="89"/>
      <c r="D1007" s="90"/>
      <c r="F1007" s="90"/>
      <c r="I1007" s="90"/>
      <c r="J1007" s="90"/>
      <c r="L1007" s="141"/>
      <c r="M1007" s="90"/>
      <c r="N1007" s="90"/>
      <c r="O1007" s="90"/>
      <c r="Q1007" s="141"/>
      <c r="R1007" s="90"/>
      <c r="S1007" s="90"/>
      <c r="T1007" s="90"/>
      <c r="U1007" s="90"/>
      <c r="V1007" s="141"/>
      <c r="W1007" s="90"/>
      <c r="X1007" s="90"/>
      <c r="Y1007" s="86"/>
      <c r="AA1007" s="141"/>
      <c r="AB1007" s="90"/>
      <c r="AC1007" s="90"/>
      <c r="AD1007" s="90"/>
    </row>
    <row r="1008" spans="1:30" s="88" customFormat="1">
      <c r="A1008" s="87"/>
      <c r="C1008" s="89"/>
      <c r="D1008" s="90"/>
      <c r="F1008" s="90"/>
      <c r="I1008" s="90"/>
      <c r="J1008" s="90"/>
      <c r="L1008" s="141"/>
      <c r="M1008" s="90"/>
      <c r="N1008" s="90"/>
      <c r="O1008" s="90"/>
      <c r="Q1008" s="141"/>
      <c r="R1008" s="90"/>
      <c r="S1008" s="90"/>
      <c r="T1008" s="90"/>
      <c r="U1008" s="90"/>
      <c r="V1008" s="141"/>
      <c r="W1008" s="90"/>
      <c r="X1008" s="90"/>
      <c r="Y1008" s="86"/>
      <c r="AA1008" s="141"/>
      <c r="AB1008" s="90"/>
      <c r="AC1008" s="90"/>
      <c r="AD1008" s="90"/>
    </row>
    <row r="1009" spans="1:30" s="88" customFormat="1">
      <c r="A1009" s="87"/>
      <c r="C1009" s="89"/>
      <c r="D1009" s="90"/>
      <c r="F1009" s="90"/>
      <c r="I1009" s="90"/>
      <c r="J1009" s="90"/>
      <c r="L1009" s="141"/>
      <c r="M1009" s="90"/>
      <c r="N1009" s="90"/>
      <c r="O1009" s="90"/>
      <c r="Q1009" s="141"/>
      <c r="R1009" s="90"/>
      <c r="S1009" s="90"/>
      <c r="T1009" s="90"/>
      <c r="U1009" s="90"/>
      <c r="V1009" s="141"/>
      <c r="W1009" s="90"/>
      <c r="X1009" s="90"/>
      <c r="Y1009" s="86"/>
      <c r="AA1009" s="141"/>
      <c r="AB1009" s="90"/>
      <c r="AC1009" s="90"/>
      <c r="AD1009" s="90"/>
    </row>
    <row r="1010" spans="1:30" s="88" customFormat="1">
      <c r="A1010" s="87"/>
      <c r="C1010" s="89"/>
      <c r="D1010" s="90"/>
      <c r="F1010" s="90"/>
      <c r="I1010" s="90"/>
      <c r="J1010" s="90"/>
      <c r="L1010" s="141"/>
      <c r="M1010" s="90"/>
      <c r="N1010" s="90"/>
      <c r="O1010" s="90"/>
      <c r="Q1010" s="141"/>
      <c r="R1010" s="90"/>
      <c r="S1010" s="90"/>
      <c r="T1010" s="90"/>
      <c r="U1010" s="90"/>
      <c r="V1010" s="141"/>
      <c r="W1010" s="90"/>
      <c r="X1010" s="90"/>
      <c r="Y1010" s="86"/>
      <c r="AA1010" s="141"/>
      <c r="AB1010" s="90"/>
      <c r="AC1010" s="90"/>
      <c r="AD1010" s="90"/>
    </row>
    <row r="1011" spans="1:30" s="88" customFormat="1">
      <c r="A1011" s="87"/>
      <c r="C1011" s="89"/>
      <c r="D1011" s="90"/>
      <c r="F1011" s="90"/>
      <c r="I1011" s="90"/>
      <c r="J1011" s="90"/>
      <c r="L1011" s="141"/>
      <c r="M1011" s="90"/>
      <c r="N1011" s="90"/>
      <c r="O1011" s="90"/>
      <c r="Q1011" s="141"/>
      <c r="R1011" s="90"/>
      <c r="S1011" s="90"/>
      <c r="T1011" s="90"/>
      <c r="U1011" s="90"/>
      <c r="V1011" s="141"/>
      <c r="W1011" s="90"/>
      <c r="X1011" s="90"/>
      <c r="Y1011" s="86"/>
      <c r="AA1011" s="141"/>
      <c r="AB1011" s="90"/>
      <c r="AC1011" s="90"/>
      <c r="AD1011" s="90"/>
    </row>
    <row r="1012" spans="1:30" s="88" customFormat="1">
      <c r="A1012" s="87"/>
      <c r="C1012" s="89"/>
      <c r="D1012" s="90"/>
      <c r="F1012" s="90"/>
      <c r="I1012" s="90"/>
      <c r="J1012" s="90"/>
      <c r="L1012" s="141"/>
      <c r="M1012" s="90"/>
      <c r="N1012" s="90"/>
      <c r="O1012" s="90"/>
      <c r="Q1012" s="141"/>
      <c r="R1012" s="90"/>
      <c r="S1012" s="90"/>
      <c r="T1012" s="90"/>
      <c r="U1012" s="90"/>
      <c r="V1012" s="141"/>
      <c r="W1012" s="90"/>
      <c r="X1012" s="90"/>
      <c r="Y1012" s="86"/>
      <c r="AA1012" s="141"/>
      <c r="AB1012" s="90"/>
      <c r="AC1012" s="90"/>
      <c r="AD1012" s="90"/>
    </row>
    <row r="1013" spans="1:30" s="88" customFormat="1">
      <c r="A1013" s="87"/>
      <c r="C1013" s="89"/>
      <c r="D1013" s="90"/>
      <c r="F1013" s="90"/>
      <c r="I1013" s="90"/>
      <c r="J1013" s="90"/>
      <c r="L1013" s="141"/>
      <c r="M1013" s="90"/>
      <c r="N1013" s="90"/>
      <c r="O1013" s="90"/>
      <c r="Q1013" s="141"/>
      <c r="R1013" s="90"/>
      <c r="S1013" s="90"/>
      <c r="T1013" s="90"/>
      <c r="U1013" s="90"/>
      <c r="V1013" s="141"/>
      <c r="W1013" s="90"/>
      <c r="X1013" s="90"/>
      <c r="Y1013" s="86"/>
      <c r="AA1013" s="141"/>
      <c r="AB1013" s="90"/>
      <c r="AC1013" s="90"/>
      <c r="AD1013" s="90"/>
    </row>
    <row r="1014" spans="1:30" s="88" customFormat="1">
      <c r="A1014" s="87"/>
      <c r="C1014" s="89"/>
      <c r="D1014" s="90"/>
      <c r="F1014" s="90"/>
      <c r="I1014" s="90"/>
      <c r="J1014" s="90"/>
      <c r="L1014" s="141"/>
      <c r="M1014" s="90"/>
      <c r="N1014" s="90"/>
      <c r="O1014" s="90"/>
      <c r="Q1014" s="141"/>
      <c r="R1014" s="90"/>
      <c r="S1014" s="90"/>
      <c r="T1014" s="90"/>
      <c r="U1014" s="90"/>
      <c r="V1014" s="141"/>
      <c r="W1014" s="90"/>
      <c r="X1014" s="90"/>
      <c r="Y1014" s="86"/>
      <c r="AA1014" s="141"/>
      <c r="AB1014" s="90"/>
      <c r="AC1014" s="90"/>
      <c r="AD1014" s="90"/>
    </row>
    <row r="1015" spans="1:30" s="88" customFormat="1">
      <c r="A1015" s="87"/>
      <c r="C1015" s="89"/>
      <c r="D1015" s="90"/>
      <c r="F1015" s="90"/>
      <c r="I1015" s="90"/>
      <c r="J1015" s="90"/>
      <c r="L1015" s="141"/>
      <c r="M1015" s="90"/>
      <c r="N1015" s="90"/>
      <c r="O1015" s="90"/>
      <c r="Q1015" s="141"/>
      <c r="R1015" s="90"/>
      <c r="S1015" s="90"/>
      <c r="T1015" s="90"/>
      <c r="U1015" s="90"/>
      <c r="V1015" s="141"/>
      <c r="W1015" s="90"/>
      <c r="X1015" s="90"/>
      <c r="Y1015" s="86"/>
      <c r="AA1015" s="141"/>
      <c r="AB1015" s="90"/>
      <c r="AC1015" s="90"/>
      <c r="AD1015" s="90"/>
    </row>
    <row r="1016" spans="1:30" s="88" customFormat="1">
      <c r="A1016" s="87"/>
      <c r="C1016" s="89"/>
      <c r="D1016" s="90"/>
      <c r="F1016" s="90"/>
      <c r="I1016" s="90"/>
      <c r="J1016" s="90"/>
      <c r="L1016" s="141"/>
      <c r="M1016" s="90"/>
      <c r="N1016" s="90"/>
      <c r="O1016" s="90"/>
      <c r="Q1016" s="141"/>
      <c r="R1016" s="90"/>
      <c r="S1016" s="90"/>
      <c r="T1016" s="90"/>
      <c r="U1016" s="90"/>
      <c r="V1016" s="141"/>
      <c r="W1016" s="90"/>
      <c r="X1016" s="90"/>
      <c r="Y1016" s="86"/>
      <c r="AA1016" s="141"/>
      <c r="AB1016" s="90"/>
      <c r="AC1016" s="90"/>
      <c r="AD1016" s="90"/>
    </row>
    <row r="1017" spans="1:30" s="88" customFormat="1">
      <c r="A1017" s="87"/>
      <c r="C1017" s="89"/>
      <c r="D1017" s="90"/>
      <c r="F1017" s="90"/>
      <c r="I1017" s="90"/>
      <c r="J1017" s="90"/>
      <c r="L1017" s="141"/>
      <c r="M1017" s="90"/>
      <c r="N1017" s="90"/>
      <c r="O1017" s="90"/>
      <c r="Q1017" s="141"/>
      <c r="R1017" s="90"/>
      <c r="S1017" s="90"/>
      <c r="T1017" s="90"/>
      <c r="U1017" s="90"/>
      <c r="V1017" s="141"/>
      <c r="W1017" s="90"/>
      <c r="X1017" s="90"/>
      <c r="Y1017" s="86"/>
      <c r="AA1017" s="141"/>
      <c r="AB1017" s="90"/>
      <c r="AC1017" s="90"/>
      <c r="AD1017" s="90"/>
    </row>
    <row r="1018" spans="1:30" s="88" customFormat="1">
      <c r="A1018" s="87"/>
      <c r="C1018" s="89"/>
      <c r="D1018" s="90"/>
      <c r="F1018" s="90"/>
      <c r="I1018" s="90"/>
      <c r="J1018" s="90"/>
      <c r="L1018" s="141"/>
      <c r="M1018" s="90"/>
      <c r="N1018" s="90"/>
      <c r="O1018" s="90"/>
      <c r="Q1018" s="141"/>
      <c r="R1018" s="90"/>
      <c r="S1018" s="90"/>
      <c r="T1018" s="90"/>
      <c r="U1018" s="90"/>
      <c r="V1018" s="141"/>
      <c r="W1018" s="90"/>
      <c r="X1018" s="90"/>
      <c r="Y1018" s="86"/>
      <c r="AA1018" s="141"/>
      <c r="AB1018" s="90"/>
      <c r="AC1018" s="90"/>
      <c r="AD1018" s="90"/>
    </row>
    <row r="1019" spans="1:30" s="88" customFormat="1">
      <c r="A1019" s="87"/>
      <c r="C1019" s="89"/>
      <c r="D1019" s="90"/>
      <c r="F1019" s="90"/>
      <c r="I1019" s="90"/>
      <c r="J1019" s="90"/>
      <c r="L1019" s="141"/>
      <c r="M1019" s="90"/>
      <c r="N1019" s="90"/>
      <c r="O1019" s="90"/>
      <c r="Q1019" s="141"/>
      <c r="R1019" s="90"/>
      <c r="S1019" s="90"/>
      <c r="T1019" s="90"/>
      <c r="U1019" s="90"/>
      <c r="V1019" s="141"/>
      <c r="W1019" s="90"/>
      <c r="X1019" s="90"/>
      <c r="Y1019" s="86"/>
      <c r="AA1019" s="141"/>
      <c r="AB1019" s="90"/>
      <c r="AC1019" s="90"/>
      <c r="AD1019" s="90"/>
    </row>
    <row r="1020" spans="1:30" s="88" customFormat="1">
      <c r="A1020" s="87"/>
      <c r="C1020" s="89"/>
      <c r="D1020" s="90"/>
      <c r="F1020" s="90"/>
      <c r="I1020" s="90"/>
      <c r="J1020" s="90"/>
      <c r="L1020" s="141"/>
      <c r="M1020" s="90"/>
      <c r="N1020" s="90"/>
      <c r="O1020" s="90"/>
      <c r="Q1020" s="141"/>
      <c r="R1020" s="90"/>
      <c r="S1020" s="90"/>
      <c r="T1020" s="90"/>
      <c r="U1020" s="90"/>
      <c r="V1020" s="141"/>
      <c r="W1020" s="90"/>
      <c r="X1020" s="90"/>
      <c r="Y1020" s="86"/>
      <c r="AA1020" s="141"/>
      <c r="AB1020" s="90"/>
      <c r="AC1020" s="90"/>
      <c r="AD1020" s="90"/>
    </row>
    <row r="1021" spans="1:30" s="88" customFormat="1">
      <c r="A1021" s="87"/>
      <c r="C1021" s="89"/>
      <c r="D1021" s="90"/>
      <c r="F1021" s="90"/>
      <c r="I1021" s="90"/>
      <c r="J1021" s="90"/>
      <c r="L1021" s="141"/>
      <c r="M1021" s="90"/>
      <c r="N1021" s="90"/>
      <c r="O1021" s="90"/>
      <c r="Q1021" s="141"/>
      <c r="R1021" s="90"/>
      <c r="S1021" s="90"/>
      <c r="T1021" s="90"/>
      <c r="U1021" s="90"/>
      <c r="V1021" s="141"/>
      <c r="W1021" s="90"/>
      <c r="X1021" s="90"/>
      <c r="Y1021" s="86"/>
      <c r="AA1021" s="141"/>
      <c r="AB1021" s="90"/>
      <c r="AC1021" s="90"/>
      <c r="AD1021" s="90"/>
    </row>
    <row r="1022" spans="1:30" s="88" customFormat="1">
      <c r="A1022" s="87"/>
      <c r="C1022" s="89"/>
      <c r="D1022" s="90"/>
      <c r="F1022" s="90"/>
      <c r="I1022" s="90"/>
      <c r="J1022" s="90"/>
      <c r="L1022" s="141"/>
      <c r="M1022" s="90"/>
      <c r="N1022" s="90"/>
      <c r="O1022" s="90"/>
      <c r="Q1022" s="141"/>
      <c r="R1022" s="90"/>
      <c r="S1022" s="90"/>
      <c r="T1022" s="90"/>
      <c r="U1022" s="90"/>
      <c r="V1022" s="141"/>
      <c r="W1022" s="90"/>
      <c r="X1022" s="90"/>
      <c r="Y1022" s="86"/>
      <c r="AA1022" s="141"/>
      <c r="AB1022" s="90"/>
      <c r="AC1022" s="90"/>
      <c r="AD1022" s="90"/>
    </row>
    <row r="1023" spans="1:30" s="88" customFormat="1">
      <c r="A1023" s="87"/>
      <c r="C1023" s="89"/>
      <c r="D1023" s="90"/>
      <c r="F1023" s="90"/>
      <c r="I1023" s="90"/>
      <c r="J1023" s="90"/>
      <c r="L1023" s="141"/>
      <c r="M1023" s="90"/>
      <c r="N1023" s="90"/>
      <c r="O1023" s="90"/>
      <c r="Q1023" s="141"/>
      <c r="R1023" s="90"/>
      <c r="S1023" s="90"/>
      <c r="T1023" s="90"/>
      <c r="U1023" s="90"/>
      <c r="V1023" s="141"/>
      <c r="W1023" s="90"/>
      <c r="X1023" s="90"/>
      <c r="Y1023" s="86"/>
      <c r="AA1023" s="141"/>
      <c r="AB1023" s="90"/>
      <c r="AC1023" s="90"/>
      <c r="AD1023" s="90"/>
    </row>
    <row r="1024" spans="1:30" s="88" customFormat="1">
      <c r="A1024" s="87"/>
      <c r="C1024" s="89"/>
      <c r="D1024" s="90"/>
      <c r="F1024" s="90"/>
      <c r="I1024" s="90"/>
      <c r="J1024" s="90"/>
      <c r="L1024" s="141"/>
      <c r="M1024" s="90"/>
      <c r="N1024" s="90"/>
      <c r="O1024" s="90"/>
      <c r="Q1024" s="141"/>
      <c r="R1024" s="90"/>
      <c r="S1024" s="90"/>
      <c r="T1024" s="90"/>
      <c r="U1024" s="90"/>
      <c r="V1024" s="141"/>
      <c r="W1024" s="90"/>
      <c r="X1024" s="90"/>
      <c r="Y1024" s="86"/>
      <c r="AA1024" s="141"/>
      <c r="AB1024" s="90"/>
      <c r="AC1024" s="90"/>
      <c r="AD1024" s="90"/>
    </row>
    <row r="1025" spans="1:30" s="88" customFormat="1">
      <c r="A1025" s="87"/>
      <c r="C1025" s="89"/>
      <c r="D1025" s="90"/>
      <c r="F1025" s="90"/>
      <c r="I1025" s="90"/>
      <c r="J1025" s="90"/>
      <c r="L1025" s="141"/>
      <c r="M1025" s="90"/>
      <c r="N1025" s="90"/>
      <c r="O1025" s="90"/>
      <c r="Q1025" s="141"/>
      <c r="R1025" s="90"/>
      <c r="S1025" s="90"/>
      <c r="T1025" s="90"/>
      <c r="U1025" s="90"/>
      <c r="V1025" s="141"/>
      <c r="W1025" s="90"/>
      <c r="X1025" s="90"/>
      <c r="Y1025" s="86"/>
      <c r="AA1025" s="141"/>
      <c r="AB1025" s="90"/>
      <c r="AC1025" s="90"/>
      <c r="AD1025" s="90"/>
    </row>
    <row r="1026" spans="1:30" s="88" customFormat="1">
      <c r="A1026" s="87"/>
      <c r="C1026" s="89"/>
      <c r="D1026" s="90"/>
      <c r="F1026" s="90"/>
      <c r="I1026" s="90"/>
      <c r="J1026" s="90"/>
      <c r="L1026" s="141"/>
      <c r="M1026" s="90"/>
      <c r="N1026" s="90"/>
      <c r="O1026" s="90"/>
      <c r="Q1026" s="141"/>
      <c r="R1026" s="90"/>
      <c r="S1026" s="90"/>
      <c r="T1026" s="90"/>
      <c r="U1026" s="90"/>
      <c r="V1026" s="141"/>
      <c r="W1026" s="90"/>
      <c r="X1026" s="90"/>
      <c r="Y1026" s="86"/>
      <c r="AA1026" s="141"/>
      <c r="AB1026" s="90"/>
      <c r="AC1026" s="90"/>
      <c r="AD1026" s="90"/>
    </row>
    <row r="1027" spans="1:30" s="88" customFormat="1">
      <c r="A1027" s="87"/>
      <c r="C1027" s="89"/>
      <c r="D1027" s="90"/>
      <c r="F1027" s="90"/>
      <c r="I1027" s="90"/>
      <c r="J1027" s="90"/>
      <c r="L1027" s="141"/>
      <c r="M1027" s="90"/>
      <c r="N1027" s="90"/>
      <c r="O1027" s="90"/>
      <c r="Q1027" s="141"/>
      <c r="R1027" s="90"/>
      <c r="S1027" s="90"/>
      <c r="T1027" s="90"/>
      <c r="U1027" s="90"/>
      <c r="V1027" s="141"/>
      <c r="W1027" s="90"/>
      <c r="X1027" s="90"/>
      <c r="Y1027" s="86"/>
      <c r="AA1027" s="141"/>
      <c r="AB1027" s="90"/>
      <c r="AC1027" s="90"/>
      <c r="AD1027" s="90"/>
    </row>
    <row r="1028" spans="1:30" s="88" customFormat="1">
      <c r="A1028" s="87"/>
      <c r="C1028" s="89"/>
      <c r="D1028" s="90"/>
      <c r="F1028" s="90"/>
      <c r="I1028" s="90"/>
      <c r="J1028" s="90"/>
      <c r="L1028" s="141"/>
      <c r="M1028" s="90"/>
      <c r="N1028" s="90"/>
      <c r="O1028" s="90"/>
      <c r="Q1028" s="141"/>
      <c r="R1028" s="90"/>
      <c r="S1028" s="90"/>
      <c r="T1028" s="90"/>
      <c r="U1028" s="90"/>
      <c r="V1028" s="141"/>
      <c r="W1028" s="90"/>
      <c r="X1028" s="90"/>
      <c r="Y1028" s="86"/>
      <c r="AA1028" s="141"/>
      <c r="AB1028" s="90"/>
      <c r="AC1028" s="90"/>
      <c r="AD1028" s="90"/>
    </row>
    <row r="1029" spans="1:30" s="88" customFormat="1">
      <c r="A1029" s="87"/>
      <c r="C1029" s="89"/>
      <c r="D1029" s="90"/>
      <c r="F1029" s="90"/>
      <c r="I1029" s="90"/>
      <c r="J1029" s="90"/>
      <c r="L1029" s="141"/>
      <c r="M1029" s="90"/>
      <c r="N1029" s="90"/>
      <c r="O1029" s="90"/>
      <c r="Q1029" s="141"/>
      <c r="R1029" s="90"/>
      <c r="S1029" s="90"/>
      <c r="T1029" s="90"/>
      <c r="U1029" s="90"/>
      <c r="V1029" s="141"/>
      <c r="W1029" s="90"/>
      <c r="X1029" s="90"/>
      <c r="Y1029" s="86"/>
      <c r="AA1029" s="141"/>
      <c r="AB1029" s="90"/>
      <c r="AC1029" s="90"/>
      <c r="AD1029" s="90"/>
    </row>
    <row r="1030" spans="1:30" s="88" customFormat="1">
      <c r="A1030" s="87"/>
      <c r="C1030" s="89"/>
      <c r="D1030" s="90"/>
      <c r="F1030" s="90"/>
      <c r="I1030" s="90"/>
      <c r="J1030" s="90"/>
      <c r="L1030" s="141"/>
      <c r="M1030" s="90"/>
      <c r="N1030" s="90"/>
      <c r="O1030" s="90"/>
      <c r="Q1030" s="141"/>
      <c r="R1030" s="90"/>
      <c r="S1030" s="90"/>
      <c r="T1030" s="90"/>
      <c r="U1030" s="90"/>
      <c r="V1030" s="141"/>
      <c r="W1030" s="90"/>
      <c r="X1030" s="90"/>
      <c r="Y1030" s="86"/>
      <c r="AA1030" s="141"/>
      <c r="AB1030" s="90"/>
      <c r="AC1030" s="90"/>
      <c r="AD1030" s="90"/>
    </row>
    <row r="1031" spans="1:30" s="88" customFormat="1">
      <c r="A1031" s="87"/>
      <c r="C1031" s="89"/>
      <c r="D1031" s="90"/>
      <c r="F1031" s="90"/>
      <c r="I1031" s="90"/>
      <c r="J1031" s="90"/>
      <c r="L1031" s="141"/>
      <c r="M1031" s="90"/>
      <c r="N1031" s="90"/>
      <c r="O1031" s="90"/>
      <c r="Q1031" s="141"/>
      <c r="R1031" s="90"/>
      <c r="S1031" s="90"/>
      <c r="T1031" s="90"/>
      <c r="U1031" s="90"/>
      <c r="V1031" s="141"/>
      <c r="W1031" s="90"/>
      <c r="X1031" s="90"/>
      <c r="Y1031" s="86"/>
      <c r="AA1031" s="141"/>
      <c r="AB1031" s="90"/>
      <c r="AC1031" s="90"/>
      <c r="AD1031" s="90"/>
    </row>
    <row r="1032" spans="1:30" s="88" customFormat="1">
      <c r="A1032" s="87"/>
      <c r="C1032" s="89"/>
      <c r="D1032" s="90"/>
      <c r="F1032" s="90"/>
      <c r="I1032" s="90"/>
      <c r="J1032" s="90"/>
      <c r="L1032" s="141"/>
      <c r="M1032" s="90"/>
      <c r="N1032" s="90"/>
      <c r="O1032" s="90"/>
      <c r="Q1032" s="141"/>
      <c r="R1032" s="90"/>
      <c r="S1032" s="90"/>
      <c r="T1032" s="90"/>
      <c r="U1032" s="90"/>
      <c r="V1032" s="141"/>
      <c r="W1032" s="90"/>
      <c r="X1032" s="90"/>
      <c r="Y1032" s="86"/>
      <c r="AA1032" s="141"/>
      <c r="AB1032" s="90"/>
      <c r="AC1032" s="90"/>
      <c r="AD1032" s="90"/>
    </row>
    <row r="1033" spans="1:30" s="88" customFormat="1">
      <c r="A1033" s="87"/>
      <c r="C1033" s="89"/>
      <c r="D1033" s="90"/>
      <c r="F1033" s="90"/>
      <c r="I1033" s="90"/>
      <c r="J1033" s="90"/>
      <c r="L1033" s="141"/>
      <c r="M1033" s="90"/>
      <c r="N1033" s="90"/>
      <c r="O1033" s="90"/>
      <c r="Q1033" s="141"/>
      <c r="R1033" s="90"/>
      <c r="S1033" s="90"/>
      <c r="T1033" s="90"/>
      <c r="U1033" s="90"/>
      <c r="V1033" s="141"/>
      <c r="W1033" s="90"/>
      <c r="X1033" s="90"/>
      <c r="Y1033" s="86"/>
      <c r="AA1033" s="141"/>
      <c r="AB1033" s="90"/>
      <c r="AC1033" s="90"/>
      <c r="AD1033" s="90"/>
    </row>
    <row r="1034" spans="1:30" s="88" customFormat="1">
      <c r="A1034" s="87"/>
      <c r="C1034" s="89"/>
      <c r="D1034" s="90"/>
      <c r="F1034" s="90"/>
      <c r="I1034" s="90"/>
      <c r="J1034" s="90"/>
      <c r="L1034" s="141"/>
      <c r="M1034" s="90"/>
      <c r="N1034" s="90"/>
      <c r="O1034" s="90"/>
      <c r="Q1034" s="141"/>
      <c r="R1034" s="90"/>
      <c r="S1034" s="90"/>
      <c r="T1034" s="90"/>
      <c r="U1034" s="90"/>
      <c r="V1034" s="141"/>
      <c r="W1034" s="90"/>
      <c r="X1034" s="90"/>
      <c r="Y1034" s="86"/>
      <c r="AA1034" s="141"/>
      <c r="AB1034" s="90"/>
      <c r="AC1034" s="90"/>
      <c r="AD1034" s="90"/>
    </row>
    <row r="1035" spans="1:30" s="88" customFormat="1">
      <c r="A1035" s="87"/>
      <c r="C1035" s="89"/>
      <c r="D1035" s="90"/>
      <c r="F1035" s="90"/>
      <c r="I1035" s="90"/>
      <c r="J1035" s="90"/>
      <c r="L1035" s="141"/>
      <c r="M1035" s="90"/>
      <c r="N1035" s="90"/>
      <c r="O1035" s="90"/>
      <c r="Q1035" s="141"/>
      <c r="R1035" s="90"/>
      <c r="S1035" s="90"/>
      <c r="T1035" s="90"/>
      <c r="U1035" s="90"/>
      <c r="V1035" s="141"/>
      <c r="W1035" s="90"/>
      <c r="X1035" s="90"/>
      <c r="Y1035" s="86"/>
      <c r="AA1035" s="141"/>
      <c r="AB1035" s="90"/>
      <c r="AC1035" s="90"/>
      <c r="AD1035" s="90"/>
    </row>
    <row r="1036" spans="1:30" s="88" customFormat="1">
      <c r="A1036" s="87"/>
      <c r="C1036" s="89"/>
      <c r="D1036" s="90"/>
      <c r="F1036" s="90"/>
      <c r="I1036" s="90"/>
      <c r="J1036" s="90"/>
      <c r="L1036" s="141"/>
      <c r="M1036" s="90"/>
      <c r="N1036" s="90"/>
      <c r="O1036" s="90"/>
      <c r="Q1036" s="141"/>
      <c r="R1036" s="90"/>
      <c r="S1036" s="90"/>
      <c r="T1036" s="90"/>
      <c r="U1036" s="90"/>
      <c r="V1036" s="141"/>
      <c r="W1036" s="90"/>
      <c r="X1036" s="90"/>
      <c r="Y1036" s="86"/>
      <c r="AA1036" s="141"/>
      <c r="AB1036" s="90"/>
      <c r="AC1036" s="90"/>
      <c r="AD1036" s="90"/>
    </row>
    <row r="1037" spans="1:30" s="88" customFormat="1">
      <c r="A1037" s="87"/>
      <c r="C1037" s="89"/>
      <c r="D1037" s="90"/>
      <c r="F1037" s="90"/>
      <c r="I1037" s="90"/>
      <c r="J1037" s="90"/>
      <c r="L1037" s="141"/>
      <c r="M1037" s="90"/>
      <c r="N1037" s="90"/>
      <c r="O1037" s="90"/>
      <c r="Q1037" s="141"/>
      <c r="R1037" s="90"/>
      <c r="S1037" s="90"/>
      <c r="T1037" s="90"/>
      <c r="U1037" s="90"/>
      <c r="V1037" s="141"/>
      <c r="W1037" s="90"/>
      <c r="X1037" s="90"/>
      <c r="Y1037" s="86"/>
      <c r="AA1037" s="141"/>
      <c r="AB1037" s="90"/>
      <c r="AC1037" s="90"/>
      <c r="AD1037" s="90"/>
    </row>
    <row r="1038" spans="1:30" s="88" customFormat="1">
      <c r="A1038" s="87"/>
      <c r="C1038" s="89"/>
      <c r="D1038" s="90"/>
      <c r="F1038" s="90"/>
      <c r="I1038" s="90"/>
      <c r="J1038" s="90"/>
      <c r="L1038" s="141"/>
      <c r="M1038" s="90"/>
      <c r="N1038" s="90"/>
      <c r="O1038" s="90"/>
      <c r="Q1038" s="141"/>
      <c r="R1038" s="90"/>
      <c r="S1038" s="90"/>
      <c r="T1038" s="90"/>
      <c r="U1038" s="90"/>
      <c r="V1038" s="141"/>
      <c r="W1038" s="90"/>
      <c r="X1038" s="90"/>
      <c r="Y1038" s="86"/>
      <c r="AA1038" s="141"/>
      <c r="AB1038" s="90"/>
      <c r="AC1038" s="90"/>
      <c r="AD1038" s="90"/>
    </row>
    <row r="1039" spans="1:30" s="88" customFormat="1">
      <c r="A1039" s="87"/>
      <c r="C1039" s="89"/>
      <c r="D1039" s="90"/>
      <c r="F1039" s="90"/>
      <c r="I1039" s="90"/>
      <c r="J1039" s="90"/>
      <c r="L1039" s="141"/>
      <c r="M1039" s="90"/>
      <c r="N1039" s="90"/>
      <c r="O1039" s="90"/>
      <c r="Q1039" s="141"/>
      <c r="R1039" s="90"/>
      <c r="S1039" s="90"/>
      <c r="T1039" s="90"/>
      <c r="U1039" s="90"/>
      <c r="V1039" s="141"/>
      <c r="W1039" s="90"/>
      <c r="X1039" s="90"/>
      <c r="Y1039" s="86"/>
      <c r="AA1039" s="141"/>
      <c r="AB1039" s="90"/>
      <c r="AC1039" s="90"/>
      <c r="AD1039" s="90"/>
    </row>
    <row r="1040" spans="1:30" s="88" customFormat="1">
      <c r="A1040" s="87"/>
      <c r="C1040" s="89"/>
      <c r="D1040" s="90"/>
      <c r="F1040" s="90"/>
      <c r="I1040" s="90"/>
      <c r="J1040" s="90"/>
      <c r="L1040" s="141"/>
      <c r="M1040" s="90"/>
      <c r="N1040" s="90"/>
      <c r="O1040" s="90"/>
      <c r="Q1040" s="141"/>
      <c r="R1040" s="90"/>
      <c r="S1040" s="90"/>
      <c r="T1040" s="90"/>
      <c r="U1040" s="90"/>
      <c r="V1040" s="141"/>
      <c r="W1040" s="90"/>
      <c r="X1040" s="90"/>
      <c r="Y1040" s="86"/>
      <c r="AA1040" s="141"/>
      <c r="AB1040" s="90"/>
      <c r="AC1040" s="90"/>
      <c r="AD1040" s="90"/>
    </row>
    <row r="1041" spans="1:30" s="88" customFormat="1">
      <c r="A1041" s="87"/>
      <c r="C1041" s="89"/>
      <c r="D1041" s="90"/>
      <c r="F1041" s="90"/>
      <c r="I1041" s="90"/>
      <c r="J1041" s="90"/>
      <c r="L1041" s="141"/>
      <c r="M1041" s="90"/>
      <c r="N1041" s="90"/>
      <c r="O1041" s="90"/>
      <c r="Q1041" s="141"/>
      <c r="R1041" s="90"/>
      <c r="S1041" s="90"/>
      <c r="T1041" s="90"/>
      <c r="U1041" s="90"/>
      <c r="V1041" s="141"/>
      <c r="W1041" s="90"/>
      <c r="X1041" s="90"/>
      <c r="Y1041" s="86"/>
      <c r="AA1041" s="141"/>
      <c r="AB1041" s="90"/>
      <c r="AC1041" s="90"/>
      <c r="AD1041" s="90"/>
    </row>
    <row r="1042" spans="1:30" s="88" customFormat="1">
      <c r="A1042" s="87"/>
      <c r="C1042" s="89"/>
      <c r="D1042" s="90"/>
      <c r="F1042" s="90"/>
      <c r="I1042" s="90"/>
      <c r="J1042" s="90"/>
      <c r="L1042" s="141"/>
      <c r="M1042" s="90"/>
      <c r="N1042" s="90"/>
      <c r="O1042" s="90"/>
      <c r="Q1042" s="141"/>
      <c r="R1042" s="90"/>
      <c r="S1042" s="90"/>
      <c r="T1042" s="90"/>
      <c r="U1042" s="90"/>
      <c r="V1042" s="141"/>
      <c r="W1042" s="90"/>
      <c r="X1042" s="90"/>
      <c r="Y1042" s="86"/>
      <c r="AA1042" s="141"/>
      <c r="AB1042" s="90"/>
      <c r="AC1042" s="90"/>
      <c r="AD1042" s="90"/>
    </row>
    <row r="1043" spans="1:30" s="88" customFormat="1">
      <c r="A1043" s="87"/>
      <c r="C1043" s="89"/>
      <c r="D1043" s="90"/>
      <c r="F1043" s="90"/>
      <c r="I1043" s="90"/>
      <c r="J1043" s="90"/>
      <c r="L1043" s="141"/>
      <c r="M1043" s="90"/>
      <c r="N1043" s="90"/>
      <c r="O1043" s="90"/>
      <c r="Q1043" s="141"/>
      <c r="R1043" s="90"/>
      <c r="S1043" s="90"/>
      <c r="T1043" s="90"/>
      <c r="U1043" s="90"/>
      <c r="V1043" s="141"/>
      <c r="W1043" s="90"/>
      <c r="X1043" s="90"/>
      <c r="Y1043" s="86"/>
      <c r="AA1043" s="141"/>
      <c r="AB1043" s="90"/>
      <c r="AC1043" s="90"/>
      <c r="AD1043" s="90"/>
    </row>
    <row r="1044" spans="1:30" s="88" customFormat="1">
      <c r="A1044" s="87"/>
      <c r="C1044" s="89"/>
      <c r="D1044" s="90"/>
      <c r="F1044" s="90"/>
      <c r="I1044" s="90"/>
      <c r="J1044" s="90"/>
      <c r="L1044" s="141"/>
      <c r="M1044" s="90"/>
      <c r="N1044" s="90"/>
      <c r="O1044" s="90"/>
      <c r="Q1044" s="141"/>
      <c r="R1044" s="90"/>
      <c r="S1044" s="90"/>
      <c r="T1044" s="90"/>
      <c r="U1044" s="90"/>
      <c r="V1044" s="141"/>
      <c r="W1044" s="90"/>
      <c r="X1044" s="90"/>
      <c r="Y1044" s="86"/>
      <c r="AA1044" s="141"/>
      <c r="AB1044" s="90"/>
      <c r="AC1044" s="90"/>
      <c r="AD1044" s="90"/>
    </row>
    <row r="1045" spans="1:30" s="88" customFormat="1">
      <c r="A1045" s="87"/>
      <c r="C1045" s="89"/>
      <c r="D1045" s="90"/>
      <c r="F1045" s="90"/>
      <c r="I1045" s="90"/>
      <c r="J1045" s="90"/>
      <c r="L1045" s="141"/>
      <c r="M1045" s="90"/>
      <c r="N1045" s="90"/>
      <c r="O1045" s="90"/>
      <c r="Q1045" s="141"/>
      <c r="R1045" s="90"/>
      <c r="S1045" s="90"/>
      <c r="T1045" s="90"/>
      <c r="U1045" s="90"/>
      <c r="V1045" s="141"/>
      <c r="W1045" s="90"/>
      <c r="X1045" s="90"/>
      <c r="Y1045" s="86"/>
      <c r="AA1045" s="141"/>
      <c r="AB1045" s="90"/>
      <c r="AC1045" s="90"/>
      <c r="AD1045" s="90"/>
    </row>
    <row r="1046" spans="1:30" s="88" customFormat="1">
      <c r="A1046" s="87"/>
      <c r="C1046" s="89"/>
      <c r="D1046" s="90"/>
      <c r="F1046" s="90"/>
      <c r="I1046" s="90"/>
      <c r="J1046" s="90"/>
      <c r="L1046" s="141"/>
      <c r="M1046" s="90"/>
      <c r="N1046" s="90"/>
      <c r="O1046" s="90"/>
      <c r="Q1046" s="141"/>
      <c r="R1046" s="90"/>
      <c r="S1046" s="90"/>
      <c r="T1046" s="90"/>
      <c r="U1046" s="90"/>
      <c r="V1046" s="141"/>
      <c r="W1046" s="90"/>
      <c r="X1046" s="90"/>
      <c r="Y1046" s="86"/>
      <c r="AA1046" s="141"/>
      <c r="AB1046" s="90"/>
      <c r="AC1046" s="90"/>
      <c r="AD1046" s="90"/>
    </row>
    <row r="1047" spans="1:30" s="88" customFormat="1">
      <c r="A1047" s="87"/>
      <c r="C1047" s="89"/>
      <c r="D1047" s="90"/>
      <c r="F1047" s="90"/>
      <c r="I1047" s="90"/>
      <c r="J1047" s="90"/>
      <c r="L1047" s="141"/>
      <c r="M1047" s="90"/>
      <c r="N1047" s="90"/>
      <c r="O1047" s="90"/>
      <c r="Q1047" s="141"/>
      <c r="R1047" s="90"/>
      <c r="S1047" s="90"/>
      <c r="T1047" s="90"/>
      <c r="U1047" s="90"/>
      <c r="V1047" s="141"/>
      <c r="W1047" s="90"/>
      <c r="X1047" s="90"/>
      <c r="Y1047" s="86"/>
      <c r="AA1047" s="141"/>
      <c r="AB1047" s="90"/>
      <c r="AC1047" s="90"/>
      <c r="AD1047" s="90"/>
    </row>
    <row r="1048" spans="1:30" s="88" customFormat="1">
      <c r="A1048" s="87"/>
      <c r="C1048" s="89"/>
      <c r="D1048" s="90"/>
      <c r="F1048" s="90"/>
      <c r="I1048" s="90"/>
      <c r="J1048" s="90"/>
      <c r="L1048" s="141"/>
      <c r="M1048" s="90"/>
      <c r="N1048" s="90"/>
      <c r="O1048" s="90"/>
      <c r="Q1048" s="141"/>
      <c r="R1048" s="90"/>
      <c r="S1048" s="90"/>
      <c r="T1048" s="90"/>
      <c r="U1048" s="90"/>
      <c r="V1048" s="141"/>
      <c r="W1048" s="90"/>
      <c r="X1048" s="90"/>
      <c r="Y1048" s="86"/>
      <c r="AA1048" s="141"/>
      <c r="AB1048" s="90"/>
      <c r="AC1048" s="90"/>
      <c r="AD1048" s="90"/>
    </row>
    <row r="1049" spans="1:30" s="88" customFormat="1">
      <c r="A1049" s="87"/>
      <c r="C1049" s="89"/>
      <c r="D1049" s="90"/>
      <c r="F1049" s="90"/>
      <c r="I1049" s="90"/>
      <c r="J1049" s="90"/>
      <c r="L1049" s="141"/>
      <c r="M1049" s="90"/>
      <c r="N1049" s="90"/>
      <c r="O1049" s="90"/>
      <c r="Q1049" s="141"/>
      <c r="R1049" s="90"/>
      <c r="S1049" s="90"/>
      <c r="T1049" s="90"/>
      <c r="U1049" s="90"/>
      <c r="V1049" s="141"/>
      <c r="W1049" s="90"/>
      <c r="X1049" s="90"/>
      <c r="Y1049" s="86"/>
      <c r="AA1049" s="141"/>
      <c r="AB1049" s="90"/>
      <c r="AC1049" s="90"/>
      <c r="AD1049" s="90"/>
    </row>
    <row r="1050" spans="1:30" s="88" customFormat="1">
      <c r="A1050" s="87"/>
      <c r="C1050" s="89"/>
      <c r="D1050" s="90"/>
      <c r="F1050" s="90"/>
      <c r="I1050" s="90"/>
      <c r="J1050" s="90"/>
      <c r="L1050" s="141"/>
      <c r="M1050" s="90"/>
      <c r="N1050" s="90"/>
      <c r="O1050" s="90"/>
      <c r="Q1050" s="141"/>
      <c r="R1050" s="90"/>
      <c r="S1050" s="90"/>
      <c r="T1050" s="90"/>
      <c r="U1050" s="90"/>
      <c r="V1050" s="141"/>
      <c r="W1050" s="90"/>
      <c r="X1050" s="90"/>
      <c r="Y1050" s="86"/>
      <c r="AA1050" s="141"/>
      <c r="AB1050" s="90"/>
      <c r="AC1050" s="90"/>
      <c r="AD1050" s="90"/>
    </row>
    <row r="1051" spans="1:30" s="88" customFormat="1">
      <c r="A1051" s="87"/>
      <c r="C1051" s="89"/>
      <c r="D1051" s="90"/>
      <c r="F1051" s="90"/>
      <c r="I1051" s="90"/>
      <c r="J1051" s="90"/>
      <c r="L1051" s="141"/>
      <c r="M1051" s="90"/>
      <c r="N1051" s="90"/>
      <c r="O1051" s="90"/>
      <c r="Q1051" s="141"/>
      <c r="R1051" s="90"/>
      <c r="S1051" s="90"/>
      <c r="T1051" s="90"/>
      <c r="U1051" s="90"/>
      <c r="V1051" s="141"/>
      <c r="W1051" s="90"/>
      <c r="X1051" s="90"/>
      <c r="Y1051" s="86"/>
      <c r="AA1051" s="141"/>
      <c r="AB1051" s="90"/>
      <c r="AC1051" s="90"/>
      <c r="AD1051" s="90"/>
    </row>
    <row r="1052" spans="1:30" s="88" customFormat="1">
      <c r="A1052" s="87"/>
      <c r="C1052" s="89"/>
      <c r="D1052" s="90"/>
      <c r="F1052" s="90"/>
      <c r="I1052" s="90"/>
      <c r="J1052" s="90"/>
      <c r="L1052" s="141"/>
      <c r="M1052" s="90"/>
      <c r="N1052" s="90"/>
      <c r="O1052" s="90"/>
      <c r="Q1052" s="141"/>
      <c r="R1052" s="90"/>
      <c r="S1052" s="90"/>
      <c r="T1052" s="90"/>
      <c r="U1052" s="90"/>
      <c r="V1052" s="141"/>
      <c r="W1052" s="90"/>
      <c r="X1052" s="90"/>
      <c r="Y1052" s="86"/>
      <c r="AA1052" s="141"/>
      <c r="AB1052" s="90"/>
      <c r="AC1052" s="90"/>
      <c r="AD1052" s="90"/>
    </row>
    <row r="1053" spans="1:30" s="88" customFormat="1">
      <c r="A1053" s="87"/>
      <c r="C1053" s="89"/>
      <c r="D1053" s="90"/>
      <c r="F1053" s="90"/>
      <c r="I1053" s="90"/>
      <c r="J1053" s="90"/>
      <c r="L1053" s="141"/>
      <c r="M1053" s="90"/>
      <c r="N1053" s="90"/>
      <c r="O1053" s="90"/>
      <c r="Q1053" s="141"/>
      <c r="R1053" s="90"/>
      <c r="S1053" s="90"/>
      <c r="T1053" s="90"/>
      <c r="U1053" s="90"/>
      <c r="V1053" s="141"/>
      <c r="W1053" s="90"/>
      <c r="X1053" s="90"/>
      <c r="Y1053" s="86"/>
      <c r="AA1053" s="141"/>
      <c r="AB1053" s="90"/>
      <c r="AC1053" s="90"/>
      <c r="AD1053" s="90"/>
    </row>
    <row r="1054" spans="1:30" s="88" customFormat="1">
      <c r="A1054" s="87"/>
      <c r="C1054" s="89"/>
      <c r="D1054" s="90"/>
      <c r="F1054" s="90"/>
      <c r="I1054" s="90"/>
      <c r="J1054" s="90"/>
      <c r="L1054" s="141"/>
      <c r="M1054" s="90"/>
      <c r="N1054" s="90"/>
      <c r="O1054" s="90"/>
      <c r="Q1054" s="141"/>
      <c r="R1054" s="90"/>
      <c r="S1054" s="90"/>
      <c r="T1054" s="90"/>
      <c r="U1054" s="90"/>
      <c r="V1054" s="141"/>
      <c r="W1054" s="90"/>
      <c r="X1054" s="90"/>
      <c r="Y1054" s="86"/>
      <c r="AA1054" s="141"/>
      <c r="AB1054" s="90"/>
      <c r="AC1054" s="90"/>
      <c r="AD1054" s="90"/>
    </row>
    <row r="1055" spans="1:30" s="88" customFormat="1">
      <c r="A1055" s="87"/>
      <c r="C1055" s="89"/>
      <c r="D1055" s="90"/>
      <c r="F1055" s="90"/>
      <c r="I1055" s="90"/>
      <c r="J1055" s="90"/>
      <c r="L1055" s="141"/>
      <c r="M1055" s="90"/>
      <c r="N1055" s="90"/>
      <c r="O1055" s="90"/>
      <c r="Q1055" s="141"/>
      <c r="R1055" s="90"/>
      <c r="S1055" s="90"/>
      <c r="T1055" s="90"/>
      <c r="U1055" s="90"/>
      <c r="V1055" s="141"/>
      <c r="W1055" s="90"/>
      <c r="X1055" s="90"/>
      <c r="Y1055" s="86"/>
      <c r="AA1055" s="141"/>
      <c r="AB1055" s="90"/>
      <c r="AC1055" s="90"/>
      <c r="AD1055" s="90"/>
    </row>
    <row r="1056" spans="1:30" s="88" customFormat="1">
      <c r="A1056" s="87"/>
      <c r="C1056" s="89"/>
      <c r="D1056" s="90"/>
      <c r="F1056" s="90"/>
      <c r="I1056" s="90"/>
      <c r="J1056" s="90"/>
      <c r="L1056" s="141"/>
      <c r="M1056" s="90"/>
      <c r="N1056" s="90"/>
      <c r="O1056" s="90"/>
      <c r="Q1056" s="141"/>
      <c r="R1056" s="90"/>
      <c r="S1056" s="90"/>
      <c r="T1056" s="90"/>
      <c r="U1056" s="90"/>
      <c r="V1056" s="141"/>
      <c r="W1056" s="90"/>
      <c r="X1056" s="90"/>
      <c r="Y1056" s="86"/>
      <c r="AA1056" s="141"/>
      <c r="AB1056" s="90"/>
      <c r="AC1056" s="90"/>
      <c r="AD1056" s="90"/>
    </row>
    <row r="1057" spans="1:30" s="88" customFormat="1">
      <c r="A1057" s="87"/>
      <c r="C1057" s="89"/>
      <c r="D1057" s="90"/>
      <c r="F1057" s="90"/>
      <c r="I1057" s="90"/>
      <c r="J1057" s="90"/>
      <c r="L1057" s="141"/>
      <c r="M1057" s="90"/>
      <c r="N1057" s="90"/>
      <c r="O1057" s="90"/>
      <c r="Q1057" s="141"/>
      <c r="R1057" s="90"/>
      <c r="S1057" s="90"/>
      <c r="T1057" s="90"/>
      <c r="U1057" s="90"/>
      <c r="V1057" s="141"/>
      <c r="W1057" s="90"/>
      <c r="X1057" s="90"/>
      <c r="Y1057" s="86"/>
      <c r="AA1057" s="141"/>
      <c r="AB1057" s="90"/>
      <c r="AC1057" s="90"/>
      <c r="AD1057" s="90"/>
    </row>
    <row r="1058" spans="1:30" s="88" customFormat="1">
      <c r="A1058" s="87"/>
      <c r="C1058" s="89"/>
      <c r="D1058" s="90"/>
      <c r="F1058" s="90"/>
      <c r="I1058" s="90"/>
      <c r="J1058" s="90"/>
      <c r="L1058" s="141"/>
      <c r="M1058" s="90"/>
      <c r="N1058" s="90"/>
      <c r="O1058" s="90"/>
      <c r="Q1058" s="141"/>
      <c r="R1058" s="90"/>
      <c r="S1058" s="90"/>
      <c r="T1058" s="90"/>
      <c r="U1058" s="90"/>
      <c r="V1058" s="141"/>
      <c r="W1058" s="90"/>
      <c r="X1058" s="90"/>
      <c r="Y1058" s="86"/>
      <c r="AA1058" s="141"/>
      <c r="AB1058" s="90"/>
      <c r="AC1058" s="90"/>
      <c r="AD1058" s="90"/>
    </row>
    <row r="1059" spans="1:30" s="88" customFormat="1">
      <c r="A1059" s="87"/>
      <c r="C1059" s="89"/>
      <c r="D1059" s="90"/>
      <c r="F1059" s="90"/>
      <c r="I1059" s="90"/>
      <c r="J1059" s="90"/>
      <c r="L1059" s="141"/>
      <c r="M1059" s="90"/>
      <c r="N1059" s="90"/>
      <c r="O1059" s="90"/>
      <c r="Q1059" s="141"/>
      <c r="R1059" s="90"/>
      <c r="S1059" s="90"/>
      <c r="T1059" s="90"/>
      <c r="U1059" s="90"/>
      <c r="V1059" s="141"/>
      <c r="W1059" s="90"/>
      <c r="X1059" s="90"/>
      <c r="Y1059" s="86"/>
      <c r="AA1059" s="141"/>
      <c r="AB1059" s="90"/>
      <c r="AC1059" s="90"/>
      <c r="AD1059" s="90"/>
    </row>
    <row r="1060" spans="1:30" s="88" customFormat="1">
      <c r="A1060" s="87"/>
      <c r="C1060" s="89"/>
      <c r="D1060" s="90"/>
      <c r="F1060" s="90"/>
      <c r="I1060" s="90"/>
      <c r="J1060" s="90"/>
      <c r="L1060" s="141"/>
      <c r="M1060" s="90"/>
      <c r="N1060" s="90"/>
      <c r="O1060" s="90"/>
      <c r="Q1060" s="141"/>
      <c r="R1060" s="90"/>
      <c r="S1060" s="90"/>
      <c r="T1060" s="90"/>
      <c r="U1060" s="90"/>
      <c r="V1060" s="141"/>
      <c r="W1060" s="90"/>
      <c r="X1060" s="90"/>
      <c r="Y1060" s="86"/>
      <c r="AA1060" s="141"/>
      <c r="AB1060" s="90"/>
      <c r="AC1060" s="90"/>
      <c r="AD1060" s="90"/>
    </row>
    <row r="1061" spans="1:30" s="88" customFormat="1">
      <c r="A1061" s="87"/>
      <c r="C1061" s="89"/>
      <c r="D1061" s="90"/>
      <c r="F1061" s="90"/>
      <c r="I1061" s="90"/>
      <c r="J1061" s="90"/>
      <c r="L1061" s="141"/>
      <c r="M1061" s="90"/>
      <c r="N1061" s="90"/>
      <c r="O1061" s="90"/>
      <c r="Q1061" s="141"/>
      <c r="R1061" s="90"/>
      <c r="S1061" s="90"/>
      <c r="T1061" s="90"/>
      <c r="U1061" s="90"/>
      <c r="V1061" s="141"/>
      <c r="W1061" s="90"/>
      <c r="X1061" s="90"/>
      <c r="Y1061" s="86"/>
      <c r="AA1061" s="141"/>
      <c r="AB1061" s="90"/>
      <c r="AC1061" s="90"/>
      <c r="AD1061" s="90"/>
    </row>
    <row r="1062" spans="1:30" s="88" customFormat="1">
      <c r="A1062" s="87"/>
      <c r="C1062" s="89"/>
      <c r="D1062" s="90"/>
      <c r="F1062" s="90"/>
      <c r="I1062" s="90"/>
      <c r="J1062" s="90"/>
      <c r="L1062" s="141"/>
      <c r="M1062" s="90"/>
      <c r="N1062" s="90"/>
      <c r="O1062" s="90"/>
      <c r="Q1062" s="141"/>
      <c r="R1062" s="90"/>
      <c r="S1062" s="90"/>
      <c r="T1062" s="90"/>
      <c r="U1062" s="90"/>
      <c r="V1062" s="141"/>
      <c r="W1062" s="90"/>
      <c r="X1062" s="90"/>
      <c r="Y1062" s="86"/>
      <c r="AA1062" s="141"/>
      <c r="AB1062" s="90"/>
      <c r="AC1062" s="90"/>
      <c r="AD1062" s="90"/>
    </row>
    <row r="1063" spans="1:30" s="88" customFormat="1">
      <c r="A1063" s="87"/>
      <c r="C1063" s="89"/>
      <c r="D1063" s="90"/>
      <c r="F1063" s="90"/>
      <c r="I1063" s="90"/>
      <c r="J1063" s="90"/>
      <c r="L1063" s="141"/>
      <c r="M1063" s="90"/>
      <c r="N1063" s="90"/>
      <c r="O1063" s="90"/>
      <c r="Q1063" s="141"/>
      <c r="R1063" s="90"/>
      <c r="S1063" s="90"/>
      <c r="T1063" s="90"/>
      <c r="U1063" s="90"/>
      <c r="V1063" s="141"/>
      <c r="W1063" s="90"/>
      <c r="X1063" s="90"/>
      <c r="Y1063" s="86"/>
      <c r="AA1063" s="141"/>
      <c r="AB1063" s="90"/>
      <c r="AC1063" s="90"/>
      <c r="AD1063" s="90"/>
    </row>
    <row r="1064" spans="1:30" s="88" customFormat="1">
      <c r="A1064" s="87"/>
      <c r="C1064" s="89"/>
      <c r="D1064" s="90"/>
      <c r="F1064" s="90"/>
      <c r="I1064" s="90"/>
      <c r="J1064" s="90"/>
      <c r="L1064" s="141"/>
      <c r="M1064" s="90"/>
      <c r="N1064" s="90"/>
      <c r="O1064" s="90"/>
      <c r="Q1064" s="141"/>
      <c r="R1064" s="90"/>
      <c r="S1064" s="90"/>
      <c r="T1064" s="90"/>
      <c r="U1064" s="90"/>
      <c r="V1064" s="141"/>
      <c r="W1064" s="90"/>
      <c r="X1064" s="90"/>
      <c r="Y1064" s="86"/>
      <c r="AA1064" s="141"/>
      <c r="AB1064" s="90"/>
      <c r="AC1064" s="90"/>
      <c r="AD1064" s="90"/>
    </row>
    <row r="1065" spans="1:30" s="88" customFormat="1">
      <c r="A1065" s="87"/>
      <c r="C1065" s="89"/>
      <c r="D1065" s="90"/>
      <c r="F1065" s="90"/>
      <c r="I1065" s="90"/>
      <c r="J1065" s="90"/>
      <c r="L1065" s="141"/>
      <c r="M1065" s="90"/>
      <c r="N1065" s="90"/>
      <c r="O1065" s="90"/>
      <c r="Q1065" s="141"/>
      <c r="R1065" s="90"/>
      <c r="S1065" s="90"/>
      <c r="T1065" s="90"/>
      <c r="U1065" s="90"/>
      <c r="V1065" s="141"/>
      <c r="W1065" s="90"/>
      <c r="X1065" s="90"/>
      <c r="Y1065" s="86"/>
      <c r="AA1065" s="141"/>
      <c r="AB1065" s="90"/>
      <c r="AC1065" s="90"/>
      <c r="AD1065" s="90"/>
    </row>
    <row r="1066" spans="1:30" s="88" customFormat="1">
      <c r="A1066" s="87"/>
      <c r="C1066" s="89"/>
      <c r="D1066" s="90"/>
      <c r="F1066" s="90"/>
      <c r="I1066" s="90"/>
      <c r="J1066" s="90"/>
      <c r="L1066" s="141"/>
      <c r="M1066" s="90"/>
      <c r="N1066" s="90"/>
      <c r="O1066" s="90"/>
      <c r="Q1066" s="141"/>
      <c r="R1066" s="90"/>
      <c r="S1066" s="90"/>
      <c r="T1066" s="90"/>
      <c r="U1066" s="90"/>
      <c r="V1066" s="141"/>
      <c r="W1066" s="90"/>
      <c r="X1066" s="90"/>
      <c r="Y1066" s="86"/>
      <c r="AA1066" s="141"/>
      <c r="AB1066" s="90"/>
      <c r="AC1066" s="90"/>
      <c r="AD1066" s="90"/>
    </row>
    <row r="1067" spans="1:30" s="88" customFormat="1">
      <c r="A1067" s="87"/>
      <c r="C1067" s="89"/>
      <c r="D1067" s="90"/>
      <c r="F1067" s="90"/>
      <c r="I1067" s="90"/>
      <c r="J1067" s="90"/>
      <c r="L1067" s="141"/>
      <c r="M1067" s="90"/>
      <c r="N1067" s="90"/>
      <c r="O1067" s="90"/>
      <c r="Q1067" s="141"/>
      <c r="R1067" s="90"/>
      <c r="S1067" s="90"/>
      <c r="T1067" s="90"/>
      <c r="U1067" s="90"/>
      <c r="V1067" s="141"/>
      <c r="W1067" s="90"/>
      <c r="X1067" s="90"/>
      <c r="Y1067" s="86"/>
      <c r="AA1067" s="141"/>
      <c r="AB1067" s="90"/>
      <c r="AC1067" s="90"/>
      <c r="AD1067" s="90"/>
    </row>
    <row r="1068" spans="1:30" s="88" customFormat="1">
      <c r="A1068" s="87"/>
      <c r="C1068" s="89"/>
      <c r="D1068" s="90"/>
      <c r="F1068" s="90"/>
      <c r="I1068" s="90"/>
      <c r="J1068" s="90"/>
      <c r="L1068" s="141"/>
      <c r="M1068" s="90"/>
      <c r="N1068" s="90"/>
      <c r="O1068" s="90"/>
      <c r="Q1068" s="141"/>
      <c r="R1068" s="90"/>
      <c r="S1068" s="90"/>
      <c r="T1068" s="90"/>
      <c r="U1068" s="90"/>
      <c r="V1068" s="141"/>
      <c r="W1068" s="90"/>
      <c r="X1068" s="90"/>
      <c r="Y1068" s="86"/>
      <c r="AA1068" s="141"/>
      <c r="AB1068" s="90"/>
      <c r="AC1068" s="90"/>
      <c r="AD1068" s="90"/>
    </row>
    <row r="1069" spans="1:30" s="88" customFormat="1">
      <c r="A1069" s="87"/>
      <c r="C1069" s="89"/>
      <c r="D1069" s="90"/>
      <c r="F1069" s="90"/>
      <c r="I1069" s="90"/>
      <c r="J1069" s="90"/>
      <c r="L1069" s="141"/>
      <c r="M1069" s="90"/>
      <c r="N1069" s="90"/>
      <c r="O1069" s="90"/>
      <c r="Q1069" s="141"/>
      <c r="R1069" s="90"/>
      <c r="S1069" s="90"/>
      <c r="T1069" s="90"/>
      <c r="U1069" s="90"/>
      <c r="V1069" s="141"/>
      <c r="W1069" s="90"/>
      <c r="X1069" s="90"/>
      <c r="Y1069" s="86"/>
      <c r="AA1069" s="141"/>
      <c r="AB1069" s="90"/>
      <c r="AC1069" s="90"/>
      <c r="AD1069" s="90"/>
    </row>
    <row r="1070" spans="1:30" s="88" customFormat="1">
      <c r="A1070" s="87"/>
      <c r="C1070" s="89"/>
      <c r="D1070" s="90"/>
      <c r="F1070" s="90"/>
      <c r="I1070" s="90"/>
      <c r="J1070" s="90"/>
      <c r="L1070" s="141"/>
      <c r="M1070" s="90"/>
      <c r="N1070" s="90"/>
      <c r="O1070" s="90"/>
      <c r="Q1070" s="141"/>
      <c r="R1070" s="90"/>
      <c r="S1070" s="90"/>
      <c r="T1070" s="90"/>
      <c r="U1070" s="90"/>
      <c r="V1070" s="141"/>
      <c r="W1070" s="90"/>
      <c r="X1070" s="90"/>
      <c r="Y1070" s="86"/>
      <c r="AA1070" s="141"/>
      <c r="AB1070" s="90"/>
      <c r="AC1070" s="90"/>
      <c r="AD1070" s="90"/>
    </row>
    <row r="1071" spans="1:30" s="88" customFormat="1">
      <c r="A1071" s="87"/>
      <c r="C1071" s="89"/>
      <c r="D1071" s="90"/>
      <c r="F1071" s="90"/>
      <c r="I1071" s="90"/>
      <c r="J1071" s="90"/>
      <c r="L1071" s="141"/>
      <c r="M1071" s="90"/>
      <c r="N1071" s="90"/>
      <c r="O1071" s="90"/>
      <c r="Q1071" s="141"/>
      <c r="R1071" s="90"/>
      <c r="S1071" s="90"/>
      <c r="T1071" s="90"/>
      <c r="U1071" s="90"/>
      <c r="V1071" s="141"/>
      <c r="W1071" s="90"/>
      <c r="X1071" s="90"/>
      <c r="Y1071" s="86"/>
      <c r="AA1071" s="141"/>
      <c r="AB1071" s="90"/>
      <c r="AC1071" s="90"/>
      <c r="AD1071" s="90"/>
    </row>
    <row r="1072" spans="1:30" s="88" customFormat="1">
      <c r="A1072" s="87"/>
      <c r="C1072" s="89"/>
      <c r="D1072" s="90"/>
      <c r="F1072" s="90"/>
      <c r="I1072" s="90"/>
      <c r="J1072" s="90"/>
      <c r="L1072" s="141"/>
      <c r="M1072" s="90"/>
      <c r="N1072" s="90"/>
      <c r="O1072" s="90"/>
      <c r="Q1072" s="141"/>
      <c r="R1072" s="90"/>
      <c r="S1072" s="90"/>
      <c r="T1072" s="90"/>
      <c r="U1072" s="90"/>
      <c r="V1072" s="141"/>
      <c r="W1072" s="90"/>
      <c r="X1072" s="90"/>
      <c r="Y1072" s="86"/>
      <c r="AA1072" s="141"/>
      <c r="AB1072" s="90"/>
      <c r="AC1072" s="90"/>
      <c r="AD1072" s="90"/>
    </row>
    <row r="1073" spans="1:30" s="88" customFormat="1">
      <c r="A1073" s="87"/>
      <c r="C1073" s="89"/>
      <c r="D1073" s="90"/>
      <c r="F1073" s="90"/>
      <c r="I1073" s="90"/>
      <c r="J1073" s="90"/>
      <c r="L1073" s="141"/>
      <c r="M1073" s="90"/>
      <c r="N1073" s="90"/>
      <c r="O1073" s="90"/>
      <c r="Q1073" s="141"/>
      <c r="R1073" s="90"/>
      <c r="S1073" s="90"/>
      <c r="T1073" s="90"/>
      <c r="U1073" s="90"/>
      <c r="V1073" s="141"/>
      <c r="W1073" s="90"/>
      <c r="X1073" s="90"/>
      <c r="Y1073" s="86"/>
      <c r="AA1073" s="141"/>
      <c r="AB1073" s="90"/>
      <c r="AC1073" s="90"/>
      <c r="AD1073" s="90"/>
    </row>
    <row r="1074" spans="1:30" s="88" customFormat="1">
      <c r="A1074" s="87"/>
      <c r="C1074" s="89"/>
      <c r="D1074" s="90"/>
      <c r="F1074" s="90"/>
      <c r="I1074" s="90"/>
      <c r="J1074" s="90"/>
      <c r="L1074" s="141"/>
      <c r="M1074" s="90"/>
      <c r="N1074" s="90"/>
      <c r="O1074" s="90"/>
      <c r="Q1074" s="141"/>
      <c r="R1074" s="90"/>
      <c r="S1074" s="90"/>
      <c r="T1074" s="90"/>
      <c r="U1074" s="90"/>
      <c r="V1074" s="141"/>
      <c r="W1074" s="90"/>
      <c r="X1074" s="90"/>
      <c r="Y1074" s="86"/>
      <c r="AA1074" s="141"/>
      <c r="AB1074" s="90"/>
      <c r="AC1074" s="90"/>
      <c r="AD1074" s="90"/>
    </row>
    <row r="1075" spans="1:30" s="88" customFormat="1">
      <c r="A1075" s="87"/>
      <c r="C1075" s="89"/>
      <c r="D1075" s="90"/>
      <c r="F1075" s="90"/>
      <c r="I1075" s="90"/>
      <c r="J1075" s="90"/>
      <c r="L1075" s="141"/>
      <c r="M1075" s="90"/>
      <c r="N1075" s="90"/>
      <c r="O1075" s="90"/>
      <c r="Q1075" s="141"/>
      <c r="R1075" s="90"/>
      <c r="S1075" s="90"/>
      <c r="T1075" s="90"/>
      <c r="U1075" s="90"/>
      <c r="V1075" s="141"/>
      <c r="W1075" s="90"/>
      <c r="X1075" s="90"/>
      <c r="Y1075" s="86"/>
      <c r="AA1075" s="141"/>
      <c r="AB1075" s="90"/>
      <c r="AC1075" s="90"/>
      <c r="AD1075" s="90"/>
    </row>
    <row r="1076" spans="1:30" s="88" customFormat="1">
      <c r="A1076" s="87"/>
      <c r="C1076" s="89"/>
      <c r="D1076" s="90"/>
      <c r="F1076" s="90"/>
      <c r="I1076" s="90"/>
      <c r="J1076" s="90"/>
      <c r="L1076" s="141"/>
      <c r="M1076" s="90"/>
      <c r="N1076" s="90"/>
      <c r="O1076" s="90"/>
      <c r="Q1076" s="141"/>
      <c r="R1076" s="90"/>
      <c r="S1076" s="90"/>
      <c r="T1076" s="90"/>
      <c r="U1076" s="90"/>
      <c r="V1076" s="141"/>
      <c r="W1076" s="90"/>
      <c r="X1076" s="90"/>
      <c r="Y1076" s="86"/>
      <c r="AA1076" s="141"/>
      <c r="AB1076" s="90"/>
      <c r="AC1076" s="90"/>
      <c r="AD1076" s="90"/>
    </row>
    <row r="1077" spans="1:30" s="88" customFormat="1">
      <c r="A1077" s="87"/>
      <c r="C1077" s="89"/>
      <c r="D1077" s="90"/>
      <c r="F1077" s="90"/>
      <c r="I1077" s="90"/>
      <c r="J1077" s="90"/>
      <c r="L1077" s="141"/>
      <c r="M1077" s="90"/>
      <c r="N1077" s="90"/>
      <c r="O1077" s="90"/>
      <c r="Q1077" s="141"/>
      <c r="R1077" s="90"/>
      <c r="S1077" s="90"/>
      <c r="T1077" s="90"/>
      <c r="U1077" s="90"/>
      <c r="V1077" s="141"/>
      <c r="W1077" s="90"/>
      <c r="X1077" s="90"/>
      <c r="Y1077" s="86"/>
      <c r="AA1077" s="141"/>
      <c r="AB1077" s="90"/>
      <c r="AC1077" s="90"/>
      <c r="AD1077" s="90"/>
    </row>
    <row r="1078" spans="1:30" s="88" customFormat="1">
      <c r="A1078" s="87"/>
      <c r="C1078" s="89"/>
      <c r="D1078" s="90"/>
      <c r="F1078" s="90"/>
      <c r="I1078" s="90"/>
      <c r="J1078" s="90"/>
      <c r="L1078" s="141"/>
      <c r="M1078" s="90"/>
      <c r="N1078" s="90"/>
      <c r="O1078" s="90"/>
      <c r="Q1078" s="141"/>
      <c r="R1078" s="90"/>
      <c r="S1078" s="90"/>
      <c r="T1078" s="90"/>
      <c r="U1078" s="90"/>
      <c r="V1078" s="141"/>
      <c r="W1078" s="90"/>
      <c r="X1078" s="90"/>
      <c r="Y1078" s="86"/>
      <c r="AA1078" s="141"/>
      <c r="AB1078" s="90"/>
      <c r="AC1078" s="90"/>
      <c r="AD1078" s="90"/>
    </row>
    <row r="1079" spans="1:30" s="88" customFormat="1">
      <c r="A1079" s="87"/>
      <c r="C1079" s="89"/>
      <c r="D1079" s="90"/>
      <c r="F1079" s="90"/>
      <c r="I1079" s="90"/>
      <c r="J1079" s="90"/>
      <c r="L1079" s="141"/>
      <c r="M1079" s="90"/>
      <c r="N1079" s="90"/>
      <c r="O1079" s="90"/>
      <c r="Q1079" s="141"/>
      <c r="R1079" s="90"/>
      <c r="S1079" s="90"/>
      <c r="T1079" s="90"/>
      <c r="U1079" s="90"/>
      <c r="V1079" s="141"/>
      <c r="W1079" s="90"/>
      <c r="X1079" s="90"/>
      <c r="Y1079" s="86"/>
      <c r="AA1079" s="141"/>
      <c r="AB1079" s="90"/>
      <c r="AC1079" s="90"/>
      <c r="AD1079" s="90"/>
    </row>
    <row r="1080" spans="1:30" s="88" customFormat="1">
      <c r="A1080" s="87"/>
      <c r="C1080" s="89"/>
      <c r="D1080" s="90"/>
      <c r="F1080" s="90"/>
      <c r="I1080" s="90"/>
      <c r="J1080" s="90"/>
      <c r="L1080" s="141"/>
      <c r="M1080" s="90"/>
      <c r="N1080" s="90"/>
      <c r="O1080" s="90"/>
      <c r="Q1080" s="141"/>
      <c r="R1080" s="90"/>
      <c r="S1080" s="90"/>
      <c r="T1080" s="90"/>
      <c r="U1080" s="90"/>
      <c r="V1080" s="141"/>
      <c r="W1080" s="90"/>
      <c r="X1080" s="90"/>
      <c r="Y1080" s="86"/>
      <c r="AA1080" s="141"/>
      <c r="AB1080" s="90"/>
      <c r="AC1080" s="90"/>
      <c r="AD1080" s="90"/>
    </row>
    <row r="1081" spans="1:30" s="88" customFormat="1">
      <c r="A1081" s="87"/>
      <c r="C1081" s="89"/>
      <c r="D1081" s="90"/>
      <c r="F1081" s="90"/>
      <c r="I1081" s="90"/>
      <c r="J1081" s="90"/>
      <c r="L1081" s="141"/>
      <c r="M1081" s="90"/>
      <c r="N1081" s="90"/>
      <c r="O1081" s="90"/>
      <c r="Q1081" s="141"/>
      <c r="R1081" s="90"/>
      <c r="S1081" s="90"/>
      <c r="T1081" s="90"/>
      <c r="U1081" s="90"/>
      <c r="V1081" s="141"/>
      <c r="W1081" s="90"/>
      <c r="X1081" s="90"/>
      <c r="Y1081" s="86"/>
      <c r="AA1081" s="141"/>
      <c r="AB1081" s="90"/>
      <c r="AC1081" s="90"/>
      <c r="AD1081" s="90"/>
    </row>
    <row r="1082" spans="1:30" s="88" customFormat="1">
      <c r="A1082" s="87"/>
      <c r="C1082" s="89"/>
      <c r="D1082" s="90"/>
      <c r="F1082" s="90"/>
      <c r="I1082" s="90"/>
      <c r="J1082" s="90"/>
      <c r="L1082" s="141"/>
      <c r="M1082" s="90"/>
      <c r="N1082" s="90"/>
      <c r="O1082" s="90"/>
      <c r="Q1082" s="141"/>
      <c r="R1082" s="90"/>
      <c r="S1082" s="90"/>
      <c r="T1082" s="90"/>
      <c r="U1082" s="90"/>
      <c r="V1082" s="141"/>
      <c r="W1082" s="90"/>
      <c r="X1082" s="90"/>
      <c r="Y1082" s="86"/>
      <c r="AA1082" s="141"/>
      <c r="AB1082" s="90"/>
      <c r="AC1082" s="90"/>
      <c r="AD1082" s="90"/>
    </row>
    <row r="1083" spans="1:30" s="88" customFormat="1">
      <c r="A1083" s="87"/>
      <c r="C1083" s="89"/>
      <c r="D1083" s="90"/>
      <c r="F1083" s="90"/>
      <c r="I1083" s="90"/>
      <c r="J1083" s="90"/>
      <c r="L1083" s="141"/>
      <c r="M1083" s="90"/>
      <c r="N1083" s="90"/>
      <c r="O1083" s="90"/>
      <c r="Q1083" s="141"/>
      <c r="R1083" s="90"/>
      <c r="S1083" s="90"/>
      <c r="T1083" s="90"/>
      <c r="U1083" s="90"/>
      <c r="V1083" s="141"/>
      <c r="W1083" s="90"/>
      <c r="X1083" s="90"/>
      <c r="Y1083" s="86"/>
      <c r="AA1083" s="141"/>
      <c r="AB1083" s="90"/>
      <c r="AC1083" s="90"/>
      <c r="AD1083" s="90"/>
    </row>
    <row r="1084" spans="1:30" s="88" customFormat="1">
      <c r="A1084" s="87"/>
      <c r="C1084" s="89"/>
      <c r="D1084" s="90"/>
      <c r="F1084" s="90"/>
      <c r="I1084" s="90"/>
      <c r="J1084" s="90"/>
      <c r="L1084" s="141"/>
      <c r="M1084" s="90"/>
      <c r="N1084" s="90"/>
      <c r="O1084" s="90"/>
      <c r="Q1084" s="141"/>
      <c r="R1084" s="90"/>
      <c r="S1084" s="90"/>
      <c r="T1084" s="90"/>
      <c r="U1084" s="90"/>
      <c r="V1084" s="141"/>
      <c r="W1084" s="90"/>
      <c r="X1084" s="90"/>
      <c r="Y1084" s="86"/>
      <c r="AA1084" s="141"/>
      <c r="AB1084" s="90"/>
      <c r="AC1084" s="90"/>
      <c r="AD1084" s="90"/>
    </row>
    <row r="1085" spans="1:30" s="88" customFormat="1">
      <c r="A1085" s="87"/>
      <c r="C1085" s="89"/>
      <c r="D1085" s="90"/>
      <c r="F1085" s="90"/>
      <c r="I1085" s="90"/>
      <c r="J1085" s="90"/>
      <c r="L1085" s="141"/>
      <c r="M1085" s="90"/>
      <c r="N1085" s="90"/>
      <c r="O1085" s="90"/>
      <c r="Q1085" s="141"/>
      <c r="R1085" s="90"/>
      <c r="S1085" s="90"/>
      <c r="T1085" s="90"/>
      <c r="U1085" s="90"/>
      <c r="V1085" s="141"/>
      <c r="W1085" s="90"/>
      <c r="X1085" s="90"/>
      <c r="Y1085" s="86"/>
      <c r="AA1085" s="141"/>
      <c r="AB1085" s="90"/>
      <c r="AC1085" s="90"/>
      <c r="AD1085" s="90"/>
    </row>
    <row r="1086" spans="1:30" s="88" customFormat="1">
      <c r="A1086" s="87"/>
      <c r="C1086" s="89"/>
      <c r="D1086" s="90"/>
      <c r="F1086" s="90"/>
      <c r="I1086" s="90"/>
      <c r="J1086" s="90"/>
      <c r="L1086" s="141"/>
      <c r="M1086" s="90"/>
      <c r="N1086" s="90"/>
      <c r="O1086" s="90"/>
      <c r="Q1086" s="141"/>
      <c r="R1086" s="90"/>
      <c r="S1086" s="90"/>
      <c r="T1086" s="90"/>
      <c r="U1086" s="90"/>
      <c r="V1086" s="141"/>
      <c r="W1086" s="90"/>
      <c r="X1086" s="90"/>
      <c r="Y1086" s="86"/>
      <c r="AA1086" s="141"/>
      <c r="AB1086" s="90"/>
      <c r="AC1086" s="90"/>
      <c r="AD1086" s="90"/>
    </row>
    <row r="1087" spans="1:30" s="88" customFormat="1">
      <c r="A1087" s="87"/>
      <c r="C1087" s="89"/>
      <c r="D1087" s="90"/>
      <c r="F1087" s="90"/>
      <c r="I1087" s="90"/>
      <c r="J1087" s="90"/>
      <c r="L1087" s="141"/>
      <c r="M1087" s="90"/>
      <c r="N1087" s="90"/>
      <c r="O1087" s="90"/>
      <c r="Q1087" s="141"/>
      <c r="R1087" s="90"/>
      <c r="S1087" s="90"/>
      <c r="T1087" s="90"/>
      <c r="U1087" s="90"/>
      <c r="V1087" s="141"/>
      <c r="W1087" s="90"/>
      <c r="X1087" s="90"/>
      <c r="Y1087" s="86"/>
      <c r="AA1087" s="141"/>
      <c r="AB1087" s="90"/>
      <c r="AC1087" s="90"/>
      <c r="AD1087" s="90"/>
    </row>
    <row r="1088" spans="1:30" s="88" customFormat="1">
      <c r="A1088" s="87"/>
      <c r="C1088" s="89"/>
      <c r="D1088" s="90"/>
      <c r="F1088" s="90"/>
      <c r="I1088" s="90"/>
      <c r="J1088" s="90"/>
      <c r="L1088" s="141"/>
      <c r="M1088" s="90"/>
      <c r="N1088" s="90"/>
      <c r="O1088" s="90"/>
      <c r="Q1088" s="141"/>
      <c r="R1088" s="90"/>
      <c r="S1088" s="90"/>
      <c r="T1088" s="90"/>
      <c r="U1088" s="90"/>
      <c r="V1088" s="141"/>
      <c r="W1088" s="90"/>
      <c r="X1088" s="90"/>
      <c r="Y1088" s="86"/>
      <c r="AA1088" s="141"/>
      <c r="AB1088" s="90"/>
      <c r="AC1088" s="90"/>
      <c r="AD1088" s="90"/>
    </row>
    <row r="1089" spans="1:30" s="88" customFormat="1">
      <c r="A1089" s="87"/>
      <c r="C1089" s="89"/>
      <c r="D1089" s="90"/>
      <c r="F1089" s="90"/>
      <c r="I1089" s="90"/>
      <c r="J1089" s="90"/>
      <c r="L1089" s="141"/>
      <c r="M1089" s="90"/>
      <c r="N1089" s="90"/>
      <c r="O1089" s="90"/>
      <c r="Q1089" s="141"/>
      <c r="R1089" s="90"/>
      <c r="S1089" s="90"/>
      <c r="T1089" s="90"/>
      <c r="U1089" s="90"/>
      <c r="V1089" s="141"/>
      <c r="W1089" s="90"/>
      <c r="X1089" s="90"/>
      <c r="Y1089" s="86"/>
      <c r="AA1089" s="141"/>
      <c r="AB1089" s="90"/>
      <c r="AC1089" s="90"/>
      <c r="AD1089" s="90"/>
    </row>
    <row r="1090" spans="1:30" s="88" customFormat="1">
      <c r="A1090" s="87"/>
      <c r="C1090" s="89"/>
      <c r="D1090" s="90"/>
      <c r="F1090" s="90"/>
      <c r="I1090" s="90"/>
      <c r="J1090" s="90"/>
      <c r="L1090" s="141"/>
      <c r="M1090" s="90"/>
      <c r="N1090" s="90"/>
      <c r="O1090" s="90"/>
      <c r="Q1090" s="141"/>
      <c r="R1090" s="90"/>
      <c r="S1090" s="90"/>
      <c r="T1090" s="90"/>
      <c r="U1090" s="90"/>
      <c r="V1090" s="141"/>
      <c r="W1090" s="90"/>
      <c r="X1090" s="90"/>
      <c r="Y1090" s="86"/>
      <c r="AA1090" s="141"/>
      <c r="AB1090" s="90"/>
      <c r="AC1090" s="90"/>
      <c r="AD1090" s="90"/>
    </row>
    <row r="1091" spans="1:30" s="88" customFormat="1">
      <c r="A1091" s="87"/>
      <c r="C1091" s="89"/>
      <c r="D1091" s="90"/>
      <c r="F1091" s="90"/>
      <c r="I1091" s="90"/>
      <c r="J1091" s="90"/>
      <c r="L1091" s="141"/>
      <c r="M1091" s="90"/>
      <c r="N1091" s="90"/>
      <c r="O1091" s="90"/>
      <c r="Q1091" s="141"/>
      <c r="R1091" s="90"/>
      <c r="S1091" s="90"/>
      <c r="T1091" s="90"/>
      <c r="U1091" s="90"/>
      <c r="V1091" s="141"/>
      <c r="W1091" s="90"/>
      <c r="X1091" s="90"/>
      <c r="Y1091" s="86"/>
      <c r="AA1091" s="141"/>
      <c r="AB1091" s="90"/>
      <c r="AC1091" s="90"/>
      <c r="AD1091" s="90"/>
    </row>
    <row r="1092" spans="1:30" s="88" customFormat="1">
      <c r="A1092" s="87"/>
      <c r="C1092" s="89"/>
      <c r="D1092" s="90"/>
      <c r="F1092" s="90"/>
      <c r="I1092" s="90"/>
      <c r="J1092" s="90"/>
      <c r="L1092" s="141"/>
      <c r="M1092" s="90"/>
      <c r="N1092" s="90"/>
      <c r="O1092" s="90"/>
      <c r="Q1092" s="141"/>
      <c r="R1092" s="90"/>
      <c r="S1092" s="90"/>
      <c r="T1092" s="90"/>
      <c r="U1092" s="90"/>
      <c r="V1092" s="141"/>
      <c r="W1092" s="90"/>
      <c r="X1092" s="90"/>
      <c r="Y1092" s="86"/>
      <c r="AA1092" s="141"/>
      <c r="AB1092" s="90"/>
      <c r="AC1092" s="90"/>
      <c r="AD1092" s="90"/>
    </row>
    <row r="1093" spans="1:30" s="88" customFormat="1">
      <c r="A1093" s="87"/>
      <c r="C1093" s="89"/>
      <c r="D1093" s="90"/>
      <c r="F1093" s="90"/>
      <c r="I1093" s="90"/>
      <c r="J1093" s="90"/>
      <c r="L1093" s="141"/>
      <c r="M1093" s="90"/>
      <c r="N1093" s="90"/>
      <c r="O1093" s="90"/>
      <c r="Q1093" s="141"/>
      <c r="R1093" s="90"/>
      <c r="S1093" s="90"/>
      <c r="T1093" s="90"/>
      <c r="U1093" s="90"/>
      <c r="V1093" s="141"/>
      <c r="W1093" s="90"/>
      <c r="X1093" s="90"/>
      <c r="Y1093" s="86"/>
      <c r="AA1093" s="141"/>
      <c r="AB1093" s="90"/>
      <c r="AC1093" s="90"/>
      <c r="AD1093" s="90"/>
    </row>
    <row r="1094" spans="1:30" s="88" customFormat="1">
      <c r="A1094" s="87"/>
      <c r="C1094" s="89"/>
      <c r="D1094" s="90"/>
      <c r="F1094" s="90"/>
      <c r="I1094" s="90"/>
      <c r="J1094" s="90"/>
      <c r="L1094" s="141"/>
      <c r="M1094" s="90"/>
      <c r="N1094" s="90"/>
      <c r="O1094" s="90"/>
      <c r="Q1094" s="141"/>
      <c r="R1094" s="90"/>
      <c r="S1094" s="90"/>
      <c r="T1094" s="90"/>
      <c r="U1094" s="90"/>
      <c r="V1094" s="141"/>
      <c r="W1094" s="90"/>
      <c r="X1094" s="90"/>
      <c r="Y1094" s="86"/>
      <c r="AA1094" s="141"/>
      <c r="AB1094" s="90"/>
      <c r="AC1094" s="90"/>
      <c r="AD1094" s="90"/>
    </row>
    <row r="1095" spans="1:30" s="88" customFormat="1">
      <c r="A1095" s="87"/>
      <c r="C1095" s="89"/>
      <c r="D1095" s="90"/>
      <c r="F1095" s="90"/>
      <c r="I1095" s="90"/>
      <c r="J1095" s="90"/>
      <c r="L1095" s="141"/>
      <c r="M1095" s="90"/>
      <c r="N1095" s="90"/>
      <c r="O1095" s="90"/>
      <c r="Q1095" s="141"/>
      <c r="R1095" s="90"/>
      <c r="S1095" s="90"/>
      <c r="T1095" s="90"/>
      <c r="U1095" s="90"/>
      <c r="V1095" s="141"/>
      <c r="W1095" s="90"/>
      <c r="X1095" s="90"/>
      <c r="Y1095" s="86"/>
      <c r="AA1095" s="141"/>
      <c r="AB1095" s="90"/>
      <c r="AC1095" s="90"/>
      <c r="AD1095" s="90"/>
    </row>
    <row r="1096" spans="1:30" s="88" customFormat="1">
      <c r="A1096" s="87"/>
      <c r="C1096" s="89"/>
      <c r="D1096" s="90"/>
      <c r="F1096" s="90"/>
      <c r="I1096" s="90"/>
      <c r="J1096" s="90"/>
      <c r="L1096" s="141"/>
      <c r="M1096" s="90"/>
      <c r="N1096" s="90"/>
      <c r="O1096" s="90"/>
      <c r="Q1096" s="141"/>
      <c r="R1096" s="90"/>
      <c r="S1096" s="90"/>
      <c r="T1096" s="90"/>
      <c r="U1096" s="90"/>
      <c r="V1096" s="141"/>
      <c r="W1096" s="90"/>
      <c r="X1096" s="90"/>
      <c r="Y1096" s="86"/>
      <c r="AA1096" s="141"/>
      <c r="AB1096" s="90"/>
      <c r="AC1096" s="90"/>
      <c r="AD1096" s="90"/>
    </row>
    <row r="1097" spans="1:30" s="88" customFormat="1">
      <c r="A1097" s="87"/>
      <c r="C1097" s="89"/>
      <c r="D1097" s="90"/>
      <c r="F1097" s="90"/>
      <c r="I1097" s="90"/>
      <c r="J1097" s="90"/>
      <c r="L1097" s="141"/>
      <c r="M1097" s="90"/>
      <c r="N1097" s="90"/>
      <c r="O1097" s="90"/>
      <c r="Q1097" s="141"/>
      <c r="R1097" s="90"/>
      <c r="S1097" s="90"/>
      <c r="T1097" s="90"/>
      <c r="U1097" s="90"/>
      <c r="V1097" s="141"/>
      <c r="W1097" s="90"/>
      <c r="X1097" s="90"/>
      <c r="Y1097" s="86"/>
      <c r="AA1097" s="141"/>
      <c r="AB1097" s="90"/>
      <c r="AC1097" s="90"/>
      <c r="AD1097" s="90"/>
    </row>
    <row r="1098" spans="1:30" s="88" customFormat="1">
      <c r="A1098" s="87"/>
      <c r="C1098" s="89"/>
      <c r="D1098" s="90"/>
      <c r="F1098" s="90"/>
      <c r="I1098" s="90"/>
      <c r="J1098" s="90"/>
      <c r="L1098" s="141"/>
      <c r="M1098" s="90"/>
      <c r="N1098" s="90"/>
      <c r="O1098" s="90"/>
      <c r="Q1098" s="141"/>
      <c r="R1098" s="90"/>
      <c r="S1098" s="90"/>
      <c r="T1098" s="90"/>
      <c r="U1098" s="90"/>
      <c r="V1098" s="141"/>
      <c r="W1098" s="90"/>
      <c r="X1098" s="90"/>
      <c r="Y1098" s="86"/>
      <c r="AA1098" s="141"/>
      <c r="AB1098" s="90"/>
      <c r="AC1098" s="90"/>
      <c r="AD1098" s="90"/>
    </row>
    <row r="1099" spans="1:30" s="88" customFormat="1">
      <c r="A1099" s="87"/>
      <c r="C1099" s="89"/>
      <c r="D1099" s="90"/>
      <c r="F1099" s="90"/>
      <c r="I1099" s="90"/>
      <c r="J1099" s="90"/>
      <c r="L1099" s="141"/>
      <c r="M1099" s="90"/>
      <c r="N1099" s="90"/>
      <c r="O1099" s="90"/>
      <c r="Q1099" s="141"/>
      <c r="R1099" s="90"/>
      <c r="S1099" s="90"/>
      <c r="T1099" s="90"/>
      <c r="U1099" s="90"/>
      <c r="V1099" s="141"/>
      <c r="W1099" s="90"/>
      <c r="X1099" s="90"/>
      <c r="Y1099" s="86"/>
      <c r="AA1099" s="141"/>
      <c r="AB1099" s="90"/>
      <c r="AC1099" s="90"/>
      <c r="AD1099" s="90"/>
    </row>
    <row r="1100" spans="1:30" s="88" customFormat="1">
      <c r="A1100" s="87"/>
      <c r="C1100" s="89"/>
      <c r="D1100" s="90"/>
      <c r="F1100" s="90"/>
      <c r="I1100" s="90"/>
      <c r="J1100" s="90"/>
      <c r="L1100" s="141"/>
      <c r="M1100" s="90"/>
      <c r="N1100" s="90"/>
      <c r="O1100" s="90"/>
      <c r="Q1100" s="141"/>
      <c r="R1100" s="90"/>
      <c r="S1100" s="90"/>
      <c r="T1100" s="90"/>
      <c r="U1100" s="90"/>
      <c r="V1100" s="141"/>
      <c r="W1100" s="90"/>
      <c r="X1100" s="90"/>
      <c r="Y1100" s="86"/>
      <c r="AA1100" s="141"/>
      <c r="AB1100" s="90"/>
      <c r="AC1100" s="90"/>
      <c r="AD1100" s="90"/>
    </row>
    <row r="1101" spans="1:30" s="88" customFormat="1">
      <c r="A1101" s="87"/>
      <c r="C1101" s="89"/>
      <c r="D1101" s="90"/>
      <c r="F1101" s="90"/>
      <c r="I1101" s="90"/>
      <c r="J1101" s="90"/>
      <c r="L1101" s="141"/>
      <c r="M1101" s="90"/>
      <c r="N1101" s="90"/>
      <c r="O1101" s="90"/>
      <c r="Q1101" s="141"/>
      <c r="R1101" s="90"/>
      <c r="S1101" s="90"/>
      <c r="T1101" s="90"/>
      <c r="U1101" s="90"/>
      <c r="V1101" s="141"/>
      <c r="W1101" s="90"/>
      <c r="X1101" s="90"/>
      <c r="Y1101" s="86"/>
      <c r="AA1101" s="141"/>
      <c r="AB1101" s="90"/>
      <c r="AC1101" s="90"/>
      <c r="AD1101" s="90"/>
    </row>
    <row r="1102" spans="1:30" s="88" customFormat="1">
      <c r="A1102" s="87"/>
      <c r="C1102" s="89"/>
      <c r="D1102" s="90"/>
      <c r="F1102" s="90"/>
      <c r="I1102" s="90"/>
      <c r="J1102" s="90"/>
      <c r="L1102" s="141"/>
      <c r="M1102" s="90"/>
      <c r="N1102" s="90"/>
      <c r="O1102" s="90"/>
      <c r="Q1102" s="141"/>
      <c r="R1102" s="90"/>
      <c r="S1102" s="90"/>
      <c r="T1102" s="90"/>
      <c r="U1102" s="90"/>
      <c r="V1102" s="141"/>
      <c r="W1102" s="90"/>
      <c r="X1102" s="90"/>
      <c r="Y1102" s="86"/>
      <c r="AA1102" s="141"/>
      <c r="AB1102" s="90"/>
      <c r="AC1102" s="90"/>
      <c r="AD1102" s="90"/>
    </row>
    <row r="1103" spans="1:30" s="88" customFormat="1">
      <c r="A1103" s="87"/>
      <c r="C1103" s="89"/>
      <c r="D1103" s="90"/>
      <c r="F1103" s="90"/>
      <c r="I1103" s="90"/>
      <c r="J1103" s="90"/>
      <c r="L1103" s="141"/>
      <c r="M1103" s="90"/>
      <c r="N1103" s="90"/>
      <c r="O1103" s="90"/>
      <c r="Q1103" s="141"/>
      <c r="R1103" s="90"/>
      <c r="S1103" s="90"/>
      <c r="T1103" s="90"/>
      <c r="U1103" s="90"/>
      <c r="V1103" s="141"/>
      <c r="W1103" s="90"/>
      <c r="X1103" s="90"/>
      <c r="Y1103" s="86"/>
      <c r="AA1103" s="141"/>
      <c r="AB1103" s="90"/>
      <c r="AC1103" s="90"/>
      <c r="AD1103" s="90"/>
    </row>
    <row r="1104" spans="1:30" s="88" customFormat="1">
      <c r="A1104" s="87"/>
      <c r="C1104" s="89"/>
      <c r="D1104" s="90"/>
      <c r="F1104" s="90"/>
      <c r="I1104" s="90"/>
      <c r="J1104" s="90"/>
      <c r="L1104" s="141"/>
      <c r="M1104" s="90"/>
      <c r="N1104" s="90"/>
      <c r="O1104" s="90"/>
      <c r="Q1104" s="141"/>
      <c r="R1104" s="90"/>
      <c r="S1104" s="90"/>
      <c r="T1104" s="90"/>
      <c r="U1104" s="90"/>
      <c r="V1104" s="141"/>
      <c r="W1104" s="90"/>
      <c r="X1104" s="90"/>
      <c r="Y1104" s="86"/>
      <c r="AA1104" s="141"/>
      <c r="AB1104" s="90"/>
      <c r="AC1104" s="90"/>
      <c r="AD1104" s="90"/>
    </row>
    <row r="1105" spans="1:30" s="88" customFormat="1">
      <c r="A1105" s="87"/>
      <c r="C1105" s="89"/>
      <c r="D1105" s="90"/>
      <c r="F1105" s="90"/>
      <c r="I1105" s="90"/>
      <c r="J1105" s="90"/>
      <c r="L1105" s="141"/>
      <c r="M1105" s="90"/>
      <c r="N1105" s="90"/>
      <c r="O1105" s="90"/>
      <c r="Q1105" s="141"/>
      <c r="R1105" s="90"/>
      <c r="S1105" s="90"/>
      <c r="T1105" s="90"/>
      <c r="U1105" s="90"/>
      <c r="V1105" s="141"/>
      <c r="W1105" s="90"/>
      <c r="X1105" s="90"/>
      <c r="Y1105" s="86"/>
      <c r="AA1105" s="141"/>
      <c r="AB1105" s="90"/>
      <c r="AC1105" s="90"/>
      <c r="AD1105" s="90"/>
    </row>
    <row r="1106" spans="1:30" s="88" customFormat="1">
      <c r="A1106" s="87"/>
      <c r="C1106" s="89"/>
      <c r="D1106" s="90"/>
      <c r="F1106" s="90"/>
      <c r="I1106" s="90"/>
      <c r="J1106" s="90"/>
      <c r="L1106" s="141"/>
      <c r="M1106" s="90"/>
      <c r="N1106" s="90"/>
      <c r="O1106" s="90"/>
      <c r="Q1106" s="141"/>
      <c r="R1106" s="90"/>
      <c r="S1106" s="90"/>
      <c r="T1106" s="90"/>
      <c r="U1106" s="90"/>
      <c r="V1106" s="141"/>
      <c r="W1106" s="90"/>
      <c r="X1106" s="90"/>
      <c r="Y1106" s="86"/>
      <c r="AA1106" s="141"/>
      <c r="AB1106" s="90"/>
      <c r="AC1106" s="90"/>
      <c r="AD1106" s="90"/>
    </row>
    <row r="1107" spans="1:30" s="88" customFormat="1">
      <c r="A1107" s="87"/>
      <c r="C1107" s="89"/>
      <c r="D1107" s="90"/>
      <c r="F1107" s="90"/>
      <c r="I1107" s="90"/>
      <c r="J1107" s="90"/>
      <c r="L1107" s="141"/>
      <c r="M1107" s="90"/>
      <c r="N1107" s="90"/>
      <c r="O1107" s="90"/>
      <c r="Q1107" s="141"/>
      <c r="R1107" s="90"/>
      <c r="S1107" s="90"/>
      <c r="T1107" s="90"/>
      <c r="U1107" s="90"/>
      <c r="V1107" s="141"/>
      <c r="W1107" s="90"/>
      <c r="X1107" s="90"/>
      <c r="Y1107" s="86"/>
      <c r="AA1107" s="141"/>
      <c r="AB1107" s="90"/>
      <c r="AC1107" s="90"/>
      <c r="AD1107" s="90"/>
    </row>
    <row r="1108" spans="1:30" s="88" customFormat="1">
      <c r="A1108" s="87"/>
      <c r="C1108" s="89"/>
      <c r="D1108" s="90"/>
      <c r="F1108" s="90"/>
      <c r="I1108" s="90"/>
      <c r="J1108" s="90"/>
      <c r="L1108" s="141"/>
      <c r="M1108" s="90"/>
      <c r="N1108" s="90"/>
      <c r="O1108" s="90"/>
      <c r="Q1108" s="141"/>
      <c r="R1108" s="90"/>
      <c r="S1108" s="90"/>
      <c r="T1108" s="90"/>
      <c r="U1108" s="90"/>
      <c r="V1108" s="141"/>
      <c r="W1108" s="90"/>
      <c r="X1108" s="90"/>
      <c r="Y1108" s="86"/>
      <c r="AA1108" s="141"/>
      <c r="AB1108" s="90"/>
      <c r="AC1108" s="90"/>
      <c r="AD1108" s="90"/>
    </row>
    <row r="1109" spans="1:30" s="88" customFormat="1">
      <c r="A1109" s="87"/>
      <c r="C1109" s="89"/>
      <c r="D1109" s="90"/>
      <c r="F1109" s="90"/>
      <c r="I1109" s="90"/>
      <c r="J1109" s="90"/>
      <c r="L1109" s="141"/>
      <c r="M1109" s="90"/>
      <c r="N1109" s="90"/>
      <c r="O1109" s="90"/>
      <c r="Q1109" s="141"/>
      <c r="R1109" s="90"/>
      <c r="S1109" s="90"/>
      <c r="T1109" s="90"/>
      <c r="U1109" s="90"/>
      <c r="V1109" s="141"/>
      <c r="W1109" s="90"/>
      <c r="X1109" s="90"/>
      <c r="Y1109" s="86"/>
      <c r="AA1109" s="141"/>
      <c r="AB1109" s="90"/>
      <c r="AC1109" s="90"/>
      <c r="AD1109" s="90"/>
    </row>
    <row r="1110" spans="1:30" s="88" customFormat="1">
      <c r="A1110" s="87"/>
      <c r="C1110" s="89"/>
      <c r="D1110" s="90"/>
      <c r="F1110" s="90"/>
      <c r="I1110" s="90"/>
      <c r="J1110" s="90"/>
      <c r="L1110" s="141"/>
      <c r="M1110" s="90"/>
      <c r="N1110" s="90"/>
      <c r="O1110" s="90"/>
      <c r="Q1110" s="141"/>
      <c r="R1110" s="90"/>
      <c r="S1110" s="90"/>
      <c r="T1110" s="90"/>
      <c r="U1110" s="90"/>
      <c r="V1110" s="141"/>
      <c r="W1110" s="90"/>
      <c r="X1110" s="90"/>
      <c r="Y1110" s="86"/>
      <c r="AA1110" s="141"/>
      <c r="AB1110" s="90"/>
      <c r="AC1110" s="90"/>
      <c r="AD1110" s="90"/>
    </row>
    <row r="1111" spans="1:30" s="88" customFormat="1">
      <c r="A1111" s="87"/>
      <c r="C1111" s="89"/>
      <c r="D1111" s="90"/>
      <c r="F1111" s="90"/>
      <c r="I1111" s="90"/>
      <c r="J1111" s="90"/>
      <c r="L1111" s="141"/>
      <c r="M1111" s="90"/>
      <c r="N1111" s="90"/>
      <c r="O1111" s="90"/>
      <c r="Q1111" s="141"/>
      <c r="R1111" s="90"/>
      <c r="S1111" s="90"/>
      <c r="T1111" s="90"/>
      <c r="U1111" s="90"/>
      <c r="V1111" s="141"/>
      <c r="W1111" s="90"/>
      <c r="X1111" s="90"/>
      <c r="Y1111" s="86"/>
      <c r="AA1111" s="141"/>
      <c r="AB1111" s="90"/>
      <c r="AC1111" s="90"/>
      <c r="AD1111" s="90"/>
    </row>
    <row r="1112" spans="1:30" s="88" customFormat="1">
      <c r="A1112" s="87"/>
      <c r="C1112" s="89"/>
      <c r="D1112" s="90"/>
      <c r="F1112" s="90"/>
      <c r="I1112" s="90"/>
      <c r="J1112" s="90"/>
      <c r="L1112" s="141"/>
      <c r="M1112" s="90"/>
      <c r="N1112" s="90"/>
      <c r="O1112" s="90"/>
      <c r="Q1112" s="141"/>
      <c r="R1112" s="90"/>
      <c r="S1112" s="90"/>
      <c r="T1112" s="90"/>
      <c r="U1112" s="90"/>
      <c r="V1112" s="141"/>
      <c r="W1112" s="90"/>
      <c r="X1112" s="90"/>
      <c r="Y1112" s="86"/>
      <c r="AA1112" s="141"/>
      <c r="AB1112" s="90"/>
      <c r="AC1112" s="90"/>
      <c r="AD1112" s="90"/>
    </row>
    <row r="1113" spans="1:30" s="88" customFormat="1">
      <c r="A1113" s="87"/>
      <c r="C1113" s="89"/>
      <c r="D1113" s="90"/>
      <c r="F1113" s="90"/>
      <c r="I1113" s="90"/>
      <c r="J1113" s="90"/>
      <c r="L1113" s="141"/>
      <c r="M1113" s="90"/>
      <c r="N1113" s="90"/>
      <c r="O1113" s="90"/>
      <c r="Q1113" s="141"/>
      <c r="R1113" s="90"/>
      <c r="S1113" s="90"/>
      <c r="T1113" s="90"/>
      <c r="U1113" s="90"/>
      <c r="V1113" s="141"/>
      <c r="W1113" s="90"/>
      <c r="X1113" s="90"/>
      <c r="Y1113" s="86"/>
      <c r="AA1113" s="141"/>
      <c r="AB1113" s="90"/>
      <c r="AC1113" s="90"/>
      <c r="AD1113" s="90"/>
    </row>
    <row r="1114" spans="1:30" s="88" customFormat="1">
      <c r="A1114" s="87"/>
      <c r="C1114" s="89"/>
      <c r="D1114" s="90"/>
      <c r="F1114" s="90"/>
      <c r="I1114" s="90"/>
      <c r="J1114" s="90"/>
      <c r="L1114" s="141"/>
      <c r="M1114" s="90"/>
      <c r="N1114" s="90"/>
      <c r="O1114" s="90"/>
      <c r="Q1114" s="141"/>
      <c r="R1114" s="90"/>
      <c r="S1114" s="90"/>
      <c r="T1114" s="90"/>
      <c r="U1114" s="90"/>
      <c r="V1114" s="141"/>
      <c r="W1114" s="90"/>
      <c r="X1114" s="90"/>
      <c r="Y1114" s="86"/>
      <c r="AA1114" s="141"/>
      <c r="AB1114" s="90"/>
      <c r="AC1114" s="90"/>
      <c r="AD1114" s="90"/>
    </row>
    <row r="1115" spans="1:30" s="88" customFormat="1">
      <c r="A1115" s="87"/>
      <c r="C1115" s="89"/>
      <c r="D1115" s="90"/>
      <c r="F1115" s="90"/>
      <c r="I1115" s="90"/>
      <c r="J1115" s="90"/>
      <c r="L1115" s="141"/>
      <c r="M1115" s="90"/>
      <c r="N1115" s="90"/>
      <c r="O1115" s="90"/>
      <c r="Q1115" s="141"/>
      <c r="R1115" s="90"/>
      <c r="S1115" s="90"/>
      <c r="T1115" s="90"/>
      <c r="U1115" s="90"/>
      <c r="V1115" s="141"/>
      <c r="W1115" s="90"/>
      <c r="X1115" s="90"/>
      <c r="Y1115" s="86"/>
      <c r="AA1115" s="141"/>
      <c r="AB1115" s="90"/>
      <c r="AC1115" s="90"/>
      <c r="AD1115" s="90"/>
    </row>
    <row r="1116" spans="1:30" s="88" customFormat="1">
      <c r="A1116" s="87"/>
      <c r="C1116" s="89"/>
      <c r="D1116" s="90"/>
      <c r="F1116" s="90"/>
      <c r="I1116" s="90"/>
      <c r="J1116" s="90"/>
      <c r="L1116" s="141"/>
      <c r="M1116" s="90"/>
      <c r="N1116" s="90"/>
      <c r="O1116" s="90"/>
      <c r="Q1116" s="141"/>
      <c r="R1116" s="90"/>
      <c r="S1116" s="90"/>
      <c r="T1116" s="90"/>
      <c r="U1116" s="90"/>
      <c r="V1116" s="141"/>
      <c r="W1116" s="90"/>
      <c r="X1116" s="90"/>
      <c r="Y1116" s="86"/>
      <c r="AA1116" s="141"/>
      <c r="AB1116" s="90"/>
      <c r="AC1116" s="90"/>
      <c r="AD1116" s="90"/>
    </row>
    <row r="1117" spans="1:30" s="88" customFormat="1">
      <c r="A1117" s="87"/>
      <c r="C1117" s="89"/>
      <c r="D1117" s="90"/>
      <c r="F1117" s="90"/>
      <c r="I1117" s="90"/>
      <c r="J1117" s="90"/>
      <c r="L1117" s="141"/>
      <c r="M1117" s="90"/>
      <c r="N1117" s="90"/>
      <c r="O1117" s="90"/>
      <c r="Q1117" s="141"/>
      <c r="R1117" s="90"/>
      <c r="S1117" s="90"/>
      <c r="T1117" s="90"/>
      <c r="U1117" s="90"/>
      <c r="V1117" s="141"/>
      <c r="W1117" s="90"/>
      <c r="X1117" s="90"/>
      <c r="Y1117" s="86"/>
      <c r="AA1117" s="141"/>
      <c r="AB1117" s="90"/>
      <c r="AC1117" s="90"/>
      <c r="AD1117" s="90"/>
    </row>
    <row r="1118" spans="1:30" s="88" customFormat="1">
      <c r="A1118" s="87"/>
      <c r="C1118" s="89"/>
      <c r="D1118" s="90"/>
      <c r="F1118" s="90"/>
      <c r="I1118" s="90"/>
      <c r="J1118" s="90"/>
      <c r="L1118" s="141"/>
      <c r="M1118" s="90"/>
      <c r="N1118" s="90"/>
      <c r="O1118" s="90"/>
      <c r="Q1118" s="141"/>
      <c r="R1118" s="90"/>
      <c r="S1118" s="90"/>
      <c r="T1118" s="90"/>
      <c r="U1118" s="90"/>
      <c r="V1118" s="141"/>
      <c r="W1118" s="90"/>
      <c r="X1118" s="90"/>
      <c r="Y1118" s="86"/>
      <c r="AA1118" s="141"/>
      <c r="AB1118" s="90"/>
      <c r="AC1118" s="90"/>
      <c r="AD1118" s="90"/>
    </row>
    <row r="1119" spans="1:30" s="88" customFormat="1">
      <c r="A1119" s="87"/>
      <c r="C1119" s="89"/>
      <c r="D1119" s="90"/>
      <c r="F1119" s="90"/>
      <c r="I1119" s="90"/>
      <c r="J1119" s="90"/>
      <c r="L1119" s="141"/>
      <c r="M1119" s="90"/>
      <c r="N1119" s="90"/>
      <c r="O1119" s="90"/>
      <c r="Q1119" s="141"/>
      <c r="R1119" s="90"/>
      <c r="S1119" s="90"/>
      <c r="T1119" s="90"/>
      <c r="U1119" s="90"/>
      <c r="V1119" s="141"/>
      <c r="W1119" s="90"/>
      <c r="X1119" s="90"/>
      <c r="Y1119" s="86"/>
      <c r="AA1119" s="141"/>
      <c r="AB1119" s="90"/>
      <c r="AC1119" s="90"/>
      <c r="AD1119" s="90"/>
    </row>
    <row r="1120" spans="1:30" s="88" customFormat="1">
      <c r="A1120" s="87"/>
      <c r="C1120" s="89"/>
      <c r="D1120" s="90"/>
      <c r="F1120" s="90"/>
      <c r="I1120" s="90"/>
      <c r="J1120" s="90"/>
      <c r="L1120" s="141"/>
      <c r="M1120" s="90"/>
      <c r="N1120" s="90"/>
      <c r="O1120" s="90"/>
      <c r="Q1120" s="141"/>
      <c r="R1120" s="90"/>
      <c r="S1120" s="90"/>
      <c r="T1120" s="90"/>
      <c r="U1120" s="90"/>
      <c r="V1120" s="141"/>
      <c r="W1120" s="90"/>
      <c r="X1120" s="90"/>
      <c r="Y1120" s="86"/>
      <c r="AA1120" s="141"/>
      <c r="AB1120" s="90"/>
      <c r="AC1120" s="90"/>
      <c r="AD1120" s="90"/>
    </row>
    <row r="1121" spans="1:30" s="88" customFormat="1">
      <c r="A1121" s="87"/>
      <c r="C1121" s="89"/>
      <c r="D1121" s="90"/>
      <c r="F1121" s="90"/>
      <c r="I1121" s="90"/>
      <c r="J1121" s="90"/>
      <c r="L1121" s="141"/>
      <c r="M1121" s="90"/>
      <c r="N1121" s="90"/>
      <c r="O1121" s="90"/>
      <c r="Q1121" s="141"/>
      <c r="R1121" s="90"/>
      <c r="S1121" s="90"/>
      <c r="T1121" s="90"/>
      <c r="U1121" s="90"/>
      <c r="V1121" s="141"/>
      <c r="W1121" s="90"/>
      <c r="X1121" s="90"/>
      <c r="Y1121" s="86"/>
      <c r="AA1121" s="141"/>
      <c r="AB1121" s="90"/>
      <c r="AC1121" s="90"/>
      <c r="AD1121" s="90"/>
    </row>
    <row r="1122" spans="1:30" s="88" customFormat="1">
      <c r="A1122" s="87"/>
      <c r="C1122" s="89"/>
      <c r="D1122" s="90"/>
      <c r="F1122" s="90"/>
      <c r="I1122" s="90"/>
      <c r="J1122" s="90"/>
      <c r="L1122" s="141"/>
      <c r="M1122" s="90"/>
      <c r="N1122" s="90"/>
      <c r="O1122" s="90"/>
      <c r="Q1122" s="141"/>
      <c r="R1122" s="90"/>
      <c r="S1122" s="90"/>
      <c r="T1122" s="90"/>
      <c r="U1122" s="90"/>
      <c r="V1122" s="141"/>
      <c r="W1122" s="90"/>
      <c r="X1122" s="90"/>
      <c r="Y1122" s="86"/>
      <c r="AA1122" s="141"/>
      <c r="AB1122" s="90"/>
      <c r="AC1122" s="90"/>
      <c r="AD1122" s="90"/>
    </row>
    <row r="1123" spans="1:30" s="88" customFormat="1">
      <c r="A1123" s="87"/>
      <c r="C1123" s="89"/>
      <c r="D1123" s="90"/>
      <c r="F1123" s="90"/>
      <c r="I1123" s="90"/>
      <c r="J1123" s="90"/>
      <c r="L1123" s="141"/>
      <c r="M1123" s="90"/>
      <c r="N1123" s="90"/>
      <c r="O1123" s="90"/>
      <c r="Q1123" s="141"/>
      <c r="R1123" s="90"/>
      <c r="S1123" s="90"/>
      <c r="T1123" s="90"/>
      <c r="U1123" s="90"/>
      <c r="V1123" s="141"/>
      <c r="W1123" s="90"/>
      <c r="X1123" s="90"/>
      <c r="Y1123" s="86"/>
      <c r="AA1123" s="141"/>
      <c r="AB1123" s="90"/>
      <c r="AC1123" s="90"/>
      <c r="AD1123" s="90"/>
    </row>
    <row r="1124" spans="1:30" s="88" customFormat="1">
      <c r="A1124" s="87"/>
      <c r="C1124" s="89"/>
      <c r="D1124" s="90"/>
      <c r="F1124" s="90"/>
      <c r="I1124" s="90"/>
      <c r="J1124" s="90"/>
      <c r="L1124" s="141"/>
      <c r="M1124" s="90"/>
      <c r="N1124" s="90"/>
      <c r="O1124" s="90"/>
      <c r="Q1124" s="141"/>
      <c r="R1124" s="90"/>
      <c r="S1124" s="90"/>
      <c r="T1124" s="90"/>
      <c r="U1124" s="90"/>
      <c r="V1124" s="141"/>
      <c r="W1124" s="90"/>
      <c r="X1124" s="90"/>
      <c r="Y1124" s="86"/>
      <c r="AA1124" s="141"/>
      <c r="AB1124" s="90"/>
      <c r="AC1124" s="90"/>
      <c r="AD1124" s="90"/>
    </row>
    <row r="1125" spans="1:30" s="88" customFormat="1">
      <c r="A1125" s="87"/>
      <c r="C1125" s="89"/>
      <c r="D1125" s="90"/>
      <c r="F1125" s="90"/>
      <c r="I1125" s="90"/>
      <c r="J1125" s="90"/>
      <c r="L1125" s="141"/>
      <c r="M1125" s="90"/>
      <c r="N1125" s="90"/>
      <c r="O1125" s="90"/>
      <c r="Q1125" s="141"/>
      <c r="R1125" s="90"/>
      <c r="S1125" s="90"/>
      <c r="T1125" s="90"/>
      <c r="U1125" s="90"/>
      <c r="V1125" s="141"/>
      <c r="W1125" s="90"/>
      <c r="X1125" s="90"/>
      <c r="Y1125" s="86"/>
      <c r="AA1125" s="141"/>
      <c r="AB1125" s="90"/>
      <c r="AC1125" s="90"/>
      <c r="AD1125" s="90"/>
    </row>
    <row r="1126" spans="1:30" s="88" customFormat="1">
      <c r="A1126" s="87"/>
      <c r="C1126" s="89"/>
      <c r="D1126" s="90"/>
      <c r="F1126" s="90"/>
      <c r="I1126" s="90"/>
      <c r="J1126" s="90"/>
      <c r="L1126" s="141"/>
      <c r="M1126" s="90"/>
      <c r="N1126" s="90"/>
      <c r="O1126" s="90"/>
      <c r="Q1126" s="141"/>
      <c r="R1126" s="90"/>
      <c r="S1126" s="90"/>
      <c r="T1126" s="90"/>
      <c r="U1126" s="90"/>
      <c r="V1126" s="141"/>
      <c r="W1126" s="90"/>
      <c r="X1126" s="90"/>
      <c r="Y1126" s="86"/>
      <c r="AA1126" s="141"/>
      <c r="AB1126" s="90"/>
      <c r="AC1126" s="90"/>
      <c r="AD1126" s="90"/>
    </row>
    <row r="1127" spans="1:30" s="88" customFormat="1">
      <c r="A1127" s="87"/>
      <c r="C1127" s="89"/>
      <c r="D1127" s="90"/>
      <c r="F1127" s="90"/>
      <c r="I1127" s="90"/>
      <c r="J1127" s="90"/>
      <c r="L1127" s="141"/>
      <c r="M1127" s="90"/>
      <c r="N1127" s="90"/>
      <c r="O1127" s="90"/>
      <c r="Q1127" s="141"/>
      <c r="R1127" s="90"/>
      <c r="S1127" s="90"/>
      <c r="T1127" s="90"/>
      <c r="U1127" s="90"/>
      <c r="V1127" s="141"/>
      <c r="W1127" s="90"/>
      <c r="X1127" s="90"/>
      <c r="Y1127" s="86"/>
      <c r="AA1127" s="141"/>
      <c r="AB1127" s="90"/>
      <c r="AC1127" s="90"/>
      <c r="AD1127" s="90"/>
    </row>
    <row r="1128" spans="1:30" s="88" customFormat="1">
      <c r="A1128" s="87"/>
      <c r="C1128" s="89"/>
      <c r="D1128" s="90"/>
      <c r="F1128" s="90"/>
      <c r="I1128" s="90"/>
      <c r="J1128" s="90"/>
      <c r="L1128" s="141"/>
      <c r="M1128" s="90"/>
      <c r="N1128" s="90"/>
      <c r="O1128" s="90"/>
      <c r="Q1128" s="141"/>
      <c r="R1128" s="90"/>
      <c r="S1128" s="90"/>
      <c r="T1128" s="90"/>
      <c r="U1128" s="90"/>
      <c r="V1128" s="141"/>
      <c r="W1128" s="90"/>
      <c r="X1128" s="90"/>
      <c r="Y1128" s="86"/>
      <c r="AA1128" s="141"/>
      <c r="AB1128" s="90"/>
      <c r="AC1128" s="90"/>
      <c r="AD1128" s="90"/>
    </row>
    <row r="1129" spans="1:30" s="88" customFormat="1">
      <c r="A1129" s="87"/>
      <c r="C1129" s="89"/>
      <c r="D1129" s="90"/>
      <c r="F1129" s="90"/>
      <c r="I1129" s="90"/>
      <c r="J1129" s="90"/>
      <c r="L1129" s="141"/>
      <c r="M1129" s="90"/>
      <c r="N1129" s="90"/>
      <c r="O1129" s="90"/>
      <c r="Q1129" s="141"/>
      <c r="R1129" s="90"/>
      <c r="S1129" s="90"/>
      <c r="T1129" s="90"/>
      <c r="U1129" s="90"/>
      <c r="V1129" s="141"/>
      <c r="W1129" s="90"/>
      <c r="X1129" s="90"/>
      <c r="Y1129" s="86"/>
      <c r="AA1129" s="141"/>
      <c r="AB1129" s="90"/>
      <c r="AC1129" s="90"/>
      <c r="AD1129" s="90"/>
    </row>
    <row r="1130" spans="1:30" s="88" customFormat="1">
      <c r="A1130" s="87"/>
      <c r="C1130" s="89"/>
      <c r="D1130" s="90"/>
      <c r="F1130" s="90"/>
      <c r="I1130" s="90"/>
      <c r="J1130" s="90"/>
      <c r="L1130" s="141"/>
      <c r="M1130" s="90"/>
      <c r="N1130" s="90"/>
      <c r="O1130" s="90"/>
      <c r="Q1130" s="141"/>
      <c r="R1130" s="90"/>
      <c r="S1130" s="90"/>
      <c r="T1130" s="90"/>
      <c r="U1130" s="90"/>
      <c r="V1130" s="141"/>
      <c r="W1130" s="90"/>
      <c r="X1130" s="90"/>
      <c r="Y1130" s="86"/>
      <c r="AA1130" s="141"/>
      <c r="AB1130" s="90"/>
      <c r="AC1130" s="90"/>
      <c r="AD1130" s="90"/>
    </row>
    <row r="1131" spans="1:30" s="88" customFormat="1">
      <c r="A1131" s="87"/>
      <c r="C1131" s="89"/>
      <c r="D1131" s="90"/>
      <c r="F1131" s="90"/>
      <c r="I1131" s="90"/>
      <c r="J1131" s="90"/>
      <c r="L1131" s="141"/>
      <c r="M1131" s="90"/>
      <c r="N1131" s="90"/>
      <c r="O1131" s="90"/>
      <c r="Q1131" s="141"/>
      <c r="R1131" s="90"/>
      <c r="S1131" s="90"/>
      <c r="T1131" s="90"/>
      <c r="U1131" s="90"/>
      <c r="V1131" s="141"/>
      <c r="W1131" s="90"/>
      <c r="X1131" s="90"/>
      <c r="Y1131" s="86"/>
      <c r="AA1131" s="141"/>
      <c r="AB1131" s="90"/>
      <c r="AC1131" s="90"/>
      <c r="AD1131" s="90"/>
    </row>
    <row r="1132" spans="1:30" s="88" customFormat="1">
      <c r="A1132" s="87"/>
      <c r="C1132" s="89"/>
      <c r="D1132" s="90"/>
      <c r="F1132" s="90"/>
      <c r="I1132" s="90"/>
      <c r="J1132" s="90"/>
      <c r="L1132" s="141"/>
      <c r="M1132" s="90"/>
      <c r="N1132" s="90"/>
      <c r="O1132" s="90"/>
      <c r="Q1132" s="141"/>
      <c r="R1132" s="90"/>
      <c r="S1132" s="90"/>
      <c r="T1132" s="90"/>
      <c r="U1132" s="90"/>
      <c r="V1132" s="141"/>
      <c r="W1132" s="90"/>
      <c r="X1132" s="90"/>
      <c r="Y1132" s="86"/>
      <c r="AA1132" s="141"/>
      <c r="AB1132" s="90"/>
      <c r="AC1132" s="90"/>
      <c r="AD1132" s="90"/>
    </row>
    <row r="1133" spans="1:30" s="88" customFormat="1">
      <c r="A1133" s="87"/>
      <c r="C1133" s="89"/>
      <c r="D1133" s="90"/>
      <c r="F1133" s="90"/>
      <c r="I1133" s="90"/>
      <c r="J1133" s="90"/>
      <c r="L1133" s="141"/>
      <c r="M1133" s="90"/>
      <c r="N1133" s="90"/>
      <c r="O1133" s="90"/>
      <c r="Q1133" s="141"/>
      <c r="R1133" s="90"/>
      <c r="S1133" s="90"/>
      <c r="T1133" s="90"/>
      <c r="U1133" s="90"/>
      <c r="V1133" s="141"/>
      <c r="W1133" s="90"/>
      <c r="X1133" s="90"/>
      <c r="Y1133" s="86"/>
      <c r="AA1133" s="141"/>
      <c r="AB1133" s="90"/>
      <c r="AC1133" s="90"/>
      <c r="AD1133" s="90"/>
    </row>
    <row r="1134" spans="1:30" s="88" customFormat="1">
      <c r="A1134" s="87"/>
      <c r="C1134" s="89"/>
      <c r="D1134" s="90"/>
      <c r="F1134" s="90"/>
      <c r="I1134" s="90"/>
      <c r="J1134" s="90"/>
      <c r="L1134" s="141"/>
      <c r="M1134" s="90"/>
      <c r="N1134" s="90"/>
      <c r="O1134" s="90"/>
      <c r="Q1134" s="141"/>
      <c r="R1134" s="90"/>
      <c r="S1134" s="90"/>
      <c r="T1134" s="90"/>
      <c r="U1134" s="90"/>
      <c r="V1134" s="141"/>
      <c r="W1134" s="90"/>
      <c r="X1134" s="90"/>
      <c r="Y1134" s="86"/>
      <c r="AA1134" s="141"/>
      <c r="AB1134" s="90"/>
      <c r="AC1134" s="90"/>
      <c r="AD1134" s="90"/>
    </row>
    <row r="1135" spans="1:30" s="88" customFormat="1">
      <c r="A1135" s="87"/>
      <c r="C1135" s="89"/>
      <c r="D1135" s="90"/>
      <c r="F1135" s="90"/>
      <c r="I1135" s="90"/>
      <c r="J1135" s="90"/>
      <c r="L1135" s="141"/>
      <c r="M1135" s="90"/>
      <c r="N1135" s="90"/>
      <c r="O1135" s="90"/>
      <c r="Q1135" s="141"/>
      <c r="R1135" s="90"/>
      <c r="S1135" s="90"/>
      <c r="T1135" s="90"/>
      <c r="U1135" s="90"/>
      <c r="V1135" s="141"/>
      <c r="W1135" s="90"/>
      <c r="X1135" s="90"/>
      <c r="Y1135" s="86"/>
      <c r="AA1135" s="141"/>
      <c r="AB1135" s="90"/>
      <c r="AC1135" s="90"/>
      <c r="AD1135" s="90"/>
    </row>
    <row r="1136" spans="1:30" s="88" customFormat="1">
      <c r="A1136" s="87"/>
      <c r="C1136" s="89"/>
      <c r="D1136" s="90"/>
      <c r="F1136" s="90"/>
      <c r="I1136" s="90"/>
      <c r="J1136" s="90"/>
      <c r="L1136" s="141"/>
      <c r="M1136" s="90"/>
      <c r="N1136" s="90"/>
      <c r="O1136" s="90"/>
      <c r="Q1136" s="141"/>
      <c r="R1136" s="90"/>
      <c r="S1136" s="90"/>
      <c r="T1136" s="90"/>
      <c r="U1136" s="90"/>
      <c r="V1136" s="141"/>
      <c r="W1136" s="90"/>
      <c r="X1136" s="90"/>
      <c r="Y1136" s="86"/>
      <c r="AA1136" s="141"/>
      <c r="AB1136" s="90"/>
      <c r="AC1136" s="90"/>
      <c r="AD1136" s="90"/>
    </row>
    <row r="1137" spans="1:30" s="88" customFormat="1">
      <c r="A1137" s="87"/>
      <c r="C1137" s="89"/>
      <c r="D1137" s="90"/>
      <c r="F1137" s="90"/>
      <c r="I1137" s="90"/>
      <c r="J1137" s="90"/>
      <c r="L1137" s="141"/>
      <c r="M1137" s="90"/>
      <c r="N1137" s="90"/>
      <c r="O1137" s="90"/>
      <c r="Q1137" s="141"/>
      <c r="R1137" s="90"/>
      <c r="S1137" s="90"/>
      <c r="T1137" s="90"/>
      <c r="U1137" s="90"/>
      <c r="V1137" s="141"/>
      <c r="W1137" s="90"/>
      <c r="X1137" s="90"/>
      <c r="Y1137" s="86"/>
      <c r="AA1137" s="141"/>
      <c r="AB1137" s="90"/>
      <c r="AC1137" s="90"/>
      <c r="AD1137" s="90"/>
    </row>
    <row r="1138" spans="1:30" s="88" customFormat="1">
      <c r="A1138" s="87"/>
      <c r="C1138" s="89"/>
      <c r="D1138" s="90"/>
      <c r="F1138" s="90"/>
      <c r="I1138" s="90"/>
      <c r="J1138" s="90"/>
      <c r="L1138" s="141"/>
      <c r="M1138" s="90"/>
      <c r="N1138" s="90"/>
      <c r="O1138" s="90"/>
      <c r="Q1138" s="141"/>
      <c r="R1138" s="90"/>
      <c r="S1138" s="90"/>
      <c r="T1138" s="90"/>
      <c r="U1138" s="90"/>
      <c r="V1138" s="141"/>
      <c r="W1138" s="90"/>
      <c r="X1138" s="90"/>
      <c r="Y1138" s="86"/>
      <c r="AA1138" s="141"/>
      <c r="AB1138" s="90"/>
      <c r="AC1138" s="90"/>
      <c r="AD1138" s="90"/>
    </row>
    <row r="1139" spans="1:30" s="88" customFormat="1">
      <c r="A1139" s="87"/>
      <c r="C1139" s="89"/>
      <c r="D1139" s="90"/>
      <c r="F1139" s="90"/>
      <c r="I1139" s="90"/>
      <c r="J1139" s="90"/>
      <c r="L1139" s="141"/>
      <c r="M1139" s="90"/>
      <c r="N1139" s="90"/>
      <c r="O1139" s="90"/>
      <c r="Q1139" s="141"/>
      <c r="R1139" s="90"/>
      <c r="S1139" s="90"/>
      <c r="T1139" s="90"/>
      <c r="U1139" s="90"/>
      <c r="V1139" s="141"/>
      <c r="W1139" s="90"/>
      <c r="X1139" s="90"/>
      <c r="Y1139" s="86"/>
      <c r="AA1139" s="141"/>
      <c r="AB1139" s="90"/>
      <c r="AC1139" s="90"/>
      <c r="AD1139" s="90"/>
    </row>
    <row r="1140" spans="1:30" s="88" customFormat="1">
      <c r="A1140" s="87"/>
      <c r="C1140" s="89"/>
      <c r="D1140" s="90"/>
      <c r="F1140" s="90"/>
      <c r="I1140" s="90"/>
      <c r="J1140" s="90"/>
      <c r="L1140" s="141"/>
      <c r="M1140" s="90"/>
      <c r="N1140" s="90"/>
      <c r="O1140" s="90"/>
      <c r="Q1140" s="141"/>
      <c r="R1140" s="90"/>
      <c r="S1140" s="90"/>
      <c r="T1140" s="90"/>
      <c r="U1140" s="90"/>
      <c r="V1140" s="141"/>
      <c r="W1140" s="90"/>
      <c r="X1140" s="90"/>
      <c r="Y1140" s="86"/>
      <c r="AA1140" s="141"/>
      <c r="AB1140" s="90"/>
      <c r="AC1140" s="90"/>
      <c r="AD1140" s="90"/>
    </row>
    <row r="1141" spans="1:30" s="88" customFormat="1">
      <c r="A1141" s="87"/>
      <c r="C1141" s="89"/>
      <c r="D1141" s="90"/>
      <c r="F1141" s="90"/>
      <c r="I1141" s="90"/>
      <c r="J1141" s="90"/>
      <c r="L1141" s="141"/>
      <c r="M1141" s="90"/>
      <c r="N1141" s="90"/>
      <c r="O1141" s="90"/>
      <c r="Q1141" s="141"/>
      <c r="R1141" s="90"/>
      <c r="S1141" s="90"/>
      <c r="T1141" s="90"/>
      <c r="U1141" s="90"/>
      <c r="V1141" s="141"/>
      <c r="W1141" s="90"/>
      <c r="X1141" s="90"/>
      <c r="Y1141" s="86"/>
      <c r="AA1141" s="141"/>
      <c r="AB1141" s="90"/>
      <c r="AC1141" s="90"/>
      <c r="AD1141" s="90"/>
    </row>
    <row r="1142" spans="1:30" s="88" customFormat="1">
      <c r="A1142" s="87"/>
      <c r="C1142" s="89"/>
      <c r="D1142" s="90"/>
      <c r="F1142" s="90"/>
      <c r="I1142" s="90"/>
      <c r="J1142" s="90"/>
      <c r="L1142" s="141"/>
      <c r="M1142" s="90"/>
      <c r="N1142" s="90"/>
      <c r="O1142" s="90"/>
      <c r="Q1142" s="141"/>
      <c r="R1142" s="90"/>
      <c r="S1142" s="90"/>
      <c r="T1142" s="90"/>
      <c r="U1142" s="90"/>
      <c r="V1142" s="141"/>
      <c r="W1142" s="90"/>
      <c r="X1142" s="90"/>
      <c r="Y1142" s="86"/>
      <c r="AA1142" s="141"/>
      <c r="AB1142" s="90"/>
      <c r="AC1142" s="90"/>
      <c r="AD1142" s="90"/>
    </row>
    <row r="1143" spans="1:30" s="88" customFormat="1">
      <c r="A1143" s="87"/>
      <c r="C1143" s="89"/>
      <c r="D1143" s="90"/>
      <c r="F1143" s="90"/>
      <c r="I1143" s="90"/>
      <c r="J1143" s="90"/>
      <c r="L1143" s="141"/>
      <c r="M1143" s="90"/>
      <c r="N1143" s="90"/>
      <c r="O1143" s="90"/>
      <c r="Q1143" s="141"/>
      <c r="R1143" s="90"/>
      <c r="S1143" s="90"/>
      <c r="T1143" s="90"/>
      <c r="U1143" s="90"/>
      <c r="V1143" s="141"/>
      <c r="W1143" s="90"/>
      <c r="X1143" s="90"/>
      <c r="Y1143" s="86"/>
      <c r="AA1143" s="141"/>
      <c r="AB1143" s="90"/>
      <c r="AC1143" s="90"/>
      <c r="AD1143" s="90"/>
    </row>
    <row r="1144" spans="1:30" s="88" customFormat="1">
      <c r="A1144" s="87"/>
      <c r="C1144" s="89"/>
      <c r="D1144" s="90"/>
      <c r="F1144" s="90"/>
      <c r="I1144" s="90"/>
      <c r="J1144" s="90"/>
      <c r="L1144" s="141"/>
      <c r="M1144" s="90"/>
      <c r="N1144" s="90"/>
      <c r="O1144" s="90"/>
      <c r="Q1144" s="141"/>
      <c r="R1144" s="90"/>
      <c r="S1144" s="90"/>
      <c r="T1144" s="90"/>
      <c r="U1144" s="90"/>
      <c r="V1144" s="141"/>
      <c r="W1144" s="90"/>
      <c r="X1144" s="90"/>
      <c r="Y1144" s="86"/>
      <c r="AA1144" s="141"/>
      <c r="AB1144" s="90"/>
      <c r="AC1144" s="90"/>
      <c r="AD1144" s="90"/>
    </row>
    <row r="1145" spans="1:30" s="88" customFormat="1">
      <c r="A1145" s="87"/>
      <c r="C1145" s="89"/>
      <c r="D1145" s="90"/>
      <c r="F1145" s="90"/>
      <c r="I1145" s="90"/>
      <c r="J1145" s="90"/>
      <c r="L1145" s="141"/>
      <c r="M1145" s="90"/>
      <c r="N1145" s="90"/>
      <c r="O1145" s="90"/>
      <c r="Q1145" s="141"/>
      <c r="R1145" s="90"/>
      <c r="S1145" s="90"/>
      <c r="T1145" s="90"/>
      <c r="U1145" s="90"/>
      <c r="V1145" s="141"/>
      <c r="W1145" s="90"/>
      <c r="X1145" s="90"/>
      <c r="Y1145" s="86"/>
      <c r="AA1145" s="141"/>
      <c r="AB1145" s="90"/>
      <c r="AC1145" s="90"/>
      <c r="AD1145" s="90"/>
    </row>
    <row r="1146" spans="1:30" s="88" customFormat="1">
      <c r="A1146" s="87"/>
      <c r="C1146" s="89"/>
      <c r="D1146" s="90"/>
      <c r="F1146" s="90"/>
      <c r="I1146" s="90"/>
      <c r="J1146" s="90"/>
      <c r="L1146" s="141"/>
      <c r="M1146" s="90"/>
      <c r="N1146" s="90"/>
      <c r="O1146" s="90"/>
      <c r="Q1146" s="141"/>
      <c r="R1146" s="90"/>
      <c r="S1146" s="90"/>
      <c r="T1146" s="90"/>
      <c r="U1146" s="90"/>
      <c r="V1146" s="141"/>
      <c r="W1146" s="90"/>
      <c r="X1146" s="90"/>
      <c r="Y1146" s="86"/>
      <c r="AA1146" s="141"/>
      <c r="AB1146" s="90"/>
      <c r="AC1146" s="90"/>
      <c r="AD1146" s="90"/>
    </row>
    <row r="1147" spans="1:30" s="88" customFormat="1">
      <c r="A1147" s="87"/>
      <c r="C1147" s="89"/>
      <c r="D1147" s="90"/>
      <c r="F1147" s="90"/>
      <c r="I1147" s="90"/>
      <c r="J1147" s="90"/>
      <c r="L1147" s="141"/>
      <c r="M1147" s="90"/>
      <c r="N1147" s="90"/>
      <c r="O1147" s="90"/>
      <c r="Q1147" s="141"/>
      <c r="R1147" s="90"/>
      <c r="S1147" s="90"/>
      <c r="T1147" s="90"/>
      <c r="U1147" s="90"/>
      <c r="V1147" s="141"/>
      <c r="W1147" s="90"/>
      <c r="X1147" s="90"/>
      <c r="Y1147" s="86"/>
      <c r="AA1147" s="141"/>
      <c r="AB1147" s="90"/>
      <c r="AC1147" s="90"/>
      <c r="AD1147" s="90"/>
    </row>
    <row r="1148" spans="1:30" s="88" customFormat="1">
      <c r="A1148" s="87"/>
      <c r="C1148" s="89"/>
      <c r="D1148" s="90"/>
      <c r="F1148" s="90"/>
      <c r="I1148" s="90"/>
      <c r="J1148" s="90"/>
      <c r="L1148" s="141"/>
      <c r="M1148" s="90"/>
      <c r="N1148" s="90"/>
      <c r="O1148" s="90"/>
      <c r="Q1148" s="141"/>
      <c r="R1148" s="90"/>
      <c r="S1148" s="90"/>
      <c r="T1148" s="90"/>
      <c r="U1148" s="90"/>
      <c r="V1148" s="141"/>
      <c r="W1148" s="90"/>
      <c r="X1148" s="90"/>
      <c r="Y1148" s="86"/>
      <c r="AA1148" s="141"/>
      <c r="AB1148" s="90"/>
      <c r="AC1148" s="90"/>
      <c r="AD1148" s="90"/>
    </row>
    <row r="1149" spans="1:30" s="88" customFormat="1">
      <c r="A1149" s="87"/>
      <c r="C1149" s="89"/>
      <c r="D1149" s="90"/>
      <c r="F1149" s="90"/>
      <c r="I1149" s="90"/>
      <c r="J1149" s="90"/>
      <c r="L1149" s="141"/>
      <c r="M1149" s="90"/>
      <c r="N1149" s="90"/>
      <c r="O1149" s="90"/>
      <c r="Q1149" s="141"/>
      <c r="R1149" s="90"/>
      <c r="S1149" s="90"/>
      <c r="T1149" s="90"/>
      <c r="U1149" s="90"/>
      <c r="V1149" s="141"/>
      <c r="W1149" s="90"/>
      <c r="X1149" s="90"/>
      <c r="Y1149" s="86"/>
      <c r="AA1149" s="141"/>
      <c r="AB1149" s="90"/>
      <c r="AC1149" s="90"/>
      <c r="AD1149" s="90"/>
    </row>
    <row r="1150" spans="1:30" s="88" customFormat="1">
      <c r="A1150" s="87"/>
      <c r="C1150" s="89"/>
      <c r="D1150" s="90"/>
      <c r="F1150" s="90"/>
      <c r="I1150" s="90"/>
      <c r="J1150" s="90"/>
      <c r="L1150" s="141"/>
      <c r="M1150" s="90"/>
      <c r="N1150" s="90"/>
      <c r="O1150" s="90"/>
      <c r="Q1150" s="141"/>
      <c r="R1150" s="90"/>
      <c r="S1150" s="90"/>
      <c r="T1150" s="90"/>
      <c r="U1150" s="90"/>
      <c r="V1150" s="141"/>
      <c r="W1150" s="90"/>
      <c r="X1150" s="90"/>
      <c r="Y1150" s="86"/>
      <c r="AA1150" s="141"/>
      <c r="AB1150" s="90"/>
      <c r="AC1150" s="90"/>
      <c r="AD1150" s="90"/>
    </row>
    <row r="1151" spans="1:30" s="88" customFormat="1">
      <c r="A1151" s="87"/>
      <c r="C1151" s="89"/>
      <c r="D1151" s="90"/>
      <c r="F1151" s="90"/>
      <c r="I1151" s="90"/>
      <c r="J1151" s="90"/>
      <c r="L1151" s="141"/>
      <c r="M1151" s="90"/>
      <c r="N1151" s="90"/>
      <c r="O1151" s="90"/>
      <c r="Q1151" s="141"/>
      <c r="R1151" s="90"/>
      <c r="S1151" s="90"/>
      <c r="T1151" s="90"/>
      <c r="U1151" s="90"/>
      <c r="V1151" s="141"/>
      <c r="W1151" s="90"/>
      <c r="X1151" s="90"/>
      <c r="Y1151" s="86"/>
      <c r="AA1151" s="141"/>
      <c r="AB1151" s="90"/>
      <c r="AC1151" s="90"/>
      <c r="AD1151" s="90"/>
    </row>
    <row r="1152" spans="1:30" s="88" customFormat="1">
      <c r="A1152" s="87"/>
      <c r="C1152" s="89"/>
      <c r="D1152" s="90"/>
      <c r="F1152" s="90"/>
      <c r="I1152" s="90"/>
      <c r="J1152" s="90"/>
      <c r="L1152" s="141"/>
      <c r="M1152" s="90"/>
      <c r="N1152" s="90"/>
      <c r="O1152" s="90"/>
      <c r="Q1152" s="141"/>
      <c r="R1152" s="90"/>
      <c r="S1152" s="90"/>
      <c r="T1152" s="90"/>
      <c r="U1152" s="90"/>
      <c r="V1152" s="141"/>
      <c r="W1152" s="90"/>
      <c r="X1152" s="90"/>
      <c r="Y1152" s="86"/>
      <c r="AA1152" s="141"/>
      <c r="AB1152" s="90"/>
      <c r="AC1152" s="90"/>
      <c r="AD1152" s="90"/>
    </row>
    <row r="1153" spans="1:30" s="88" customFormat="1">
      <c r="A1153" s="87"/>
      <c r="C1153" s="89"/>
      <c r="D1153" s="90"/>
      <c r="F1153" s="90"/>
      <c r="I1153" s="90"/>
      <c r="J1153" s="90"/>
      <c r="L1153" s="141"/>
      <c r="M1153" s="90"/>
      <c r="N1153" s="90"/>
      <c r="O1153" s="90"/>
      <c r="Q1153" s="141"/>
      <c r="R1153" s="90"/>
      <c r="S1153" s="90"/>
      <c r="T1153" s="90"/>
      <c r="U1153" s="90"/>
      <c r="V1153" s="141"/>
      <c r="W1153" s="90"/>
      <c r="X1153" s="90"/>
      <c r="Y1153" s="86"/>
      <c r="AA1153" s="141"/>
      <c r="AB1153" s="90"/>
      <c r="AC1153" s="90"/>
      <c r="AD1153" s="90"/>
    </row>
    <row r="1154" spans="1:30" s="88" customFormat="1">
      <c r="A1154" s="87"/>
      <c r="C1154" s="89"/>
      <c r="D1154" s="90"/>
      <c r="F1154" s="90"/>
      <c r="I1154" s="90"/>
      <c r="J1154" s="90"/>
      <c r="L1154" s="141"/>
      <c r="M1154" s="90"/>
      <c r="N1154" s="90"/>
      <c r="O1154" s="90"/>
      <c r="Q1154" s="141"/>
      <c r="R1154" s="90"/>
      <c r="S1154" s="90"/>
      <c r="T1154" s="90"/>
      <c r="U1154" s="90"/>
      <c r="V1154" s="141"/>
      <c r="W1154" s="90"/>
      <c r="X1154" s="90"/>
      <c r="Y1154" s="86"/>
      <c r="AA1154" s="141"/>
      <c r="AB1154" s="90"/>
      <c r="AC1154" s="90"/>
      <c r="AD1154" s="90"/>
    </row>
    <row r="1155" spans="1:30" s="88" customFormat="1">
      <c r="A1155" s="87"/>
      <c r="C1155" s="89"/>
      <c r="D1155" s="90"/>
      <c r="F1155" s="90"/>
      <c r="I1155" s="90"/>
      <c r="J1155" s="90"/>
      <c r="L1155" s="141"/>
      <c r="M1155" s="90"/>
      <c r="N1155" s="90"/>
      <c r="O1155" s="90"/>
      <c r="Q1155" s="141"/>
      <c r="R1155" s="90"/>
      <c r="S1155" s="90"/>
      <c r="T1155" s="90"/>
      <c r="U1155" s="90"/>
      <c r="V1155" s="141"/>
      <c r="W1155" s="90"/>
      <c r="X1155" s="90"/>
      <c r="Y1155" s="86"/>
      <c r="AA1155" s="141"/>
      <c r="AB1155" s="90"/>
      <c r="AC1155" s="90"/>
      <c r="AD1155" s="90"/>
    </row>
    <row r="1156" spans="1:30" s="88" customFormat="1">
      <c r="A1156" s="87"/>
      <c r="C1156" s="89"/>
      <c r="D1156" s="90"/>
      <c r="F1156" s="90"/>
      <c r="I1156" s="90"/>
      <c r="J1156" s="90"/>
      <c r="L1156" s="141"/>
      <c r="M1156" s="90"/>
      <c r="N1156" s="90"/>
      <c r="O1156" s="90"/>
      <c r="Q1156" s="141"/>
      <c r="R1156" s="90"/>
      <c r="S1156" s="90"/>
      <c r="T1156" s="90"/>
      <c r="U1156" s="90"/>
      <c r="V1156" s="141"/>
      <c r="W1156" s="90"/>
      <c r="X1156" s="90"/>
      <c r="Y1156" s="86"/>
      <c r="AA1156" s="141"/>
      <c r="AB1156" s="90"/>
      <c r="AC1156" s="90"/>
      <c r="AD1156" s="90"/>
    </row>
    <row r="1157" spans="1:30" s="88" customFormat="1">
      <c r="A1157" s="87"/>
      <c r="C1157" s="89"/>
      <c r="D1157" s="90"/>
      <c r="F1157" s="90"/>
      <c r="I1157" s="90"/>
      <c r="J1157" s="90"/>
      <c r="L1157" s="141"/>
      <c r="M1157" s="90"/>
      <c r="N1157" s="90"/>
      <c r="O1157" s="90"/>
      <c r="Q1157" s="141"/>
      <c r="R1157" s="90"/>
      <c r="S1157" s="90"/>
      <c r="T1157" s="90"/>
      <c r="U1157" s="90"/>
      <c r="V1157" s="141"/>
      <c r="W1157" s="90"/>
      <c r="X1157" s="90"/>
      <c r="Y1157" s="86"/>
      <c r="AA1157" s="141"/>
      <c r="AB1157" s="90"/>
      <c r="AC1157" s="90"/>
      <c r="AD1157" s="90"/>
    </row>
    <row r="1158" spans="1:30" s="88" customFormat="1">
      <c r="A1158" s="87"/>
      <c r="C1158" s="89"/>
      <c r="D1158" s="90"/>
      <c r="F1158" s="90"/>
      <c r="I1158" s="90"/>
      <c r="J1158" s="90"/>
      <c r="L1158" s="141"/>
      <c r="M1158" s="90"/>
      <c r="N1158" s="90"/>
      <c r="O1158" s="90"/>
      <c r="Q1158" s="141"/>
      <c r="R1158" s="90"/>
      <c r="S1158" s="90"/>
      <c r="T1158" s="90"/>
      <c r="U1158" s="90"/>
      <c r="V1158" s="141"/>
      <c r="W1158" s="90"/>
      <c r="X1158" s="90"/>
      <c r="Y1158" s="86"/>
      <c r="AA1158" s="141"/>
      <c r="AB1158" s="90"/>
      <c r="AC1158" s="90"/>
      <c r="AD1158" s="90"/>
    </row>
    <row r="1159" spans="1:30" s="88" customFormat="1">
      <c r="A1159" s="87"/>
      <c r="C1159" s="89"/>
      <c r="D1159" s="90"/>
      <c r="F1159" s="90"/>
      <c r="I1159" s="90"/>
      <c r="J1159" s="90"/>
      <c r="L1159" s="141"/>
      <c r="M1159" s="90"/>
      <c r="N1159" s="90"/>
      <c r="O1159" s="90"/>
      <c r="Q1159" s="141"/>
      <c r="R1159" s="90"/>
      <c r="S1159" s="90"/>
      <c r="T1159" s="90"/>
      <c r="U1159" s="90"/>
      <c r="V1159" s="141"/>
      <c r="W1159" s="90"/>
      <c r="X1159" s="90"/>
      <c r="Y1159" s="86"/>
      <c r="AA1159" s="141"/>
      <c r="AB1159" s="90"/>
      <c r="AC1159" s="90"/>
      <c r="AD1159" s="90"/>
    </row>
    <row r="1160" spans="1:30" s="88" customFormat="1">
      <c r="A1160" s="87"/>
      <c r="C1160" s="89"/>
      <c r="D1160" s="90"/>
      <c r="F1160" s="90"/>
      <c r="I1160" s="90"/>
      <c r="J1160" s="90"/>
      <c r="L1160" s="141"/>
      <c r="M1160" s="90"/>
      <c r="N1160" s="90"/>
      <c r="O1160" s="90"/>
      <c r="Q1160" s="141"/>
      <c r="R1160" s="90"/>
      <c r="S1160" s="90"/>
      <c r="T1160" s="90"/>
      <c r="U1160" s="90"/>
      <c r="V1160" s="141"/>
      <c r="W1160" s="90"/>
      <c r="X1160" s="90"/>
      <c r="Y1160" s="86"/>
      <c r="AA1160" s="141"/>
      <c r="AB1160" s="90"/>
      <c r="AC1160" s="90"/>
      <c r="AD1160" s="90"/>
    </row>
    <row r="1161" spans="1:30" s="88" customFormat="1">
      <c r="A1161" s="87"/>
      <c r="C1161" s="89"/>
      <c r="D1161" s="90"/>
      <c r="F1161" s="90"/>
      <c r="I1161" s="90"/>
      <c r="J1161" s="90"/>
      <c r="L1161" s="141"/>
      <c r="M1161" s="90"/>
      <c r="N1161" s="90"/>
      <c r="O1161" s="90"/>
      <c r="Q1161" s="141"/>
      <c r="R1161" s="90"/>
      <c r="S1161" s="90"/>
      <c r="T1161" s="90"/>
      <c r="U1161" s="90"/>
      <c r="V1161" s="141"/>
      <c r="W1161" s="90"/>
      <c r="X1161" s="90"/>
      <c r="Y1161" s="86"/>
      <c r="AA1161" s="141"/>
      <c r="AB1161" s="90"/>
      <c r="AC1161" s="90"/>
      <c r="AD1161" s="90"/>
    </row>
    <row r="1162" spans="1:30" s="88" customFormat="1">
      <c r="A1162" s="87"/>
      <c r="C1162" s="89"/>
      <c r="D1162" s="90"/>
      <c r="F1162" s="90"/>
      <c r="I1162" s="90"/>
      <c r="J1162" s="90"/>
      <c r="L1162" s="141"/>
      <c r="M1162" s="90"/>
      <c r="N1162" s="90"/>
      <c r="O1162" s="90"/>
      <c r="Q1162" s="141"/>
      <c r="R1162" s="90"/>
      <c r="S1162" s="90"/>
      <c r="T1162" s="90"/>
      <c r="U1162" s="90"/>
      <c r="V1162" s="141"/>
      <c r="W1162" s="90"/>
      <c r="X1162" s="90"/>
      <c r="Y1162" s="86"/>
      <c r="AA1162" s="141"/>
      <c r="AB1162" s="90"/>
      <c r="AC1162" s="90"/>
      <c r="AD1162" s="90"/>
    </row>
    <row r="1163" spans="1:30" s="88" customFormat="1">
      <c r="A1163" s="87"/>
      <c r="C1163" s="89"/>
      <c r="D1163" s="90"/>
      <c r="F1163" s="90"/>
      <c r="I1163" s="90"/>
      <c r="J1163" s="90"/>
      <c r="L1163" s="141"/>
      <c r="M1163" s="90"/>
      <c r="N1163" s="90"/>
      <c r="O1163" s="90"/>
      <c r="Q1163" s="141"/>
      <c r="R1163" s="90"/>
      <c r="S1163" s="90"/>
      <c r="T1163" s="90"/>
      <c r="U1163" s="90"/>
      <c r="V1163" s="141"/>
      <c r="W1163" s="90"/>
      <c r="X1163" s="90"/>
      <c r="Y1163" s="86"/>
      <c r="AA1163" s="141"/>
      <c r="AB1163" s="90"/>
      <c r="AC1163" s="90"/>
      <c r="AD1163" s="90"/>
    </row>
    <row r="1164" spans="1:30" s="88" customFormat="1">
      <c r="A1164" s="87"/>
      <c r="C1164" s="89"/>
      <c r="D1164" s="90"/>
      <c r="F1164" s="90"/>
      <c r="I1164" s="90"/>
      <c r="J1164" s="90"/>
      <c r="L1164" s="141"/>
      <c r="M1164" s="90"/>
      <c r="N1164" s="90"/>
      <c r="O1164" s="90"/>
      <c r="Q1164" s="141"/>
      <c r="R1164" s="90"/>
      <c r="S1164" s="90"/>
      <c r="T1164" s="90"/>
      <c r="U1164" s="90"/>
      <c r="V1164" s="141"/>
      <c r="W1164" s="90"/>
      <c r="X1164" s="90"/>
      <c r="Y1164" s="86"/>
      <c r="AA1164" s="141"/>
      <c r="AB1164" s="90"/>
      <c r="AC1164" s="90"/>
      <c r="AD1164" s="90"/>
    </row>
    <row r="1165" spans="1:30" s="88" customFormat="1">
      <c r="A1165" s="87"/>
      <c r="C1165" s="89"/>
      <c r="D1165" s="90"/>
      <c r="F1165" s="90"/>
      <c r="I1165" s="90"/>
      <c r="J1165" s="90"/>
      <c r="L1165" s="141"/>
      <c r="M1165" s="90"/>
      <c r="N1165" s="90"/>
      <c r="O1165" s="90"/>
      <c r="Q1165" s="141"/>
      <c r="R1165" s="90"/>
      <c r="S1165" s="90"/>
      <c r="T1165" s="90"/>
      <c r="U1165" s="90"/>
      <c r="V1165" s="141"/>
      <c r="W1165" s="90"/>
      <c r="X1165" s="90"/>
      <c r="Y1165" s="86"/>
      <c r="AA1165" s="141"/>
      <c r="AB1165" s="90"/>
      <c r="AC1165" s="90"/>
      <c r="AD1165" s="90"/>
    </row>
    <row r="1166" spans="1:30" s="88" customFormat="1">
      <c r="A1166" s="87"/>
      <c r="C1166" s="89"/>
      <c r="D1166" s="90"/>
      <c r="F1166" s="90"/>
      <c r="I1166" s="90"/>
      <c r="J1166" s="90"/>
      <c r="L1166" s="141"/>
      <c r="M1166" s="90"/>
      <c r="N1166" s="90"/>
      <c r="O1166" s="90"/>
      <c r="Q1166" s="141"/>
      <c r="R1166" s="90"/>
      <c r="S1166" s="90"/>
      <c r="T1166" s="90"/>
      <c r="U1166" s="90"/>
      <c r="V1166" s="141"/>
      <c r="W1166" s="90"/>
      <c r="X1166" s="90"/>
      <c r="Y1166" s="86"/>
      <c r="AA1166" s="141"/>
      <c r="AB1166" s="90"/>
      <c r="AC1166" s="90"/>
      <c r="AD1166" s="90"/>
    </row>
    <row r="1167" spans="1:30" s="88" customFormat="1">
      <c r="A1167" s="87"/>
      <c r="C1167" s="89"/>
      <c r="D1167" s="90"/>
      <c r="F1167" s="90"/>
      <c r="I1167" s="90"/>
      <c r="J1167" s="90"/>
      <c r="L1167" s="141"/>
      <c r="M1167" s="90"/>
      <c r="N1167" s="90"/>
      <c r="O1167" s="90"/>
      <c r="Q1167" s="141"/>
      <c r="R1167" s="90"/>
      <c r="S1167" s="90"/>
      <c r="T1167" s="90"/>
      <c r="U1167" s="90"/>
      <c r="V1167" s="141"/>
      <c r="W1167" s="90"/>
      <c r="X1167" s="90"/>
      <c r="Y1167" s="86"/>
      <c r="AA1167" s="141"/>
      <c r="AB1167" s="90"/>
      <c r="AC1167" s="90"/>
      <c r="AD1167" s="90"/>
    </row>
    <row r="1168" spans="1:30" s="88" customFormat="1">
      <c r="A1168" s="87"/>
      <c r="C1168" s="89"/>
      <c r="D1168" s="90"/>
      <c r="F1168" s="90"/>
      <c r="I1168" s="90"/>
      <c r="J1168" s="90"/>
      <c r="L1168" s="141"/>
      <c r="M1168" s="90"/>
      <c r="N1168" s="90"/>
      <c r="O1168" s="90"/>
      <c r="Q1168" s="141"/>
      <c r="R1168" s="90"/>
      <c r="S1168" s="90"/>
      <c r="T1168" s="90"/>
      <c r="U1168" s="90"/>
      <c r="V1168" s="141"/>
      <c r="W1168" s="90"/>
      <c r="X1168" s="90"/>
      <c r="Y1168" s="86"/>
      <c r="AA1168" s="141"/>
      <c r="AB1168" s="90"/>
      <c r="AC1168" s="90"/>
      <c r="AD1168" s="90"/>
    </row>
    <row r="1169" spans="1:30" s="88" customFormat="1">
      <c r="A1169" s="87"/>
      <c r="C1169" s="89"/>
      <c r="D1169" s="90"/>
      <c r="F1169" s="90"/>
      <c r="I1169" s="90"/>
      <c r="J1169" s="90"/>
      <c r="L1169" s="141"/>
      <c r="M1169" s="90"/>
      <c r="N1169" s="90"/>
      <c r="O1169" s="90"/>
      <c r="Q1169" s="141"/>
      <c r="R1169" s="90"/>
      <c r="S1169" s="90"/>
      <c r="T1169" s="90"/>
      <c r="U1169" s="90"/>
      <c r="V1169" s="141"/>
      <c r="W1169" s="90"/>
      <c r="X1169" s="90"/>
      <c r="Y1169" s="86"/>
      <c r="AA1169" s="141"/>
      <c r="AB1169" s="90"/>
      <c r="AC1169" s="90"/>
      <c r="AD1169" s="90"/>
    </row>
    <row r="1170" spans="1:30" s="88" customFormat="1">
      <c r="A1170" s="87"/>
      <c r="C1170" s="89"/>
      <c r="D1170" s="90"/>
      <c r="F1170" s="90"/>
      <c r="I1170" s="90"/>
      <c r="J1170" s="90"/>
      <c r="L1170" s="141"/>
      <c r="M1170" s="90"/>
      <c r="N1170" s="90"/>
      <c r="O1170" s="90"/>
      <c r="Q1170" s="141"/>
      <c r="R1170" s="90"/>
      <c r="S1170" s="90"/>
      <c r="T1170" s="90"/>
      <c r="U1170" s="90"/>
      <c r="V1170" s="141"/>
      <c r="W1170" s="90"/>
      <c r="X1170" s="90"/>
      <c r="Y1170" s="86"/>
      <c r="AA1170" s="141"/>
      <c r="AB1170" s="90"/>
      <c r="AC1170" s="90"/>
      <c r="AD1170" s="90"/>
    </row>
    <row r="1171" spans="1:30" s="88" customFormat="1">
      <c r="A1171" s="87"/>
      <c r="C1171" s="89"/>
      <c r="D1171" s="90"/>
      <c r="F1171" s="90"/>
      <c r="I1171" s="90"/>
      <c r="J1171" s="90"/>
      <c r="L1171" s="141"/>
      <c r="M1171" s="90"/>
      <c r="N1171" s="90"/>
      <c r="O1171" s="90"/>
      <c r="Q1171" s="141"/>
      <c r="R1171" s="90"/>
      <c r="S1171" s="90"/>
      <c r="T1171" s="90"/>
      <c r="U1171" s="90"/>
      <c r="V1171" s="141"/>
      <c r="W1171" s="90"/>
      <c r="X1171" s="90"/>
      <c r="Y1171" s="86"/>
      <c r="AA1171" s="141"/>
      <c r="AB1171" s="90"/>
      <c r="AC1171" s="90"/>
      <c r="AD1171" s="90"/>
    </row>
    <row r="1172" spans="1:30" s="88" customFormat="1">
      <c r="A1172" s="87"/>
      <c r="C1172" s="89"/>
      <c r="D1172" s="90"/>
      <c r="F1172" s="90"/>
      <c r="I1172" s="90"/>
      <c r="J1172" s="90"/>
      <c r="L1172" s="141"/>
      <c r="M1172" s="90"/>
      <c r="N1172" s="90"/>
      <c r="O1172" s="90"/>
      <c r="Q1172" s="141"/>
      <c r="R1172" s="90"/>
      <c r="S1172" s="90"/>
      <c r="T1172" s="90"/>
      <c r="U1172" s="90"/>
      <c r="V1172" s="141"/>
      <c r="W1172" s="90"/>
      <c r="X1172" s="90"/>
      <c r="Y1172" s="86"/>
      <c r="AA1172" s="141"/>
      <c r="AB1172" s="90"/>
      <c r="AC1172" s="90"/>
      <c r="AD1172" s="90"/>
    </row>
    <row r="1173" spans="1:30" s="88" customFormat="1">
      <c r="A1173" s="87"/>
      <c r="C1173" s="89"/>
      <c r="D1173" s="90"/>
      <c r="F1173" s="90"/>
      <c r="I1173" s="90"/>
      <c r="J1173" s="90"/>
      <c r="L1173" s="141"/>
      <c r="M1173" s="90"/>
      <c r="N1173" s="90"/>
      <c r="O1173" s="90"/>
      <c r="Q1173" s="141"/>
      <c r="R1173" s="90"/>
      <c r="S1173" s="90"/>
      <c r="T1173" s="90"/>
      <c r="U1173" s="90"/>
      <c r="V1173" s="141"/>
      <c r="W1173" s="90"/>
      <c r="X1173" s="90"/>
      <c r="Y1173" s="86"/>
      <c r="AA1173" s="141"/>
      <c r="AB1173" s="90"/>
      <c r="AC1173" s="90"/>
      <c r="AD1173" s="90"/>
    </row>
    <row r="1174" spans="1:30" s="88" customFormat="1">
      <c r="A1174" s="87"/>
      <c r="C1174" s="89"/>
      <c r="D1174" s="90"/>
      <c r="F1174" s="90"/>
      <c r="I1174" s="90"/>
      <c r="J1174" s="90"/>
      <c r="L1174" s="141"/>
      <c r="M1174" s="90"/>
      <c r="N1174" s="90"/>
      <c r="O1174" s="90"/>
      <c r="Q1174" s="141"/>
      <c r="R1174" s="90"/>
      <c r="S1174" s="90"/>
      <c r="T1174" s="90"/>
      <c r="U1174" s="90"/>
      <c r="V1174" s="141"/>
      <c r="W1174" s="90"/>
      <c r="X1174" s="90"/>
      <c r="Y1174" s="86"/>
      <c r="AA1174" s="141"/>
      <c r="AB1174" s="90"/>
      <c r="AC1174" s="90"/>
      <c r="AD1174" s="90"/>
    </row>
    <row r="1175" spans="1:30" s="88" customFormat="1">
      <c r="A1175" s="87"/>
      <c r="C1175" s="89"/>
      <c r="D1175" s="90"/>
      <c r="F1175" s="90"/>
      <c r="I1175" s="90"/>
      <c r="J1175" s="90"/>
      <c r="L1175" s="141"/>
      <c r="M1175" s="90"/>
      <c r="N1175" s="90"/>
      <c r="O1175" s="90"/>
      <c r="Q1175" s="141"/>
      <c r="R1175" s="90"/>
      <c r="S1175" s="90"/>
      <c r="T1175" s="90"/>
      <c r="U1175" s="90"/>
      <c r="V1175" s="141"/>
      <c r="W1175" s="90"/>
      <c r="X1175" s="90"/>
      <c r="Y1175" s="86"/>
      <c r="AA1175" s="141"/>
      <c r="AB1175" s="90"/>
      <c r="AC1175" s="90"/>
      <c r="AD1175" s="90"/>
    </row>
    <row r="1176" spans="1:30" s="88" customFormat="1">
      <c r="A1176" s="87"/>
      <c r="C1176" s="89"/>
      <c r="D1176" s="90"/>
      <c r="F1176" s="90"/>
      <c r="I1176" s="90"/>
      <c r="J1176" s="90"/>
      <c r="L1176" s="141"/>
      <c r="M1176" s="90"/>
      <c r="N1176" s="90"/>
      <c r="O1176" s="90"/>
      <c r="Q1176" s="141"/>
      <c r="R1176" s="90"/>
      <c r="S1176" s="90"/>
      <c r="T1176" s="90"/>
      <c r="U1176" s="90"/>
      <c r="V1176" s="141"/>
      <c r="W1176" s="90"/>
      <c r="X1176" s="90"/>
      <c r="Y1176" s="86"/>
      <c r="AA1176" s="141"/>
      <c r="AB1176" s="90"/>
      <c r="AC1176" s="90"/>
      <c r="AD1176" s="90"/>
    </row>
    <row r="1177" spans="1:30" s="88" customFormat="1">
      <c r="A1177" s="87"/>
      <c r="C1177" s="89"/>
      <c r="D1177" s="90"/>
      <c r="F1177" s="90"/>
      <c r="I1177" s="90"/>
      <c r="J1177" s="90"/>
      <c r="L1177" s="141"/>
      <c r="M1177" s="90"/>
      <c r="N1177" s="90"/>
      <c r="O1177" s="90"/>
      <c r="Q1177" s="141"/>
      <c r="R1177" s="90"/>
      <c r="S1177" s="90"/>
      <c r="T1177" s="90"/>
      <c r="U1177" s="90"/>
      <c r="V1177" s="141"/>
      <c r="W1177" s="90"/>
      <c r="X1177" s="90"/>
      <c r="Y1177" s="86"/>
      <c r="AA1177" s="141"/>
      <c r="AB1177" s="90"/>
      <c r="AC1177" s="90"/>
      <c r="AD1177" s="90"/>
    </row>
    <row r="1178" spans="1:30" s="88" customFormat="1">
      <c r="A1178" s="87"/>
      <c r="C1178" s="89"/>
      <c r="D1178" s="90"/>
      <c r="F1178" s="90"/>
      <c r="I1178" s="90"/>
      <c r="J1178" s="90"/>
      <c r="L1178" s="141"/>
      <c r="M1178" s="90"/>
      <c r="N1178" s="90"/>
      <c r="O1178" s="90"/>
      <c r="Q1178" s="141"/>
      <c r="R1178" s="90"/>
      <c r="S1178" s="90"/>
      <c r="T1178" s="90"/>
      <c r="U1178" s="90"/>
      <c r="V1178" s="141"/>
      <c r="W1178" s="90"/>
      <c r="X1178" s="90"/>
      <c r="Y1178" s="86"/>
      <c r="AA1178" s="141"/>
      <c r="AB1178" s="90"/>
      <c r="AC1178" s="90"/>
      <c r="AD1178" s="90"/>
    </row>
    <row r="1179" spans="1:30" s="88" customFormat="1">
      <c r="A1179" s="87"/>
      <c r="C1179" s="89"/>
      <c r="D1179" s="90"/>
      <c r="F1179" s="90"/>
      <c r="I1179" s="90"/>
      <c r="J1179" s="90"/>
      <c r="L1179" s="141"/>
      <c r="M1179" s="90"/>
      <c r="N1179" s="90"/>
      <c r="O1179" s="90"/>
      <c r="Q1179" s="141"/>
      <c r="R1179" s="90"/>
      <c r="S1179" s="90"/>
      <c r="T1179" s="90"/>
      <c r="U1179" s="90"/>
      <c r="V1179" s="141"/>
      <c r="W1179" s="90"/>
      <c r="X1179" s="90"/>
      <c r="Y1179" s="86"/>
      <c r="AA1179" s="141"/>
      <c r="AB1179" s="90"/>
      <c r="AC1179" s="90"/>
      <c r="AD1179" s="90"/>
    </row>
    <row r="1180" spans="1:30" s="88" customFormat="1">
      <c r="A1180" s="87"/>
      <c r="C1180" s="89"/>
      <c r="D1180" s="90"/>
      <c r="F1180" s="90"/>
      <c r="I1180" s="90"/>
      <c r="J1180" s="90"/>
      <c r="L1180" s="141"/>
      <c r="M1180" s="90"/>
      <c r="N1180" s="90"/>
      <c r="O1180" s="90"/>
      <c r="Q1180" s="141"/>
      <c r="R1180" s="90"/>
      <c r="S1180" s="90"/>
      <c r="T1180" s="90"/>
      <c r="U1180" s="90"/>
      <c r="V1180" s="141"/>
      <c r="W1180" s="90"/>
      <c r="X1180" s="90"/>
      <c r="Y1180" s="86"/>
      <c r="AA1180" s="141"/>
      <c r="AB1180" s="90"/>
      <c r="AC1180" s="90"/>
      <c r="AD1180" s="90"/>
    </row>
    <row r="1181" spans="1:30" s="88" customFormat="1">
      <c r="A1181" s="87"/>
      <c r="C1181" s="89"/>
      <c r="D1181" s="90"/>
      <c r="F1181" s="90"/>
      <c r="I1181" s="90"/>
      <c r="J1181" s="90"/>
      <c r="L1181" s="141"/>
      <c r="M1181" s="90"/>
      <c r="N1181" s="90"/>
      <c r="O1181" s="90"/>
      <c r="Q1181" s="141"/>
      <c r="R1181" s="90"/>
      <c r="S1181" s="90"/>
      <c r="T1181" s="90"/>
      <c r="U1181" s="90"/>
      <c r="V1181" s="141"/>
      <c r="W1181" s="90"/>
      <c r="X1181" s="90"/>
      <c r="Y1181" s="86"/>
      <c r="AA1181" s="141"/>
      <c r="AB1181" s="90"/>
      <c r="AC1181" s="90"/>
      <c r="AD1181" s="90"/>
    </row>
    <row r="1182" spans="1:30" s="88" customFormat="1">
      <c r="A1182" s="87"/>
      <c r="C1182" s="89"/>
      <c r="D1182" s="90"/>
      <c r="F1182" s="90"/>
      <c r="I1182" s="90"/>
      <c r="J1182" s="90"/>
      <c r="L1182" s="141"/>
      <c r="M1182" s="90"/>
      <c r="N1182" s="90"/>
      <c r="O1182" s="90"/>
      <c r="Q1182" s="141"/>
      <c r="R1182" s="90"/>
      <c r="S1182" s="90"/>
      <c r="T1182" s="90"/>
      <c r="U1182" s="90"/>
      <c r="V1182" s="141"/>
      <c r="W1182" s="90"/>
      <c r="X1182" s="90"/>
      <c r="Y1182" s="86"/>
      <c r="AA1182" s="141"/>
      <c r="AB1182" s="90"/>
      <c r="AC1182" s="90"/>
      <c r="AD1182" s="90"/>
    </row>
    <row r="1183" spans="1:30" s="88" customFormat="1">
      <c r="A1183" s="87"/>
      <c r="C1183" s="89"/>
      <c r="D1183" s="90"/>
      <c r="F1183" s="90"/>
      <c r="I1183" s="90"/>
      <c r="J1183" s="90"/>
      <c r="L1183" s="141"/>
      <c r="M1183" s="90"/>
      <c r="N1183" s="90"/>
      <c r="O1183" s="90"/>
      <c r="Q1183" s="141"/>
      <c r="R1183" s="90"/>
      <c r="S1183" s="90"/>
      <c r="T1183" s="90"/>
      <c r="U1183" s="90"/>
      <c r="V1183" s="141"/>
      <c r="W1183" s="90"/>
      <c r="X1183" s="90"/>
      <c r="Y1183" s="86"/>
      <c r="AA1183" s="141"/>
      <c r="AB1183" s="90"/>
      <c r="AC1183" s="90"/>
      <c r="AD1183" s="90"/>
    </row>
    <row r="1184" spans="1:30" s="88" customFormat="1">
      <c r="A1184" s="87"/>
      <c r="C1184" s="89"/>
      <c r="D1184" s="90"/>
      <c r="F1184" s="90"/>
      <c r="I1184" s="90"/>
      <c r="J1184" s="90"/>
      <c r="L1184" s="141"/>
      <c r="M1184" s="90"/>
      <c r="N1184" s="90"/>
      <c r="O1184" s="90"/>
      <c r="Q1184" s="141"/>
      <c r="R1184" s="90"/>
      <c r="S1184" s="90"/>
      <c r="T1184" s="90"/>
      <c r="U1184" s="90"/>
      <c r="V1184" s="141"/>
      <c r="W1184" s="90"/>
      <c r="X1184" s="90"/>
      <c r="Y1184" s="86"/>
      <c r="AA1184" s="141"/>
      <c r="AB1184" s="90"/>
      <c r="AC1184" s="90"/>
      <c r="AD1184" s="90"/>
    </row>
    <row r="1185" spans="1:30" s="88" customFormat="1">
      <c r="A1185" s="87"/>
      <c r="C1185" s="89"/>
      <c r="D1185" s="90"/>
      <c r="F1185" s="90"/>
      <c r="I1185" s="90"/>
      <c r="J1185" s="90"/>
      <c r="L1185" s="141"/>
      <c r="M1185" s="90"/>
      <c r="N1185" s="90"/>
      <c r="O1185" s="90"/>
      <c r="Q1185" s="141"/>
      <c r="R1185" s="90"/>
      <c r="S1185" s="90"/>
      <c r="T1185" s="90"/>
      <c r="U1185" s="90"/>
      <c r="V1185" s="141"/>
      <c r="W1185" s="90"/>
      <c r="X1185" s="90"/>
      <c r="Y1185" s="86"/>
      <c r="AA1185" s="141"/>
      <c r="AB1185" s="90"/>
      <c r="AC1185" s="90"/>
      <c r="AD1185" s="90"/>
    </row>
    <row r="1186" spans="1:30" s="88" customFormat="1">
      <c r="A1186" s="87"/>
      <c r="C1186" s="89"/>
      <c r="D1186" s="90"/>
      <c r="F1186" s="90"/>
      <c r="I1186" s="90"/>
      <c r="J1186" s="90"/>
      <c r="L1186" s="141"/>
      <c r="M1186" s="90"/>
      <c r="N1186" s="90"/>
      <c r="O1186" s="90"/>
      <c r="Q1186" s="141"/>
      <c r="R1186" s="90"/>
      <c r="S1186" s="90"/>
      <c r="T1186" s="90"/>
      <c r="U1186" s="90"/>
      <c r="V1186" s="141"/>
      <c r="W1186" s="90"/>
      <c r="X1186" s="90"/>
      <c r="Y1186" s="86"/>
      <c r="AA1186" s="141"/>
      <c r="AB1186" s="90"/>
      <c r="AC1186" s="90"/>
      <c r="AD1186" s="90"/>
    </row>
    <row r="1187" spans="1:30" s="88" customFormat="1">
      <c r="A1187" s="87"/>
      <c r="C1187" s="89"/>
      <c r="D1187" s="90"/>
      <c r="F1187" s="90"/>
      <c r="I1187" s="90"/>
      <c r="J1187" s="90"/>
      <c r="L1187" s="141"/>
      <c r="M1187" s="90"/>
      <c r="N1187" s="90"/>
      <c r="O1187" s="90"/>
      <c r="Q1187" s="141"/>
      <c r="R1187" s="90"/>
      <c r="S1187" s="90"/>
      <c r="T1187" s="90"/>
      <c r="U1187" s="90"/>
      <c r="V1187" s="141"/>
      <c r="W1187" s="90"/>
      <c r="X1187" s="90"/>
      <c r="Y1187" s="86"/>
      <c r="AA1187" s="141"/>
      <c r="AB1187" s="90"/>
      <c r="AC1187" s="90"/>
      <c r="AD1187" s="90"/>
    </row>
    <row r="1188" spans="1:30" s="88" customFormat="1">
      <c r="A1188" s="87"/>
      <c r="C1188" s="89"/>
      <c r="D1188" s="90"/>
      <c r="F1188" s="90"/>
      <c r="I1188" s="90"/>
      <c r="J1188" s="90"/>
      <c r="L1188" s="141"/>
      <c r="M1188" s="90"/>
      <c r="N1188" s="90"/>
      <c r="O1188" s="90"/>
      <c r="Q1188" s="141"/>
      <c r="R1188" s="90"/>
      <c r="S1188" s="90"/>
      <c r="T1188" s="90"/>
      <c r="U1188" s="90"/>
      <c r="V1188" s="141"/>
      <c r="W1188" s="90"/>
      <c r="X1188" s="90"/>
      <c r="Y1188" s="86"/>
      <c r="AA1188" s="141"/>
      <c r="AB1188" s="90"/>
      <c r="AC1188" s="90"/>
      <c r="AD1188" s="90"/>
    </row>
    <row r="1189" spans="1:30" s="88" customFormat="1">
      <c r="A1189" s="87"/>
      <c r="C1189" s="89"/>
      <c r="D1189" s="90"/>
      <c r="F1189" s="90"/>
      <c r="I1189" s="90"/>
      <c r="J1189" s="90"/>
      <c r="L1189" s="141"/>
      <c r="M1189" s="90"/>
      <c r="N1189" s="90"/>
      <c r="O1189" s="90"/>
      <c r="Q1189" s="141"/>
      <c r="R1189" s="90"/>
      <c r="S1189" s="90"/>
      <c r="T1189" s="90"/>
      <c r="U1189" s="90"/>
      <c r="V1189" s="141"/>
      <c r="W1189" s="90"/>
      <c r="X1189" s="90"/>
      <c r="Y1189" s="86"/>
      <c r="AA1189" s="141"/>
      <c r="AB1189" s="90"/>
      <c r="AC1189" s="90"/>
      <c r="AD1189" s="90"/>
    </row>
    <row r="1190" spans="1:30" s="88" customFormat="1">
      <c r="A1190" s="87"/>
      <c r="C1190" s="89"/>
      <c r="D1190" s="90"/>
      <c r="F1190" s="90"/>
      <c r="I1190" s="90"/>
      <c r="J1190" s="90"/>
      <c r="L1190" s="141"/>
      <c r="M1190" s="90"/>
      <c r="N1190" s="90"/>
      <c r="O1190" s="90"/>
      <c r="Q1190" s="141"/>
      <c r="R1190" s="90"/>
      <c r="S1190" s="90"/>
      <c r="T1190" s="90"/>
      <c r="U1190" s="90"/>
      <c r="V1190" s="141"/>
      <c r="W1190" s="90"/>
      <c r="X1190" s="90"/>
      <c r="Y1190" s="86"/>
      <c r="AA1190" s="141"/>
      <c r="AB1190" s="90"/>
      <c r="AC1190" s="90"/>
      <c r="AD1190" s="90"/>
    </row>
    <row r="1191" spans="1:30" s="88" customFormat="1">
      <c r="A1191" s="87"/>
      <c r="C1191" s="89"/>
      <c r="D1191" s="90"/>
      <c r="F1191" s="90"/>
      <c r="I1191" s="90"/>
      <c r="J1191" s="90"/>
      <c r="L1191" s="141"/>
      <c r="M1191" s="90"/>
      <c r="N1191" s="90"/>
      <c r="O1191" s="90"/>
      <c r="Q1191" s="141"/>
      <c r="R1191" s="90"/>
      <c r="S1191" s="90"/>
      <c r="T1191" s="90"/>
      <c r="U1191" s="90"/>
      <c r="V1191" s="141"/>
      <c r="W1191" s="90"/>
      <c r="X1191" s="90"/>
      <c r="Y1191" s="86"/>
      <c r="AA1191" s="141"/>
      <c r="AB1191" s="90"/>
      <c r="AC1191" s="90"/>
      <c r="AD1191" s="90"/>
    </row>
    <row r="1192" spans="1:30" s="88" customFormat="1">
      <c r="A1192" s="87"/>
      <c r="C1192" s="89"/>
      <c r="D1192" s="90"/>
      <c r="F1192" s="90"/>
      <c r="I1192" s="90"/>
      <c r="J1192" s="90"/>
      <c r="L1192" s="141"/>
      <c r="M1192" s="90"/>
      <c r="N1192" s="90"/>
      <c r="O1192" s="90"/>
      <c r="Q1192" s="141"/>
      <c r="R1192" s="90"/>
      <c r="S1192" s="90"/>
      <c r="T1192" s="90"/>
      <c r="U1192" s="90"/>
      <c r="V1192" s="141"/>
      <c r="W1192" s="90"/>
      <c r="X1192" s="90"/>
      <c r="Y1192" s="86"/>
      <c r="AA1192" s="141"/>
      <c r="AB1192" s="90"/>
      <c r="AC1192" s="90"/>
      <c r="AD1192" s="90"/>
    </row>
    <row r="1193" spans="1:30" s="88" customFormat="1">
      <c r="A1193" s="87"/>
      <c r="C1193" s="89"/>
      <c r="D1193" s="90"/>
      <c r="F1193" s="90"/>
      <c r="I1193" s="90"/>
      <c r="J1193" s="90"/>
      <c r="L1193" s="141"/>
      <c r="M1193" s="90"/>
      <c r="N1193" s="90"/>
      <c r="O1193" s="90"/>
      <c r="Q1193" s="141"/>
      <c r="R1193" s="90"/>
      <c r="S1193" s="90"/>
      <c r="T1193" s="90"/>
      <c r="U1193" s="90"/>
      <c r="V1193" s="141"/>
      <c r="W1193" s="90"/>
      <c r="X1193" s="90"/>
      <c r="Y1193" s="86"/>
      <c r="AA1193" s="141"/>
      <c r="AB1193" s="90"/>
      <c r="AC1193" s="90"/>
      <c r="AD1193" s="90"/>
    </row>
    <row r="1194" spans="1:30" s="88" customFormat="1">
      <c r="A1194" s="87"/>
      <c r="C1194" s="89"/>
      <c r="D1194" s="90"/>
      <c r="F1194" s="90"/>
      <c r="I1194" s="90"/>
      <c r="J1194" s="90"/>
      <c r="L1194" s="141"/>
      <c r="M1194" s="90"/>
      <c r="N1194" s="90"/>
      <c r="O1194" s="90"/>
      <c r="Q1194" s="141"/>
      <c r="R1194" s="90"/>
      <c r="S1194" s="90"/>
      <c r="T1194" s="90"/>
      <c r="U1194" s="90"/>
      <c r="V1194" s="141"/>
      <c r="W1194" s="90"/>
      <c r="X1194" s="90"/>
      <c r="Y1194" s="86"/>
      <c r="AA1194" s="141"/>
      <c r="AB1194" s="90"/>
      <c r="AC1194" s="90"/>
      <c r="AD1194" s="90"/>
    </row>
    <row r="1195" spans="1:30" s="88" customFormat="1">
      <c r="A1195" s="87"/>
      <c r="C1195" s="89"/>
      <c r="D1195" s="90"/>
      <c r="F1195" s="90"/>
      <c r="I1195" s="90"/>
      <c r="J1195" s="90"/>
      <c r="L1195" s="141"/>
      <c r="M1195" s="90"/>
      <c r="N1195" s="90"/>
      <c r="O1195" s="90"/>
      <c r="Q1195" s="141"/>
      <c r="R1195" s="90"/>
      <c r="S1195" s="90"/>
      <c r="T1195" s="90"/>
      <c r="U1195" s="90"/>
      <c r="V1195" s="141"/>
      <c r="W1195" s="90"/>
      <c r="X1195" s="90"/>
      <c r="Y1195" s="86"/>
      <c r="AA1195" s="141"/>
      <c r="AB1195" s="90"/>
      <c r="AC1195" s="90"/>
      <c r="AD1195" s="90"/>
    </row>
    <row r="1196" spans="1:30" s="88" customFormat="1">
      <c r="A1196" s="87"/>
      <c r="C1196" s="89"/>
      <c r="D1196" s="90"/>
      <c r="F1196" s="90"/>
      <c r="I1196" s="90"/>
      <c r="J1196" s="90"/>
      <c r="L1196" s="141"/>
      <c r="M1196" s="90"/>
      <c r="N1196" s="90"/>
      <c r="O1196" s="90"/>
      <c r="Q1196" s="141"/>
      <c r="R1196" s="90"/>
      <c r="S1196" s="90"/>
      <c r="T1196" s="90"/>
      <c r="U1196" s="90"/>
      <c r="V1196" s="141"/>
      <c r="W1196" s="90"/>
      <c r="X1196" s="90"/>
      <c r="Y1196" s="86"/>
      <c r="AA1196" s="141"/>
      <c r="AB1196" s="90"/>
      <c r="AC1196" s="90"/>
      <c r="AD1196" s="90"/>
    </row>
    <row r="1197" spans="1:30" s="88" customFormat="1">
      <c r="A1197" s="87"/>
      <c r="C1197" s="89"/>
      <c r="D1197" s="90"/>
      <c r="F1197" s="90"/>
      <c r="I1197" s="90"/>
      <c r="J1197" s="90"/>
      <c r="L1197" s="141"/>
      <c r="M1197" s="90"/>
      <c r="N1197" s="90"/>
      <c r="O1197" s="90"/>
      <c r="Q1197" s="141"/>
      <c r="R1197" s="90"/>
      <c r="S1197" s="90"/>
      <c r="T1197" s="90"/>
      <c r="U1197" s="90"/>
      <c r="V1197" s="141"/>
      <c r="W1197" s="90"/>
      <c r="X1197" s="90"/>
      <c r="Y1197" s="86"/>
      <c r="AA1197" s="141"/>
      <c r="AB1197" s="90"/>
      <c r="AC1197" s="90"/>
      <c r="AD1197" s="90"/>
    </row>
    <row r="1198" spans="1:30" s="88" customFormat="1">
      <c r="A1198" s="87"/>
      <c r="C1198" s="89"/>
      <c r="D1198" s="90"/>
      <c r="F1198" s="90"/>
      <c r="I1198" s="90"/>
      <c r="J1198" s="90"/>
      <c r="L1198" s="141"/>
      <c r="M1198" s="90"/>
      <c r="N1198" s="90"/>
      <c r="O1198" s="90"/>
      <c r="Q1198" s="141"/>
      <c r="R1198" s="90"/>
      <c r="S1198" s="90"/>
      <c r="T1198" s="90"/>
      <c r="U1198" s="90"/>
      <c r="V1198" s="141"/>
      <c r="W1198" s="90"/>
      <c r="X1198" s="90"/>
      <c r="Y1198" s="86"/>
      <c r="AA1198" s="141"/>
      <c r="AB1198" s="90"/>
      <c r="AC1198" s="90"/>
      <c r="AD1198" s="90"/>
    </row>
    <row r="1199" spans="1:30" s="88" customFormat="1">
      <c r="A1199" s="87"/>
      <c r="C1199" s="89"/>
      <c r="D1199" s="90"/>
      <c r="F1199" s="90"/>
      <c r="I1199" s="90"/>
      <c r="J1199" s="90"/>
      <c r="L1199" s="141"/>
      <c r="M1199" s="90"/>
      <c r="N1199" s="90"/>
      <c r="O1199" s="90"/>
      <c r="Q1199" s="141"/>
      <c r="R1199" s="90"/>
      <c r="S1199" s="90"/>
      <c r="T1199" s="90"/>
      <c r="U1199" s="90"/>
      <c r="V1199" s="141"/>
      <c r="W1199" s="90"/>
      <c r="X1199" s="90"/>
      <c r="Y1199" s="86"/>
      <c r="AA1199" s="141"/>
      <c r="AB1199" s="90"/>
      <c r="AC1199" s="90"/>
      <c r="AD1199" s="90"/>
    </row>
    <row r="1200" spans="1:30" s="88" customFormat="1">
      <c r="A1200" s="87"/>
      <c r="C1200" s="89"/>
      <c r="D1200" s="90"/>
      <c r="F1200" s="90"/>
      <c r="I1200" s="90"/>
      <c r="J1200" s="90"/>
      <c r="L1200" s="141"/>
      <c r="M1200" s="90"/>
      <c r="N1200" s="90"/>
      <c r="O1200" s="90"/>
      <c r="Q1200" s="141"/>
      <c r="R1200" s="90"/>
      <c r="S1200" s="90"/>
      <c r="T1200" s="90"/>
      <c r="U1200" s="90"/>
      <c r="V1200" s="141"/>
      <c r="W1200" s="90"/>
      <c r="X1200" s="90"/>
      <c r="Y1200" s="86"/>
      <c r="AA1200" s="141"/>
      <c r="AB1200" s="90"/>
      <c r="AC1200" s="90"/>
      <c r="AD1200" s="90"/>
    </row>
    <row r="1201" spans="1:30" s="88" customFormat="1">
      <c r="A1201" s="87"/>
      <c r="C1201" s="89"/>
      <c r="D1201" s="90"/>
      <c r="F1201" s="90"/>
      <c r="I1201" s="90"/>
      <c r="J1201" s="90"/>
      <c r="L1201" s="141"/>
      <c r="M1201" s="90"/>
      <c r="N1201" s="90"/>
      <c r="O1201" s="90"/>
      <c r="Q1201" s="141"/>
      <c r="R1201" s="90"/>
      <c r="S1201" s="90"/>
      <c r="T1201" s="90"/>
      <c r="U1201" s="90"/>
      <c r="V1201" s="141"/>
      <c r="W1201" s="90"/>
      <c r="X1201" s="90"/>
      <c r="Y1201" s="86"/>
      <c r="AA1201" s="141"/>
      <c r="AB1201" s="90"/>
      <c r="AC1201" s="90"/>
      <c r="AD1201" s="90"/>
    </row>
    <row r="1202" spans="1:30" s="88" customFormat="1">
      <c r="A1202" s="87"/>
      <c r="C1202" s="89"/>
      <c r="D1202" s="90"/>
      <c r="F1202" s="90"/>
      <c r="I1202" s="90"/>
      <c r="J1202" s="90"/>
      <c r="L1202" s="141"/>
      <c r="M1202" s="90"/>
      <c r="N1202" s="90"/>
      <c r="O1202" s="90"/>
      <c r="Q1202" s="141"/>
      <c r="R1202" s="90"/>
      <c r="S1202" s="90"/>
      <c r="T1202" s="90"/>
      <c r="U1202" s="90"/>
      <c r="V1202" s="141"/>
      <c r="W1202" s="90"/>
      <c r="X1202" s="90"/>
      <c r="Y1202" s="86"/>
      <c r="AA1202" s="141"/>
      <c r="AB1202" s="90"/>
      <c r="AC1202" s="90"/>
      <c r="AD1202" s="90"/>
    </row>
    <row r="1203" spans="1:30" s="88" customFormat="1">
      <c r="A1203" s="87"/>
      <c r="C1203" s="89"/>
      <c r="D1203" s="90"/>
      <c r="F1203" s="90"/>
      <c r="I1203" s="90"/>
      <c r="J1203" s="90"/>
      <c r="L1203" s="141"/>
      <c r="M1203" s="90"/>
      <c r="N1203" s="90"/>
      <c r="O1203" s="90"/>
      <c r="Q1203" s="141"/>
      <c r="R1203" s="90"/>
      <c r="S1203" s="90"/>
      <c r="T1203" s="90"/>
      <c r="U1203" s="90"/>
      <c r="V1203" s="141"/>
      <c r="W1203" s="90"/>
      <c r="X1203" s="90"/>
      <c r="Y1203" s="86"/>
      <c r="AA1203" s="141"/>
      <c r="AB1203" s="90"/>
      <c r="AC1203" s="90"/>
      <c r="AD1203" s="90"/>
    </row>
    <row r="1204" spans="1:30" s="88" customFormat="1">
      <c r="A1204" s="87"/>
      <c r="C1204" s="89"/>
      <c r="D1204" s="90"/>
      <c r="F1204" s="90"/>
      <c r="I1204" s="90"/>
      <c r="J1204" s="90"/>
      <c r="L1204" s="141"/>
      <c r="M1204" s="90"/>
      <c r="N1204" s="90"/>
      <c r="O1204" s="90"/>
      <c r="Q1204" s="141"/>
      <c r="R1204" s="90"/>
      <c r="S1204" s="90"/>
      <c r="T1204" s="90"/>
      <c r="U1204" s="90"/>
      <c r="V1204" s="141"/>
      <c r="W1204" s="90"/>
      <c r="X1204" s="90"/>
      <c r="Y1204" s="86"/>
      <c r="AA1204" s="141"/>
      <c r="AB1204" s="90"/>
      <c r="AC1204" s="90"/>
      <c r="AD1204" s="90"/>
    </row>
    <row r="1205" spans="1:30" s="88" customFormat="1">
      <c r="A1205" s="87"/>
      <c r="C1205" s="89"/>
      <c r="D1205" s="90"/>
      <c r="F1205" s="90"/>
      <c r="I1205" s="90"/>
      <c r="J1205" s="90"/>
      <c r="L1205" s="141"/>
      <c r="M1205" s="90"/>
      <c r="N1205" s="90"/>
      <c r="O1205" s="90"/>
      <c r="Q1205" s="141"/>
      <c r="R1205" s="90"/>
      <c r="S1205" s="90"/>
      <c r="T1205" s="90"/>
      <c r="U1205" s="90"/>
      <c r="V1205" s="141"/>
      <c r="W1205" s="90"/>
      <c r="X1205" s="90"/>
      <c r="Y1205" s="86"/>
      <c r="AA1205" s="141"/>
      <c r="AB1205" s="90"/>
      <c r="AC1205" s="90"/>
      <c r="AD1205" s="90"/>
    </row>
    <row r="1206" spans="1:30" s="88" customFormat="1">
      <c r="A1206" s="87"/>
      <c r="C1206" s="89"/>
      <c r="D1206" s="90"/>
      <c r="F1206" s="90"/>
      <c r="I1206" s="90"/>
      <c r="J1206" s="90"/>
      <c r="L1206" s="141"/>
      <c r="M1206" s="90"/>
      <c r="N1206" s="90"/>
      <c r="O1206" s="90"/>
      <c r="Q1206" s="141"/>
      <c r="R1206" s="90"/>
      <c r="S1206" s="90"/>
      <c r="T1206" s="90"/>
      <c r="U1206" s="90"/>
      <c r="V1206" s="141"/>
      <c r="W1206" s="90"/>
      <c r="X1206" s="90"/>
      <c r="Y1206" s="86"/>
      <c r="AA1206" s="141"/>
      <c r="AB1206" s="90"/>
      <c r="AC1206" s="90"/>
      <c r="AD1206" s="90"/>
    </row>
    <row r="1207" spans="1:30" s="88" customFormat="1">
      <c r="A1207" s="87"/>
      <c r="C1207" s="89"/>
      <c r="D1207" s="90"/>
      <c r="F1207" s="90"/>
      <c r="I1207" s="90"/>
      <c r="J1207" s="90"/>
      <c r="L1207" s="141"/>
      <c r="M1207" s="90"/>
      <c r="N1207" s="90"/>
      <c r="O1207" s="90"/>
      <c r="Q1207" s="141"/>
      <c r="R1207" s="90"/>
      <c r="S1207" s="90"/>
      <c r="T1207" s="90"/>
      <c r="U1207" s="90"/>
      <c r="V1207" s="141"/>
      <c r="W1207" s="90"/>
      <c r="X1207" s="90"/>
      <c r="Y1207" s="86"/>
      <c r="AA1207" s="141"/>
      <c r="AB1207" s="90"/>
      <c r="AC1207" s="90"/>
      <c r="AD1207" s="90"/>
    </row>
    <row r="1208" spans="1:30" s="88" customFormat="1">
      <c r="A1208" s="87"/>
      <c r="C1208" s="89"/>
      <c r="D1208" s="90"/>
      <c r="F1208" s="90"/>
      <c r="I1208" s="90"/>
      <c r="J1208" s="90"/>
      <c r="L1208" s="141"/>
      <c r="M1208" s="90"/>
      <c r="N1208" s="90"/>
      <c r="O1208" s="90"/>
      <c r="Q1208" s="141"/>
      <c r="R1208" s="90"/>
      <c r="S1208" s="90"/>
      <c r="T1208" s="90"/>
      <c r="U1208" s="90"/>
      <c r="V1208" s="141"/>
      <c r="W1208" s="90"/>
      <c r="X1208" s="90"/>
      <c r="Y1208" s="86"/>
      <c r="AA1208" s="141"/>
      <c r="AB1208" s="90"/>
      <c r="AC1208" s="90"/>
      <c r="AD1208" s="90"/>
    </row>
    <row r="1209" spans="1:30" s="88" customFormat="1">
      <c r="A1209" s="87"/>
      <c r="C1209" s="89"/>
      <c r="D1209" s="90"/>
      <c r="F1209" s="90"/>
      <c r="I1209" s="90"/>
      <c r="J1209" s="90"/>
      <c r="L1209" s="141"/>
      <c r="M1209" s="90"/>
      <c r="N1209" s="90"/>
      <c r="O1209" s="90"/>
      <c r="Q1209" s="141"/>
      <c r="R1209" s="90"/>
      <c r="S1209" s="90"/>
      <c r="T1209" s="90"/>
      <c r="U1209" s="90"/>
      <c r="V1209" s="141"/>
      <c r="W1209" s="90"/>
      <c r="X1209" s="90"/>
      <c r="Y1209" s="86"/>
      <c r="AA1209" s="141"/>
      <c r="AB1209" s="90"/>
      <c r="AC1209" s="90"/>
      <c r="AD1209" s="90"/>
    </row>
    <row r="1210" spans="1:30" s="88" customFormat="1">
      <c r="A1210" s="87"/>
      <c r="C1210" s="89"/>
      <c r="D1210" s="90"/>
      <c r="F1210" s="90"/>
      <c r="I1210" s="90"/>
      <c r="J1210" s="90"/>
      <c r="L1210" s="141"/>
      <c r="M1210" s="90"/>
      <c r="N1210" s="90"/>
      <c r="O1210" s="90"/>
      <c r="Q1210" s="141"/>
      <c r="R1210" s="90"/>
      <c r="S1210" s="90"/>
      <c r="T1210" s="90"/>
      <c r="U1210" s="90"/>
      <c r="V1210" s="141"/>
      <c r="W1210" s="90"/>
      <c r="X1210" s="90"/>
      <c r="Y1210" s="86"/>
      <c r="AA1210" s="141"/>
      <c r="AB1210" s="90"/>
      <c r="AC1210" s="90"/>
      <c r="AD1210" s="90"/>
    </row>
    <row r="1211" spans="1:30" s="88" customFormat="1">
      <c r="A1211" s="87"/>
      <c r="C1211" s="89"/>
      <c r="D1211" s="90"/>
      <c r="F1211" s="90"/>
      <c r="I1211" s="90"/>
      <c r="J1211" s="90"/>
      <c r="L1211" s="141"/>
      <c r="M1211" s="90"/>
      <c r="N1211" s="90"/>
      <c r="O1211" s="90"/>
      <c r="Q1211" s="141"/>
      <c r="R1211" s="90"/>
      <c r="S1211" s="90"/>
      <c r="T1211" s="90"/>
      <c r="U1211" s="90"/>
      <c r="V1211" s="141"/>
      <c r="W1211" s="90"/>
      <c r="X1211" s="90"/>
      <c r="Y1211" s="86"/>
      <c r="AA1211" s="141"/>
      <c r="AB1211" s="90"/>
      <c r="AC1211" s="90"/>
      <c r="AD1211" s="90"/>
    </row>
    <row r="1212" spans="1:30" s="88" customFormat="1">
      <c r="A1212" s="87"/>
      <c r="C1212" s="89"/>
      <c r="D1212" s="90"/>
      <c r="F1212" s="90"/>
      <c r="I1212" s="90"/>
      <c r="J1212" s="90"/>
      <c r="L1212" s="141"/>
      <c r="M1212" s="90"/>
      <c r="N1212" s="90"/>
      <c r="O1212" s="90"/>
      <c r="Q1212" s="141"/>
      <c r="R1212" s="90"/>
      <c r="S1212" s="90"/>
      <c r="T1212" s="90"/>
      <c r="U1212" s="90"/>
      <c r="V1212" s="141"/>
      <c r="W1212" s="90"/>
      <c r="X1212" s="90"/>
      <c r="Y1212" s="86"/>
      <c r="AA1212" s="141"/>
      <c r="AB1212" s="90"/>
      <c r="AC1212" s="90"/>
      <c r="AD1212" s="90"/>
    </row>
    <row r="1213" spans="1:30" s="88" customFormat="1">
      <c r="A1213" s="87"/>
      <c r="C1213" s="89"/>
      <c r="D1213" s="90"/>
      <c r="F1213" s="90"/>
      <c r="I1213" s="90"/>
      <c r="J1213" s="90"/>
      <c r="L1213" s="141"/>
      <c r="M1213" s="90"/>
      <c r="N1213" s="90"/>
      <c r="O1213" s="90"/>
      <c r="Q1213" s="141"/>
      <c r="R1213" s="90"/>
      <c r="S1213" s="90"/>
      <c r="T1213" s="90"/>
      <c r="U1213" s="90"/>
      <c r="V1213" s="141"/>
      <c r="W1213" s="90"/>
      <c r="X1213" s="90"/>
      <c r="Y1213" s="86"/>
      <c r="AA1213" s="141"/>
      <c r="AB1213" s="90"/>
      <c r="AC1213" s="90"/>
      <c r="AD1213" s="90"/>
    </row>
    <row r="1214" spans="1:30" s="88" customFormat="1">
      <c r="A1214" s="87"/>
      <c r="C1214" s="89"/>
      <c r="D1214" s="90"/>
      <c r="F1214" s="90"/>
      <c r="I1214" s="90"/>
      <c r="J1214" s="90"/>
      <c r="L1214" s="141"/>
      <c r="M1214" s="90"/>
      <c r="N1214" s="90"/>
      <c r="O1214" s="90"/>
      <c r="Q1214" s="141"/>
      <c r="R1214" s="90"/>
      <c r="S1214" s="90"/>
      <c r="T1214" s="90"/>
      <c r="U1214" s="90"/>
      <c r="V1214" s="141"/>
      <c r="W1214" s="90"/>
      <c r="X1214" s="90"/>
      <c r="Y1214" s="86"/>
      <c r="AA1214" s="141"/>
      <c r="AB1214" s="90"/>
      <c r="AC1214" s="90"/>
      <c r="AD1214" s="90"/>
    </row>
    <row r="1215" spans="1:30" s="88" customFormat="1">
      <c r="A1215" s="87"/>
      <c r="C1215" s="89"/>
      <c r="D1215" s="90"/>
      <c r="F1215" s="90"/>
      <c r="I1215" s="90"/>
      <c r="J1215" s="90"/>
      <c r="L1215" s="141"/>
      <c r="M1215" s="90"/>
      <c r="N1215" s="90"/>
      <c r="O1215" s="90"/>
      <c r="Q1215" s="141"/>
      <c r="R1215" s="90"/>
      <c r="S1215" s="90"/>
      <c r="T1215" s="90"/>
      <c r="U1215" s="90"/>
      <c r="V1215" s="141"/>
      <c r="W1215" s="90"/>
      <c r="X1215" s="90"/>
      <c r="Y1215" s="86"/>
      <c r="AA1215" s="141"/>
      <c r="AB1215" s="90"/>
      <c r="AC1215" s="90"/>
      <c r="AD1215" s="90"/>
    </row>
    <row r="1216" spans="1:30" s="88" customFormat="1">
      <c r="A1216" s="87"/>
      <c r="C1216" s="89"/>
      <c r="D1216" s="90"/>
      <c r="F1216" s="90"/>
      <c r="I1216" s="90"/>
      <c r="J1216" s="90"/>
      <c r="L1216" s="141"/>
      <c r="M1216" s="90"/>
      <c r="N1216" s="90"/>
      <c r="O1216" s="90"/>
      <c r="Q1216" s="141"/>
      <c r="R1216" s="90"/>
      <c r="S1216" s="90"/>
      <c r="T1216" s="90"/>
      <c r="U1216" s="90"/>
      <c r="V1216" s="141"/>
      <c r="W1216" s="90"/>
      <c r="X1216" s="90"/>
      <c r="Y1216" s="86"/>
      <c r="AA1216" s="141"/>
      <c r="AB1216" s="90"/>
      <c r="AC1216" s="90"/>
      <c r="AD1216" s="90"/>
    </row>
    <row r="1217" spans="1:30" s="88" customFormat="1">
      <c r="A1217" s="87"/>
      <c r="C1217" s="89"/>
      <c r="D1217" s="90"/>
      <c r="F1217" s="90"/>
      <c r="I1217" s="90"/>
      <c r="J1217" s="90"/>
      <c r="L1217" s="141"/>
      <c r="M1217" s="90"/>
      <c r="N1217" s="90"/>
      <c r="O1217" s="90"/>
      <c r="Q1217" s="141"/>
      <c r="R1217" s="90"/>
      <c r="S1217" s="90"/>
      <c r="T1217" s="90"/>
      <c r="U1217" s="90"/>
      <c r="V1217" s="141"/>
      <c r="W1217" s="90"/>
      <c r="X1217" s="90"/>
      <c r="Y1217" s="86"/>
      <c r="AA1217" s="141"/>
      <c r="AB1217" s="90"/>
      <c r="AC1217" s="90"/>
      <c r="AD1217" s="90"/>
    </row>
    <row r="1218" spans="1:30" s="88" customFormat="1">
      <c r="A1218" s="87"/>
      <c r="C1218" s="89"/>
      <c r="D1218" s="90"/>
      <c r="F1218" s="90"/>
      <c r="I1218" s="90"/>
      <c r="J1218" s="90"/>
      <c r="L1218" s="141"/>
      <c r="M1218" s="90"/>
      <c r="N1218" s="90"/>
      <c r="O1218" s="90"/>
      <c r="Q1218" s="141"/>
      <c r="R1218" s="90"/>
      <c r="S1218" s="90"/>
      <c r="T1218" s="90"/>
      <c r="U1218" s="90"/>
      <c r="V1218" s="141"/>
      <c r="W1218" s="90"/>
      <c r="X1218" s="90"/>
      <c r="Y1218" s="86"/>
      <c r="AA1218" s="141"/>
      <c r="AB1218" s="90"/>
      <c r="AC1218" s="90"/>
      <c r="AD1218" s="90"/>
    </row>
    <row r="1219" spans="1:30" s="88" customFormat="1">
      <c r="A1219" s="87"/>
      <c r="C1219" s="89"/>
      <c r="D1219" s="90"/>
      <c r="F1219" s="90"/>
      <c r="I1219" s="90"/>
      <c r="J1219" s="90"/>
      <c r="L1219" s="141"/>
      <c r="M1219" s="90"/>
      <c r="N1219" s="90"/>
      <c r="O1219" s="90"/>
      <c r="Q1219" s="141"/>
      <c r="R1219" s="90"/>
      <c r="S1219" s="90"/>
      <c r="T1219" s="90"/>
      <c r="U1219" s="90"/>
      <c r="V1219" s="141"/>
      <c r="W1219" s="90"/>
      <c r="X1219" s="90"/>
      <c r="Y1219" s="86"/>
      <c r="AA1219" s="141"/>
      <c r="AB1219" s="90"/>
      <c r="AC1219" s="90"/>
      <c r="AD1219" s="90"/>
    </row>
    <row r="1220" spans="1:30" s="88" customFormat="1">
      <c r="A1220" s="87"/>
      <c r="C1220" s="89"/>
      <c r="D1220" s="90"/>
      <c r="F1220" s="90"/>
      <c r="I1220" s="90"/>
      <c r="J1220" s="90"/>
      <c r="L1220" s="141"/>
      <c r="M1220" s="90"/>
      <c r="N1220" s="90"/>
      <c r="O1220" s="90"/>
      <c r="Q1220" s="141"/>
      <c r="R1220" s="90"/>
      <c r="S1220" s="90"/>
      <c r="T1220" s="90"/>
      <c r="U1220" s="90"/>
      <c r="V1220" s="141"/>
      <c r="W1220" s="90"/>
      <c r="X1220" s="90"/>
      <c r="Y1220" s="86"/>
      <c r="AA1220" s="141"/>
      <c r="AB1220" s="90"/>
      <c r="AC1220" s="90"/>
      <c r="AD1220" s="90"/>
    </row>
    <row r="1221" spans="1:30" s="88" customFormat="1">
      <c r="A1221" s="87"/>
      <c r="C1221" s="89"/>
      <c r="D1221" s="90"/>
      <c r="F1221" s="90"/>
      <c r="I1221" s="90"/>
      <c r="J1221" s="90"/>
      <c r="L1221" s="141"/>
      <c r="M1221" s="90"/>
      <c r="N1221" s="90"/>
      <c r="O1221" s="90"/>
      <c r="Q1221" s="141"/>
      <c r="R1221" s="90"/>
      <c r="S1221" s="90"/>
      <c r="T1221" s="90"/>
      <c r="U1221" s="90"/>
      <c r="V1221" s="141"/>
      <c r="W1221" s="90"/>
      <c r="X1221" s="90"/>
      <c r="Y1221" s="86"/>
      <c r="AA1221" s="141"/>
      <c r="AB1221" s="90"/>
      <c r="AC1221" s="90"/>
      <c r="AD1221" s="90"/>
    </row>
    <row r="1222" spans="1:30" s="88" customFormat="1">
      <c r="A1222" s="87"/>
      <c r="C1222" s="89"/>
      <c r="D1222" s="90"/>
      <c r="F1222" s="90"/>
      <c r="I1222" s="90"/>
      <c r="J1222" s="90"/>
      <c r="L1222" s="141"/>
      <c r="M1222" s="90"/>
      <c r="N1222" s="90"/>
      <c r="O1222" s="90"/>
      <c r="Q1222" s="141"/>
      <c r="R1222" s="90"/>
      <c r="S1222" s="90"/>
      <c r="T1222" s="90"/>
      <c r="U1222" s="90"/>
      <c r="V1222" s="141"/>
      <c r="W1222" s="90"/>
      <c r="X1222" s="90"/>
      <c r="Y1222" s="86"/>
      <c r="AA1222" s="141"/>
      <c r="AB1222" s="90"/>
      <c r="AC1222" s="90"/>
      <c r="AD1222" s="90"/>
    </row>
    <row r="1223" spans="1:30" s="88" customFormat="1">
      <c r="A1223" s="87"/>
      <c r="C1223" s="89"/>
      <c r="D1223" s="90"/>
      <c r="F1223" s="90"/>
      <c r="I1223" s="90"/>
      <c r="J1223" s="90"/>
      <c r="L1223" s="141"/>
      <c r="M1223" s="90"/>
      <c r="N1223" s="90"/>
      <c r="O1223" s="90"/>
      <c r="Q1223" s="141"/>
      <c r="R1223" s="90"/>
      <c r="S1223" s="90"/>
      <c r="T1223" s="90"/>
      <c r="U1223" s="90"/>
      <c r="V1223" s="141"/>
      <c r="W1223" s="90"/>
      <c r="X1223" s="90"/>
      <c r="Y1223" s="86"/>
      <c r="AA1223" s="141"/>
      <c r="AB1223" s="90"/>
      <c r="AC1223" s="90"/>
      <c r="AD1223" s="90"/>
    </row>
    <row r="1224" spans="1:30" s="88" customFormat="1">
      <c r="A1224" s="87"/>
      <c r="C1224" s="89"/>
      <c r="D1224" s="90"/>
      <c r="F1224" s="90"/>
      <c r="I1224" s="90"/>
      <c r="J1224" s="90"/>
      <c r="L1224" s="141"/>
      <c r="M1224" s="90"/>
      <c r="N1224" s="90"/>
      <c r="O1224" s="90"/>
      <c r="Q1224" s="141"/>
      <c r="R1224" s="90"/>
      <c r="S1224" s="90"/>
      <c r="T1224" s="90"/>
      <c r="U1224" s="90"/>
      <c r="V1224" s="141"/>
      <c r="W1224" s="90"/>
      <c r="X1224" s="90"/>
      <c r="Y1224" s="86"/>
      <c r="AA1224" s="141"/>
      <c r="AB1224" s="90"/>
      <c r="AC1224" s="90"/>
      <c r="AD1224" s="90"/>
    </row>
    <row r="1225" spans="1:30" s="88" customFormat="1">
      <c r="A1225" s="87"/>
      <c r="C1225" s="89"/>
      <c r="D1225" s="90"/>
      <c r="F1225" s="90"/>
      <c r="I1225" s="90"/>
      <c r="J1225" s="90"/>
      <c r="L1225" s="141"/>
      <c r="M1225" s="90"/>
      <c r="N1225" s="90"/>
      <c r="O1225" s="90"/>
      <c r="Q1225" s="141"/>
      <c r="R1225" s="90"/>
      <c r="S1225" s="90"/>
      <c r="T1225" s="90"/>
      <c r="U1225" s="90"/>
      <c r="V1225" s="141"/>
      <c r="W1225" s="90"/>
      <c r="X1225" s="90"/>
      <c r="Y1225" s="86"/>
      <c r="AA1225" s="141"/>
      <c r="AB1225" s="90"/>
      <c r="AC1225" s="90"/>
      <c r="AD1225" s="90"/>
    </row>
    <row r="1226" spans="1:30" s="88" customFormat="1">
      <c r="A1226" s="87"/>
      <c r="C1226" s="89"/>
      <c r="D1226" s="90"/>
      <c r="F1226" s="90"/>
      <c r="I1226" s="90"/>
      <c r="J1226" s="90"/>
      <c r="L1226" s="141"/>
      <c r="M1226" s="90"/>
      <c r="N1226" s="90"/>
      <c r="O1226" s="90"/>
      <c r="Q1226" s="141"/>
      <c r="R1226" s="90"/>
      <c r="S1226" s="90"/>
      <c r="T1226" s="90"/>
      <c r="U1226" s="90"/>
      <c r="V1226" s="141"/>
      <c r="W1226" s="90"/>
      <c r="X1226" s="90"/>
      <c r="Y1226" s="86"/>
      <c r="AA1226" s="141"/>
      <c r="AB1226" s="90"/>
      <c r="AC1226" s="90"/>
      <c r="AD1226" s="90"/>
    </row>
    <row r="1227" spans="1:30" s="88" customFormat="1">
      <c r="A1227" s="87"/>
      <c r="C1227" s="89"/>
      <c r="D1227" s="90"/>
      <c r="F1227" s="90"/>
      <c r="I1227" s="90"/>
      <c r="J1227" s="90"/>
      <c r="L1227" s="141"/>
      <c r="M1227" s="90"/>
      <c r="N1227" s="90"/>
      <c r="O1227" s="90"/>
      <c r="Q1227" s="141"/>
      <c r="R1227" s="90"/>
      <c r="S1227" s="90"/>
      <c r="T1227" s="90"/>
      <c r="U1227" s="90"/>
      <c r="V1227" s="141"/>
      <c r="W1227" s="90"/>
      <c r="X1227" s="90"/>
      <c r="Y1227" s="86"/>
      <c r="AA1227" s="141"/>
      <c r="AB1227" s="90"/>
      <c r="AC1227" s="90"/>
      <c r="AD1227" s="90"/>
    </row>
    <row r="1228" spans="1:30" s="88" customFormat="1">
      <c r="A1228" s="87"/>
      <c r="C1228" s="89"/>
      <c r="D1228" s="90"/>
      <c r="F1228" s="90"/>
      <c r="I1228" s="90"/>
      <c r="J1228" s="90"/>
      <c r="L1228" s="141"/>
      <c r="M1228" s="90"/>
      <c r="N1228" s="90"/>
      <c r="O1228" s="90"/>
      <c r="Q1228" s="141"/>
      <c r="R1228" s="90"/>
      <c r="S1228" s="90"/>
      <c r="T1228" s="90"/>
      <c r="U1228" s="90"/>
      <c r="V1228" s="141"/>
      <c r="W1228" s="90"/>
      <c r="X1228" s="90"/>
      <c r="Y1228" s="86"/>
      <c r="AA1228" s="141"/>
      <c r="AB1228" s="90"/>
      <c r="AC1228" s="90"/>
      <c r="AD1228" s="90"/>
    </row>
    <row r="1229" spans="1:30" s="88" customFormat="1">
      <c r="A1229" s="87"/>
      <c r="C1229" s="89"/>
      <c r="D1229" s="90"/>
      <c r="F1229" s="90"/>
      <c r="I1229" s="90"/>
      <c r="J1229" s="90"/>
      <c r="L1229" s="141"/>
      <c r="M1229" s="90"/>
      <c r="N1229" s="90"/>
      <c r="O1229" s="90"/>
      <c r="Q1229" s="141"/>
      <c r="R1229" s="90"/>
      <c r="S1229" s="90"/>
      <c r="T1229" s="90"/>
      <c r="U1229" s="90"/>
      <c r="V1229" s="141"/>
      <c r="W1229" s="90"/>
      <c r="X1229" s="90"/>
      <c r="Y1229" s="86"/>
      <c r="AA1229" s="141"/>
      <c r="AB1229" s="90"/>
      <c r="AC1229" s="90"/>
      <c r="AD1229" s="90"/>
    </row>
    <row r="1230" spans="1:30" s="88" customFormat="1">
      <c r="A1230" s="87"/>
      <c r="C1230" s="89"/>
      <c r="D1230" s="90"/>
      <c r="F1230" s="90"/>
      <c r="I1230" s="90"/>
      <c r="J1230" s="90"/>
      <c r="L1230" s="141"/>
      <c r="M1230" s="90"/>
      <c r="N1230" s="90"/>
      <c r="O1230" s="90"/>
      <c r="Q1230" s="141"/>
      <c r="R1230" s="90"/>
      <c r="S1230" s="90"/>
      <c r="T1230" s="90"/>
      <c r="U1230" s="90"/>
      <c r="V1230" s="141"/>
      <c r="W1230" s="90"/>
      <c r="X1230" s="90"/>
      <c r="Y1230" s="86"/>
      <c r="AA1230" s="141"/>
      <c r="AB1230" s="90"/>
      <c r="AC1230" s="90"/>
      <c r="AD1230" s="90"/>
    </row>
    <row r="1231" spans="1:30" s="88" customFormat="1">
      <c r="A1231" s="87"/>
      <c r="C1231" s="89"/>
      <c r="D1231" s="90"/>
      <c r="F1231" s="90"/>
      <c r="I1231" s="90"/>
      <c r="J1231" s="90"/>
      <c r="L1231" s="141"/>
      <c r="M1231" s="90"/>
      <c r="N1231" s="90"/>
      <c r="O1231" s="90"/>
      <c r="Q1231" s="141"/>
      <c r="R1231" s="90"/>
      <c r="S1231" s="90"/>
      <c r="T1231" s="90"/>
      <c r="U1231" s="90"/>
      <c r="V1231" s="141"/>
      <c r="W1231" s="90"/>
      <c r="X1231" s="90"/>
      <c r="Y1231" s="86"/>
      <c r="AA1231" s="141"/>
      <c r="AB1231" s="90"/>
      <c r="AC1231" s="90"/>
      <c r="AD1231" s="90"/>
    </row>
    <row r="1232" spans="1:30" s="88" customFormat="1">
      <c r="A1232" s="87"/>
      <c r="C1232" s="89"/>
      <c r="D1232" s="90"/>
      <c r="F1232" s="90"/>
      <c r="I1232" s="90"/>
      <c r="J1232" s="90"/>
      <c r="L1232" s="141"/>
      <c r="M1232" s="90"/>
      <c r="N1232" s="90"/>
      <c r="O1232" s="90"/>
      <c r="Q1232" s="141"/>
      <c r="R1232" s="90"/>
      <c r="S1232" s="90"/>
      <c r="T1232" s="90"/>
      <c r="U1232" s="90"/>
      <c r="V1232" s="141"/>
      <c r="W1232" s="90"/>
      <c r="X1232" s="90"/>
      <c r="Y1232" s="86"/>
      <c r="AA1232" s="141"/>
      <c r="AB1232" s="90"/>
      <c r="AC1232" s="90"/>
      <c r="AD1232" s="90"/>
    </row>
    <row r="1233" spans="1:30" s="88" customFormat="1">
      <c r="A1233" s="87"/>
      <c r="C1233" s="89"/>
      <c r="D1233" s="90"/>
      <c r="F1233" s="90"/>
      <c r="I1233" s="90"/>
      <c r="J1233" s="90"/>
      <c r="L1233" s="141"/>
      <c r="M1233" s="90"/>
      <c r="N1233" s="90"/>
      <c r="O1233" s="90"/>
      <c r="Q1233" s="141"/>
      <c r="R1233" s="90"/>
      <c r="S1233" s="90"/>
      <c r="T1233" s="90"/>
      <c r="U1233" s="90"/>
      <c r="V1233" s="141"/>
      <c r="W1233" s="90"/>
      <c r="X1233" s="90"/>
      <c r="Y1233" s="86"/>
      <c r="AA1233" s="141"/>
      <c r="AB1233" s="90"/>
      <c r="AC1233" s="90"/>
      <c r="AD1233" s="90"/>
    </row>
    <row r="1234" spans="1:30" s="88" customFormat="1">
      <c r="A1234" s="87"/>
      <c r="C1234" s="89"/>
      <c r="D1234" s="90"/>
      <c r="F1234" s="90"/>
      <c r="I1234" s="90"/>
      <c r="J1234" s="90"/>
      <c r="L1234" s="141"/>
      <c r="M1234" s="90"/>
      <c r="N1234" s="90"/>
      <c r="O1234" s="90"/>
      <c r="Q1234" s="141"/>
      <c r="R1234" s="90"/>
      <c r="S1234" s="90"/>
      <c r="T1234" s="90"/>
      <c r="U1234" s="90"/>
      <c r="V1234" s="141"/>
      <c r="W1234" s="90"/>
      <c r="X1234" s="90"/>
      <c r="Y1234" s="86"/>
      <c r="AA1234" s="141"/>
      <c r="AB1234" s="90"/>
      <c r="AC1234" s="90"/>
      <c r="AD1234" s="90"/>
    </row>
    <row r="1235" spans="1:30" s="88" customFormat="1">
      <c r="A1235" s="87"/>
      <c r="C1235" s="89"/>
      <c r="D1235" s="90"/>
      <c r="F1235" s="90"/>
      <c r="I1235" s="90"/>
      <c r="J1235" s="90"/>
      <c r="L1235" s="141"/>
      <c r="M1235" s="90"/>
      <c r="N1235" s="90"/>
      <c r="O1235" s="90"/>
      <c r="Q1235" s="141"/>
      <c r="R1235" s="90"/>
      <c r="S1235" s="90"/>
      <c r="T1235" s="90"/>
      <c r="U1235" s="90"/>
      <c r="V1235" s="141"/>
      <c r="W1235" s="90"/>
      <c r="X1235" s="90"/>
      <c r="Y1235" s="86"/>
      <c r="AA1235" s="141"/>
      <c r="AB1235" s="90"/>
      <c r="AC1235" s="90"/>
      <c r="AD1235" s="90"/>
    </row>
    <row r="1236" spans="1:30" s="88" customFormat="1">
      <c r="A1236" s="87"/>
      <c r="C1236" s="89"/>
      <c r="D1236" s="90"/>
      <c r="F1236" s="90"/>
      <c r="I1236" s="90"/>
      <c r="J1236" s="90"/>
      <c r="L1236" s="141"/>
      <c r="M1236" s="90"/>
      <c r="N1236" s="90"/>
      <c r="O1236" s="90"/>
      <c r="Q1236" s="141"/>
      <c r="R1236" s="90"/>
      <c r="S1236" s="90"/>
      <c r="T1236" s="90"/>
      <c r="U1236" s="90"/>
      <c r="V1236" s="141"/>
      <c r="W1236" s="90"/>
      <c r="X1236" s="90"/>
      <c r="Y1236" s="86"/>
      <c r="AA1236" s="141"/>
      <c r="AB1236" s="90"/>
      <c r="AC1236" s="90"/>
      <c r="AD1236" s="90"/>
    </row>
    <row r="1237" spans="1:30" s="88" customFormat="1">
      <c r="A1237" s="87"/>
      <c r="C1237" s="89"/>
      <c r="D1237" s="90"/>
      <c r="F1237" s="90"/>
      <c r="I1237" s="90"/>
      <c r="J1237" s="90"/>
      <c r="L1237" s="141"/>
      <c r="M1237" s="90"/>
      <c r="N1237" s="90"/>
      <c r="O1237" s="90"/>
      <c r="Q1237" s="141"/>
      <c r="R1237" s="90"/>
      <c r="S1237" s="90"/>
      <c r="T1237" s="90"/>
      <c r="U1237" s="90"/>
      <c r="V1237" s="141"/>
      <c r="W1237" s="90"/>
      <c r="X1237" s="90"/>
      <c r="Y1237" s="86"/>
      <c r="AA1237" s="141"/>
      <c r="AB1237" s="90"/>
      <c r="AC1237" s="90"/>
      <c r="AD1237" s="90"/>
    </row>
    <row r="1238" spans="1:30" s="88" customFormat="1">
      <c r="A1238" s="87"/>
      <c r="C1238" s="89"/>
      <c r="D1238" s="90"/>
      <c r="F1238" s="90"/>
      <c r="I1238" s="90"/>
      <c r="J1238" s="90"/>
      <c r="L1238" s="141"/>
      <c r="M1238" s="90"/>
      <c r="N1238" s="90"/>
      <c r="O1238" s="90"/>
      <c r="Q1238" s="141"/>
      <c r="R1238" s="90"/>
      <c r="S1238" s="90"/>
      <c r="T1238" s="90"/>
      <c r="U1238" s="90"/>
      <c r="V1238" s="141"/>
      <c r="W1238" s="90"/>
      <c r="X1238" s="90"/>
      <c r="Y1238" s="86"/>
      <c r="AA1238" s="141"/>
      <c r="AB1238" s="90"/>
      <c r="AC1238" s="90"/>
      <c r="AD1238" s="90"/>
    </row>
    <row r="1239" spans="1:30" s="88" customFormat="1">
      <c r="A1239" s="87"/>
      <c r="C1239" s="89"/>
      <c r="D1239" s="90"/>
      <c r="F1239" s="90"/>
      <c r="I1239" s="90"/>
      <c r="J1239" s="90"/>
      <c r="L1239" s="141"/>
      <c r="M1239" s="90"/>
      <c r="N1239" s="90"/>
      <c r="O1239" s="90"/>
      <c r="Q1239" s="141"/>
      <c r="R1239" s="90"/>
      <c r="S1239" s="90"/>
      <c r="T1239" s="90"/>
      <c r="U1239" s="90"/>
      <c r="V1239" s="141"/>
      <c r="W1239" s="90"/>
      <c r="X1239" s="90"/>
      <c r="Y1239" s="86"/>
      <c r="AA1239" s="141"/>
      <c r="AB1239" s="90"/>
      <c r="AC1239" s="90"/>
      <c r="AD1239" s="90"/>
    </row>
    <row r="1240" spans="1:30" s="88" customFormat="1">
      <c r="A1240" s="87"/>
      <c r="C1240" s="89"/>
      <c r="D1240" s="90"/>
      <c r="F1240" s="90"/>
      <c r="I1240" s="90"/>
      <c r="J1240" s="90"/>
      <c r="L1240" s="141"/>
      <c r="M1240" s="90"/>
      <c r="N1240" s="90"/>
      <c r="O1240" s="90"/>
      <c r="Q1240" s="141"/>
      <c r="R1240" s="90"/>
      <c r="S1240" s="90"/>
      <c r="T1240" s="90"/>
      <c r="U1240" s="90"/>
      <c r="V1240" s="141"/>
      <c r="W1240" s="90"/>
      <c r="X1240" s="90"/>
      <c r="Y1240" s="86"/>
      <c r="AA1240" s="141"/>
      <c r="AB1240" s="90"/>
      <c r="AC1240" s="90"/>
      <c r="AD1240" s="90"/>
    </row>
    <row r="1241" spans="1:30" s="88" customFormat="1">
      <c r="A1241" s="87"/>
      <c r="C1241" s="89"/>
      <c r="D1241" s="90"/>
      <c r="F1241" s="90"/>
      <c r="I1241" s="90"/>
      <c r="J1241" s="90"/>
      <c r="L1241" s="141"/>
      <c r="M1241" s="90"/>
      <c r="N1241" s="90"/>
      <c r="O1241" s="90"/>
      <c r="Q1241" s="141"/>
      <c r="R1241" s="90"/>
      <c r="S1241" s="90"/>
      <c r="T1241" s="90"/>
      <c r="U1241" s="90"/>
      <c r="V1241" s="141"/>
      <c r="W1241" s="90"/>
      <c r="X1241" s="90"/>
      <c r="Y1241" s="86"/>
      <c r="AA1241" s="141"/>
      <c r="AB1241" s="90"/>
      <c r="AC1241" s="90"/>
      <c r="AD1241" s="90"/>
    </row>
    <row r="1242" spans="1:30" s="88" customFormat="1">
      <c r="A1242" s="87"/>
      <c r="C1242" s="89"/>
      <c r="D1242" s="90"/>
      <c r="F1242" s="90"/>
      <c r="I1242" s="90"/>
      <c r="J1242" s="90"/>
      <c r="L1242" s="141"/>
      <c r="M1242" s="90"/>
      <c r="N1242" s="90"/>
      <c r="O1242" s="90"/>
      <c r="Q1242" s="141"/>
      <c r="R1242" s="90"/>
      <c r="S1242" s="90"/>
      <c r="T1242" s="90"/>
      <c r="U1242" s="90"/>
      <c r="V1242" s="141"/>
      <c r="W1242" s="90"/>
      <c r="X1242" s="90"/>
      <c r="Y1242" s="86"/>
      <c r="AA1242" s="141"/>
      <c r="AB1242" s="90"/>
      <c r="AC1242" s="90"/>
      <c r="AD1242" s="90"/>
    </row>
    <row r="1243" spans="1:30" s="88" customFormat="1">
      <c r="A1243" s="87"/>
      <c r="C1243" s="89"/>
      <c r="D1243" s="90"/>
      <c r="F1243" s="90"/>
      <c r="I1243" s="90"/>
      <c r="J1243" s="90"/>
      <c r="L1243" s="141"/>
      <c r="M1243" s="90"/>
      <c r="N1243" s="90"/>
      <c r="O1243" s="90"/>
      <c r="Q1243" s="141"/>
      <c r="R1243" s="90"/>
      <c r="S1243" s="90"/>
      <c r="T1243" s="90"/>
      <c r="U1243" s="90"/>
      <c r="V1243" s="141"/>
      <c r="W1243" s="90"/>
      <c r="X1243" s="90"/>
      <c r="Y1243" s="86"/>
      <c r="AA1243" s="141"/>
      <c r="AB1243" s="90"/>
      <c r="AC1243" s="90"/>
      <c r="AD1243" s="90"/>
    </row>
    <row r="1244" spans="1:30" s="88" customFormat="1">
      <c r="A1244" s="87"/>
      <c r="C1244" s="89"/>
      <c r="D1244" s="90"/>
      <c r="F1244" s="90"/>
      <c r="I1244" s="90"/>
      <c r="J1244" s="90"/>
      <c r="L1244" s="141"/>
      <c r="M1244" s="90"/>
      <c r="N1244" s="90"/>
      <c r="O1244" s="90"/>
      <c r="Q1244" s="141"/>
      <c r="R1244" s="90"/>
      <c r="S1244" s="90"/>
      <c r="T1244" s="90"/>
      <c r="U1244" s="90"/>
      <c r="V1244" s="141"/>
      <c r="W1244" s="90"/>
      <c r="X1244" s="90"/>
      <c r="Y1244" s="86"/>
      <c r="AA1244" s="141"/>
      <c r="AB1244" s="90"/>
      <c r="AC1244" s="90"/>
      <c r="AD1244" s="90"/>
    </row>
    <row r="1245" spans="1:30" s="88" customFormat="1">
      <c r="A1245" s="87"/>
      <c r="C1245" s="89"/>
      <c r="D1245" s="90"/>
      <c r="F1245" s="90"/>
      <c r="I1245" s="90"/>
      <c r="J1245" s="90"/>
      <c r="L1245" s="141"/>
      <c r="M1245" s="90"/>
      <c r="N1245" s="90"/>
      <c r="O1245" s="90"/>
      <c r="Q1245" s="141"/>
      <c r="R1245" s="90"/>
      <c r="S1245" s="90"/>
      <c r="T1245" s="90"/>
      <c r="U1245" s="90"/>
      <c r="V1245" s="141"/>
      <c r="W1245" s="90"/>
      <c r="X1245" s="90"/>
      <c r="Y1245" s="86"/>
      <c r="AA1245" s="141"/>
      <c r="AB1245" s="90"/>
      <c r="AC1245" s="90"/>
      <c r="AD1245" s="90"/>
    </row>
    <row r="1246" spans="1:30" s="88" customFormat="1">
      <c r="A1246" s="87"/>
      <c r="C1246" s="89"/>
      <c r="D1246" s="90"/>
      <c r="F1246" s="90"/>
      <c r="I1246" s="90"/>
      <c r="J1246" s="90"/>
      <c r="L1246" s="141"/>
      <c r="M1246" s="90"/>
      <c r="N1246" s="90"/>
      <c r="O1246" s="90"/>
      <c r="Q1246" s="141"/>
      <c r="R1246" s="90"/>
      <c r="S1246" s="90"/>
      <c r="T1246" s="90"/>
      <c r="U1246" s="90"/>
      <c r="V1246" s="141"/>
      <c r="W1246" s="90"/>
      <c r="X1246" s="90"/>
      <c r="Y1246" s="86"/>
      <c r="AA1246" s="141"/>
      <c r="AB1246" s="90"/>
      <c r="AC1246" s="90"/>
      <c r="AD1246" s="90"/>
    </row>
    <row r="1247" spans="1:30" s="88" customFormat="1">
      <c r="A1247" s="87"/>
      <c r="C1247" s="89"/>
      <c r="D1247" s="90"/>
      <c r="F1247" s="90"/>
      <c r="I1247" s="90"/>
      <c r="J1247" s="90"/>
      <c r="L1247" s="141"/>
      <c r="M1247" s="90"/>
      <c r="N1247" s="90"/>
      <c r="O1247" s="90"/>
      <c r="Q1247" s="141"/>
      <c r="R1247" s="90"/>
      <c r="S1247" s="90"/>
      <c r="T1247" s="90"/>
      <c r="U1247" s="90"/>
      <c r="V1247" s="141"/>
      <c r="W1247" s="90"/>
      <c r="X1247" s="90"/>
      <c r="Y1247" s="86"/>
      <c r="AA1247" s="141"/>
      <c r="AB1247" s="90"/>
      <c r="AC1247" s="90"/>
      <c r="AD1247" s="90"/>
    </row>
    <row r="1248" spans="1:30" s="88" customFormat="1">
      <c r="A1248" s="87"/>
      <c r="C1248" s="89"/>
      <c r="D1248" s="90"/>
      <c r="F1248" s="90"/>
      <c r="I1248" s="90"/>
      <c r="J1248" s="90"/>
      <c r="L1248" s="141"/>
      <c r="M1248" s="90"/>
      <c r="N1248" s="90"/>
      <c r="O1248" s="90"/>
      <c r="Q1248" s="141"/>
      <c r="R1248" s="90"/>
      <c r="S1248" s="90"/>
      <c r="T1248" s="90"/>
      <c r="U1248" s="90"/>
      <c r="V1248" s="141"/>
      <c r="W1248" s="90"/>
      <c r="X1248" s="90"/>
      <c r="Y1248" s="86"/>
      <c r="AA1248" s="141"/>
      <c r="AB1248" s="90"/>
      <c r="AC1248" s="90"/>
      <c r="AD1248" s="90"/>
    </row>
    <row r="1249" spans="1:30" s="88" customFormat="1">
      <c r="A1249" s="87"/>
      <c r="C1249" s="89"/>
      <c r="D1249" s="90"/>
      <c r="F1249" s="90"/>
      <c r="I1249" s="90"/>
      <c r="J1249" s="90"/>
      <c r="L1249" s="141"/>
      <c r="M1249" s="90"/>
      <c r="N1249" s="90"/>
      <c r="O1249" s="90"/>
      <c r="Q1249" s="141"/>
      <c r="R1249" s="90"/>
      <c r="S1249" s="90"/>
      <c r="T1249" s="90"/>
      <c r="U1249" s="90"/>
      <c r="V1249" s="141"/>
      <c r="W1249" s="90"/>
      <c r="X1249" s="90"/>
      <c r="Y1249" s="86"/>
      <c r="AA1249" s="141"/>
      <c r="AB1249" s="90"/>
      <c r="AC1249" s="90"/>
      <c r="AD1249" s="90"/>
    </row>
    <row r="1250" spans="1:30" s="88" customFormat="1">
      <c r="A1250" s="87"/>
      <c r="C1250" s="89"/>
      <c r="D1250" s="90"/>
      <c r="F1250" s="90"/>
      <c r="I1250" s="90"/>
      <c r="J1250" s="90"/>
      <c r="L1250" s="141"/>
      <c r="M1250" s="90"/>
      <c r="N1250" s="90"/>
      <c r="O1250" s="90"/>
      <c r="Q1250" s="141"/>
      <c r="R1250" s="90"/>
      <c r="S1250" s="90"/>
      <c r="T1250" s="90"/>
      <c r="U1250" s="90"/>
      <c r="V1250" s="141"/>
      <c r="W1250" s="90"/>
      <c r="X1250" s="90"/>
      <c r="Y1250" s="86"/>
      <c r="AA1250" s="141"/>
      <c r="AB1250" s="90"/>
      <c r="AC1250" s="90"/>
      <c r="AD1250" s="90"/>
    </row>
    <row r="1251" spans="1:30" s="88" customFormat="1">
      <c r="A1251" s="87"/>
      <c r="C1251" s="89"/>
      <c r="D1251" s="90"/>
      <c r="F1251" s="90"/>
      <c r="I1251" s="90"/>
      <c r="J1251" s="90"/>
      <c r="L1251" s="141"/>
      <c r="M1251" s="90"/>
      <c r="N1251" s="90"/>
      <c r="O1251" s="90"/>
      <c r="Q1251" s="141"/>
      <c r="R1251" s="90"/>
      <c r="S1251" s="90"/>
      <c r="T1251" s="90"/>
      <c r="U1251" s="90"/>
      <c r="V1251" s="141"/>
      <c r="W1251" s="90"/>
      <c r="X1251" s="90"/>
      <c r="Y1251" s="86"/>
      <c r="AA1251" s="141"/>
      <c r="AB1251" s="90"/>
      <c r="AC1251" s="90"/>
      <c r="AD1251" s="90"/>
    </row>
    <row r="1252" spans="1:30" s="88" customFormat="1">
      <c r="A1252" s="87"/>
      <c r="C1252" s="89"/>
      <c r="D1252" s="90"/>
      <c r="F1252" s="90"/>
      <c r="I1252" s="90"/>
      <c r="J1252" s="90"/>
      <c r="L1252" s="141"/>
      <c r="M1252" s="90"/>
      <c r="N1252" s="90"/>
      <c r="O1252" s="90"/>
      <c r="Q1252" s="141"/>
      <c r="R1252" s="90"/>
      <c r="S1252" s="90"/>
      <c r="T1252" s="90"/>
      <c r="U1252" s="90"/>
      <c r="V1252" s="141"/>
      <c r="W1252" s="90"/>
      <c r="X1252" s="90"/>
      <c r="Y1252" s="86"/>
      <c r="AA1252" s="141"/>
      <c r="AB1252" s="90"/>
      <c r="AC1252" s="90"/>
      <c r="AD1252" s="90"/>
    </row>
    <row r="1253" spans="1:30" s="88" customFormat="1">
      <c r="A1253" s="87"/>
      <c r="C1253" s="89"/>
      <c r="D1253" s="90"/>
      <c r="F1253" s="90"/>
      <c r="I1253" s="90"/>
      <c r="J1253" s="90"/>
      <c r="L1253" s="141"/>
      <c r="M1253" s="90"/>
      <c r="N1253" s="90"/>
      <c r="O1253" s="90"/>
      <c r="Q1253" s="141"/>
      <c r="R1253" s="90"/>
      <c r="S1253" s="90"/>
      <c r="T1253" s="90"/>
      <c r="U1253" s="90"/>
      <c r="V1253" s="141"/>
      <c r="W1253" s="90"/>
      <c r="X1253" s="90"/>
      <c r="Y1253" s="86"/>
      <c r="AA1253" s="141"/>
      <c r="AB1253" s="90"/>
      <c r="AC1253" s="90"/>
      <c r="AD1253" s="90"/>
    </row>
    <row r="1254" spans="1:30" s="88" customFormat="1">
      <c r="A1254" s="87"/>
      <c r="C1254" s="89"/>
      <c r="D1254" s="90"/>
      <c r="F1254" s="90"/>
      <c r="I1254" s="90"/>
      <c r="J1254" s="90"/>
      <c r="L1254" s="141"/>
      <c r="M1254" s="90"/>
      <c r="N1254" s="90"/>
      <c r="O1254" s="90"/>
      <c r="Q1254" s="141"/>
      <c r="R1254" s="90"/>
      <c r="S1254" s="90"/>
      <c r="T1254" s="90"/>
      <c r="U1254" s="90"/>
      <c r="V1254" s="141"/>
      <c r="W1254" s="90"/>
      <c r="X1254" s="90"/>
      <c r="Y1254" s="86"/>
      <c r="AA1254" s="141"/>
      <c r="AB1254" s="90"/>
      <c r="AC1254" s="90"/>
      <c r="AD1254" s="90"/>
    </row>
    <row r="1255" spans="1:30" s="88" customFormat="1">
      <c r="A1255" s="87"/>
      <c r="C1255" s="89"/>
      <c r="D1255" s="90"/>
      <c r="F1255" s="90"/>
      <c r="I1255" s="90"/>
      <c r="J1255" s="90"/>
      <c r="L1255" s="141"/>
      <c r="M1255" s="90"/>
      <c r="N1255" s="90"/>
      <c r="O1255" s="90"/>
      <c r="Q1255" s="141"/>
      <c r="R1255" s="90"/>
      <c r="S1255" s="90"/>
      <c r="T1255" s="90"/>
      <c r="U1255" s="90"/>
      <c r="V1255" s="141"/>
      <c r="W1255" s="90"/>
      <c r="X1255" s="90"/>
      <c r="Y1255" s="86"/>
      <c r="AA1255" s="141"/>
      <c r="AB1255" s="90"/>
      <c r="AC1255" s="90"/>
      <c r="AD1255" s="90"/>
    </row>
    <row r="1256" spans="1:30" s="88" customFormat="1">
      <c r="A1256" s="87"/>
      <c r="C1256" s="89"/>
      <c r="D1256" s="90"/>
      <c r="F1256" s="90"/>
      <c r="I1256" s="90"/>
      <c r="J1256" s="90"/>
      <c r="L1256" s="141"/>
      <c r="M1256" s="90"/>
      <c r="N1256" s="90"/>
      <c r="O1256" s="90"/>
      <c r="Q1256" s="141"/>
      <c r="R1256" s="90"/>
      <c r="S1256" s="90"/>
      <c r="T1256" s="90"/>
      <c r="U1256" s="90"/>
      <c r="V1256" s="141"/>
      <c r="W1256" s="90"/>
      <c r="X1256" s="90"/>
      <c r="Y1256" s="86"/>
      <c r="AA1256" s="141"/>
      <c r="AB1256" s="90"/>
      <c r="AC1256" s="90"/>
      <c r="AD1256" s="90"/>
    </row>
    <row r="1257" spans="1:30" s="88" customFormat="1">
      <c r="A1257" s="87"/>
      <c r="C1257" s="89"/>
      <c r="D1257" s="90"/>
      <c r="F1257" s="90"/>
      <c r="I1257" s="90"/>
      <c r="J1257" s="90"/>
      <c r="L1257" s="141"/>
      <c r="M1257" s="90"/>
      <c r="N1257" s="90"/>
      <c r="O1257" s="90"/>
      <c r="Q1257" s="141"/>
      <c r="R1257" s="90"/>
      <c r="S1257" s="90"/>
      <c r="T1257" s="90"/>
      <c r="U1257" s="90"/>
      <c r="V1257" s="141"/>
      <c r="W1257" s="90"/>
      <c r="X1257" s="90"/>
      <c r="Y1257" s="86"/>
      <c r="AA1257" s="141"/>
      <c r="AB1257" s="90"/>
      <c r="AC1257" s="90"/>
      <c r="AD1257" s="90"/>
    </row>
    <row r="1258" spans="1:30" s="88" customFormat="1">
      <c r="A1258" s="87"/>
      <c r="C1258" s="89"/>
      <c r="D1258" s="90"/>
      <c r="F1258" s="90"/>
      <c r="I1258" s="90"/>
      <c r="J1258" s="90"/>
      <c r="L1258" s="141"/>
      <c r="M1258" s="90"/>
      <c r="N1258" s="90"/>
      <c r="O1258" s="90"/>
      <c r="Q1258" s="141"/>
      <c r="R1258" s="90"/>
      <c r="S1258" s="90"/>
      <c r="T1258" s="90"/>
      <c r="U1258" s="90"/>
      <c r="V1258" s="141"/>
      <c r="W1258" s="90"/>
      <c r="X1258" s="90"/>
      <c r="Y1258" s="86"/>
      <c r="AA1258" s="141"/>
      <c r="AB1258" s="90"/>
      <c r="AC1258" s="90"/>
      <c r="AD1258" s="90"/>
    </row>
    <row r="1259" spans="1:30" s="88" customFormat="1">
      <c r="A1259" s="87"/>
      <c r="C1259" s="89"/>
      <c r="D1259" s="90"/>
      <c r="F1259" s="90"/>
      <c r="I1259" s="90"/>
      <c r="J1259" s="90"/>
      <c r="L1259" s="141"/>
      <c r="M1259" s="90"/>
      <c r="N1259" s="90"/>
      <c r="O1259" s="90"/>
      <c r="Q1259" s="141"/>
      <c r="R1259" s="90"/>
      <c r="S1259" s="90"/>
      <c r="T1259" s="90"/>
      <c r="U1259" s="90"/>
      <c r="V1259" s="141"/>
      <c r="W1259" s="90"/>
      <c r="X1259" s="90"/>
      <c r="Y1259" s="86"/>
      <c r="AA1259" s="141"/>
      <c r="AB1259" s="90"/>
      <c r="AC1259" s="90"/>
      <c r="AD1259" s="90"/>
    </row>
    <row r="1260" spans="1:30" s="88" customFormat="1">
      <c r="A1260" s="87"/>
      <c r="C1260" s="89"/>
      <c r="D1260" s="90"/>
      <c r="F1260" s="90"/>
      <c r="I1260" s="90"/>
      <c r="J1260" s="90"/>
      <c r="L1260" s="141"/>
      <c r="M1260" s="90"/>
      <c r="N1260" s="90"/>
      <c r="O1260" s="90"/>
      <c r="Q1260" s="141"/>
      <c r="R1260" s="90"/>
      <c r="S1260" s="90"/>
      <c r="T1260" s="90"/>
      <c r="U1260" s="90"/>
      <c r="V1260" s="141"/>
      <c r="W1260" s="90"/>
      <c r="X1260" s="90"/>
      <c r="Y1260" s="86"/>
      <c r="AA1260" s="141"/>
      <c r="AB1260" s="90"/>
      <c r="AC1260" s="90"/>
      <c r="AD1260" s="90"/>
    </row>
    <row r="1261" spans="1:30" s="88" customFormat="1">
      <c r="A1261" s="87"/>
      <c r="C1261" s="89"/>
      <c r="D1261" s="90"/>
      <c r="F1261" s="90"/>
      <c r="I1261" s="90"/>
      <c r="J1261" s="90"/>
      <c r="L1261" s="141"/>
      <c r="M1261" s="90"/>
      <c r="N1261" s="90"/>
      <c r="O1261" s="90"/>
      <c r="Q1261" s="141"/>
      <c r="R1261" s="90"/>
      <c r="S1261" s="90"/>
      <c r="T1261" s="90"/>
      <c r="U1261" s="90"/>
      <c r="V1261" s="141"/>
      <c r="W1261" s="90"/>
      <c r="X1261" s="90"/>
      <c r="Y1261" s="86"/>
      <c r="AA1261" s="141"/>
      <c r="AB1261" s="90"/>
      <c r="AC1261" s="90"/>
      <c r="AD1261" s="90"/>
    </row>
    <row r="1262" spans="1:30" s="88" customFormat="1">
      <c r="A1262" s="87"/>
      <c r="C1262" s="89"/>
      <c r="D1262" s="90"/>
      <c r="F1262" s="90"/>
      <c r="I1262" s="90"/>
      <c r="J1262" s="90"/>
      <c r="L1262" s="141"/>
      <c r="M1262" s="90"/>
      <c r="N1262" s="90"/>
      <c r="O1262" s="90"/>
      <c r="Q1262" s="141"/>
      <c r="R1262" s="90"/>
      <c r="S1262" s="90"/>
      <c r="T1262" s="90"/>
      <c r="U1262" s="90"/>
      <c r="V1262" s="141"/>
      <c r="W1262" s="90"/>
      <c r="X1262" s="90"/>
      <c r="Y1262" s="86"/>
      <c r="AA1262" s="141"/>
      <c r="AB1262" s="90"/>
      <c r="AC1262" s="90"/>
      <c r="AD1262" s="90"/>
    </row>
    <row r="1263" spans="1:30" s="88" customFormat="1">
      <c r="A1263" s="87"/>
      <c r="C1263" s="89"/>
      <c r="D1263" s="90"/>
      <c r="F1263" s="90"/>
      <c r="I1263" s="90"/>
      <c r="J1263" s="90"/>
      <c r="L1263" s="141"/>
      <c r="M1263" s="90"/>
      <c r="N1263" s="90"/>
      <c r="O1263" s="90"/>
      <c r="Q1263" s="141"/>
      <c r="R1263" s="90"/>
      <c r="S1263" s="90"/>
      <c r="T1263" s="90"/>
      <c r="U1263" s="90"/>
      <c r="V1263" s="141"/>
      <c r="W1263" s="90"/>
      <c r="X1263" s="90"/>
      <c r="Y1263" s="86"/>
      <c r="AA1263" s="141"/>
      <c r="AB1263" s="90"/>
      <c r="AC1263" s="90"/>
      <c r="AD1263" s="90"/>
    </row>
    <row r="1264" spans="1:30" s="88" customFormat="1">
      <c r="A1264" s="87"/>
      <c r="C1264" s="89"/>
      <c r="D1264" s="90"/>
      <c r="F1264" s="90"/>
      <c r="I1264" s="90"/>
      <c r="J1264" s="90"/>
      <c r="L1264" s="141"/>
      <c r="M1264" s="90"/>
      <c r="N1264" s="90"/>
      <c r="O1264" s="90"/>
      <c r="Q1264" s="141"/>
      <c r="R1264" s="90"/>
      <c r="S1264" s="90"/>
      <c r="T1264" s="90"/>
      <c r="U1264" s="90"/>
      <c r="V1264" s="141"/>
      <c r="W1264" s="90"/>
      <c r="X1264" s="90"/>
      <c r="Y1264" s="86"/>
      <c r="AA1264" s="141"/>
      <c r="AB1264" s="90"/>
      <c r="AC1264" s="90"/>
      <c r="AD1264" s="90"/>
    </row>
    <row r="1265" spans="1:30" s="88" customFormat="1">
      <c r="A1265" s="87"/>
      <c r="C1265" s="89"/>
      <c r="D1265" s="90"/>
      <c r="F1265" s="90"/>
      <c r="I1265" s="90"/>
      <c r="J1265" s="90"/>
      <c r="L1265" s="141"/>
      <c r="M1265" s="90"/>
      <c r="N1265" s="90"/>
      <c r="O1265" s="90"/>
      <c r="Q1265" s="141"/>
      <c r="R1265" s="90"/>
      <c r="S1265" s="90"/>
      <c r="T1265" s="90"/>
      <c r="U1265" s="90"/>
      <c r="V1265" s="141"/>
      <c r="W1265" s="90"/>
      <c r="X1265" s="90"/>
      <c r="Y1265" s="86"/>
      <c r="AA1265" s="141"/>
      <c r="AB1265" s="90"/>
      <c r="AC1265" s="90"/>
      <c r="AD1265" s="90"/>
    </row>
    <row r="1266" spans="1:30" s="88" customFormat="1">
      <c r="A1266" s="87"/>
      <c r="C1266" s="89"/>
      <c r="D1266" s="90"/>
      <c r="F1266" s="90"/>
      <c r="I1266" s="90"/>
      <c r="J1266" s="90"/>
      <c r="L1266" s="141"/>
      <c r="M1266" s="90"/>
      <c r="N1266" s="90"/>
      <c r="O1266" s="90"/>
      <c r="Q1266" s="141"/>
      <c r="R1266" s="90"/>
      <c r="S1266" s="90"/>
      <c r="T1266" s="90"/>
      <c r="U1266" s="90"/>
      <c r="V1266" s="141"/>
      <c r="W1266" s="90"/>
      <c r="X1266" s="90"/>
      <c r="Y1266" s="86"/>
      <c r="AA1266" s="141"/>
      <c r="AB1266" s="90"/>
      <c r="AC1266" s="90"/>
      <c r="AD1266" s="90"/>
    </row>
    <row r="1267" spans="1:30" s="88" customFormat="1">
      <c r="A1267" s="87"/>
      <c r="C1267" s="89"/>
      <c r="D1267" s="90"/>
      <c r="F1267" s="90"/>
      <c r="I1267" s="90"/>
      <c r="J1267" s="90"/>
      <c r="L1267" s="141"/>
      <c r="M1267" s="90"/>
      <c r="N1267" s="90"/>
      <c r="O1267" s="90"/>
      <c r="Q1267" s="141"/>
      <c r="R1267" s="90"/>
      <c r="S1267" s="90"/>
      <c r="T1267" s="90"/>
      <c r="U1267" s="90"/>
      <c r="V1267" s="141"/>
      <c r="W1267" s="90"/>
      <c r="X1267" s="90"/>
      <c r="Y1267" s="86"/>
      <c r="AA1267" s="141"/>
      <c r="AB1267" s="90"/>
      <c r="AC1267" s="90"/>
      <c r="AD1267" s="90"/>
    </row>
    <row r="1268" spans="1:30" s="88" customFormat="1">
      <c r="A1268" s="87"/>
      <c r="C1268" s="89"/>
      <c r="D1268" s="90"/>
      <c r="F1268" s="90"/>
      <c r="I1268" s="90"/>
      <c r="J1268" s="90"/>
      <c r="L1268" s="141"/>
      <c r="M1268" s="90"/>
      <c r="N1268" s="90"/>
      <c r="O1268" s="90"/>
      <c r="Q1268" s="141"/>
      <c r="R1268" s="90"/>
      <c r="S1268" s="90"/>
      <c r="T1268" s="90"/>
      <c r="U1268" s="90"/>
      <c r="V1268" s="141"/>
      <c r="W1268" s="90"/>
      <c r="X1268" s="90"/>
      <c r="Y1268" s="86"/>
      <c r="AA1268" s="141"/>
      <c r="AB1268" s="90"/>
      <c r="AC1268" s="90"/>
      <c r="AD1268" s="90"/>
    </row>
    <row r="1269" spans="1:30" s="88" customFormat="1">
      <c r="A1269" s="87"/>
      <c r="C1269" s="89"/>
      <c r="D1269" s="90"/>
      <c r="F1269" s="90"/>
      <c r="I1269" s="90"/>
      <c r="J1269" s="90"/>
      <c r="L1269" s="141"/>
      <c r="M1269" s="90"/>
      <c r="N1269" s="90"/>
      <c r="O1269" s="90"/>
      <c r="Q1269" s="141"/>
      <c r="R1269" s="90"/>
      <c r="S1269" s="90"/>
      <c r="T1269" s="90"/>
      <c r="U1269" s="90"/>
      <c r="V1269" s="141"/>
      <c r="W1269" s="90"/>
      <c r="X1269" s="90"/>
      <c r="Y1269" s="86"/>
      <c r="AA1269" s="141"/>
      <c r="AB1269" s="90"/>
      <c r="AC1269" s="90"/>
      <c r="AD1269" s="90"/>
    </row>
    <row r="1270" spans="1:30" s="88" customFormat="1">
      <c r="A1270" s="87"/>
      <c r="C1270" s="89"/>
      <c r="D1270" s="90"/>
      <c r="F1270" s="90"/>
      <c r="I1270" s="90"/>
      <c r="J1270" s="90"/>
      <c r="L1270" s="141"/>
      <c r="M1270" s="90"/>
      <c r="N1270" s="90"/>
      <c r="O1270" s="90"/>
      <c r="Q1270" s="141"/>
      <c r="R1270" s="90"/>
      <c r="S1270" s="90"/>
      <c r="T1270" s="90"/>
      <c r="U1270" s="90"/>
      <c r="V1270" s="141"/>
      <c r="W1270" s="90"/>
      <c r="X1270" s="90"/>
      <c r="Y1270" s="86"/>
      <c r="AA1270" s="141"/>
      <c r="AB1270" s="90"/>
      <c r="AC1270" s="90"/>
      <c r="AD1270" s="90"/>
    </row>
    <row r="1271" spans="1:30" s="88" customFormat="1">
      <c r="A1271" s="87"/>
      <c r="C1271" s="89"/>
      <c r="D1271" s="90"/>
      <c r="F1271" s="90"/>
      <c r="I1271" s="90"/>
      <c r="J1271" s="90"/>
      <c r="L1271" s="141"/>
      <c r="M1271" s="90"/>
      <c r="N1271" s="90"/>
      <c r="O1271" s="90"/>
      <c r="Q1271" s="141"/>
      <c r="R1271" s="90"/>
      <c r="S1271" s="90"/>
      <c r="T1271" s="90"/>
      <c r="U1271" s="90"/>
      <c r="V1271" s="141"/>
      <c r="W1271" s="90"/>
      <c r="X1271" s="90"/>
      <c r="Y1271" s="86"/>
      <c r="AA1271" s="141"/>
      <c r="AB1271" s="90"/>
      <c r="AC1271" s="90"/>
      <c r="AD1271" s="90"/>
    </row>
    <row r="1272" spans="1:30" s="88" customFormat="1">
      <c r="A1272" s="87"/>
      <c r="C1272" s="89"/>
      <c r="D1272" s="90"/>
      <c r="F1272" s="90"/>
      <c r="I1272" s="90"/>
      <c r="J1272" s="90"/>
      <c r="L1272" s="141"/>
      <c r="M1272" s="90"/>
      <c r="N1272" s="90"/>
      <c r="O1272" s="90"/>
      <c r="Q1272" s="141"/>
      <c r="R1272" s="90"/>
      <c r="S1272" s="90"/>
      <c r="T1272" s="90"/>
      <c r="U1272" s="90"/>
      <c r="V1272" s="141"/>
      <c r="W1272" s="90"/>
      <c r="X1272" s="90"/>
      <c r="Y1272" s="86"/>
      <c r="AA1272" s="141"/>
      <c r="AB1272" s="90"/>
      <c r="AC1272" s="90"/>
      <c r="AD1272" s="90"/>
    </row>
    <row r="1273" spans="1:30" s="88" customFormat="1">
      <c r="A1273" s="87"/>
      <c r="C1273" s="89"/>
      <c r="D1273" s="90"/>
      <c r="F1273" s="90"/>
      <c r="I1273" s="90"/>
      <c r="J1273" s="90"/>
      <c r="L1273" s="141"/>
      <c r="M1273" s="90"/>
      <c r="N1273" s="90"/>
      <c r="O1273" s="90"/>
      <c r="Q1273" s="141"/>
      <c r="R1273" s="90"/>
      <c r="S1273" s="90"/>
      <c r="T1273" s="90"/>
      <c r="U1273" s="90"/>
      <c r="V1273" s="141"/>
      <c r="W1273" s="90"/>
      <c r="X1273" s="90"/>
      <c r="Y1273" s="86"/>
      <c r="AA1273" s="141"/>
      <c r="AB1273" s="90"/>
      <c r="AC1273" s="90"/>
      <c r="AD1273" s="90"/>
    </row>
    <row r="1274" spans="1:30" s="88" customFormat="1">
      <c r="A1274" s="87"/>
      <c r="C1274" s="89"/>
      <c r="D1274" s="90"/>
      <c r="F1274" s="90"/>
      <c r="I1274" s="90"/>
      <c r="J1274" s="90"/>
      <c r="L1274" s="141"/>
      <c r="M1274" s="90"/>
      <c r="N1274" s="90"/>
      <c r="O1274" s="90"/>
      <c r="Q1274" s="141"/>
      <c r="R1274" s="90"/>
      <c r="S1274" s="90"/>
      <c r="T1274" s="90"/>
      <c r="U1274" s="90"/>
      <c r="V1274" s="141"/>
      <c r="W1274" s="90"/>
      <c r="X1274" s="90"/>
      <c r="Y1274" s="86"/>
      <c r="AA1274" s="141"/>
      <c r="AB1274" s="90"/>
      <c r="AC1274" s="90"/>
      <c r="AD1274" s="90"/>
    </row>
    <row r="1275" spans="1:30" s="88" customFormat="1">
      <c r="A1275" s="87"/>
      <c r="C1275" s="89"/>
      <c r="D1275" s="90"/>
      <c r="F1275" s="90"/>
      <c r="I1275" s="90"/>
      <c r="J1275" s="90"/>
      <c r="L1275" s="141"/>
      <c r="M1275" s="90"/>
      <c r="N1275" s="90"/>
      <c r="O1275" s="90"/>
      <c r="Q1275" s="141"/>
      <c r="R1275" s="90"/>
      <c r="S1275" s="90"/>
      <c r="T1275" s="90"/>
      <c r="U1275" s="90"/>
      <c r="V1275" s="141"/>
      <c r="W1275" s="90"/>
      <c r="X1275" s="90"/>
      <c r="Y1275" s="86"/>
      <c r="AA1275" s="141"/>
      <c r="AB1275" s="90"/>
      <c r="AC1275" s="90"/>
      <c r="AD1275" s="90"/>
    </row>
    <row r="1276" spans="1:30" s="88" customFormat="1">
      <c r="A1276" s="87"/>
      <c r="C1276" s="89"/>
      <c r="D1276" s="90"/>
      <c r="F1276" s="90"/>
      <c r="I1276" s="90"/>
      <c r="J1276" s="90"/>
      <c r="L1276" s="141"/>
      <c r="M1276" s="90"/>
      <c r="N1276" s="90"/>
      <c r="O1276" s="90"/>
      <c r="Q1276" s="141"/>
      <c r="R1276" s="90"/>
      <c r="S1276" s="90"/>
      <c r="T1276" s="90"/>
      <c r="U1276" s="90"/>
      <c r="V1276" s="141"/>
      <c r="W1276" s="90"/>
      <c r="X1276" s="90"/>
      <c r="Y1276" s="86"/>
      <c r="AA1276" s="141"/>
      <c r="AB1276" s="90"/>
      <c r="AC1276" s="90"/>
      <c r="AD1276" s="90"/>
    </row>
    <row r="1277" spans="1:30" s="88" customFormat="1">
      <c r="A1277" s="87"/>
      <c r="C1277" s="89"/>
      <c r="D1277" s="90"/>
      <c r="F1277" s="90"/>
      <c r="I1277" s="90"/>
      <c r="J1277" s="90"/>
      <c r="L1277" s="141"/>
      <c r="M1277" s="90"/>
      <c r="N1277" s="90"/>
      <c r="O1277" s="90"/>
      <c r="Q1277" s="141"/>
      <c r="R1277" s="90"/>
      <c r="S1277" s="90"/>
      <c r="T1277" s="90"/>
      <c r="U1277" s="90"/>
      <c r="V1277" s="141"/>
      <c r="W1277" s="90"/>
      <c r="X1277" s="90"/>
      <c r="Y1277" s="86"/>
      <c r="AA1277" s="141"/>
      <c r="AB1277" s="90"/>
      <c r="AC1277" s="90"/>
      <c r="AD1277" s="90"/>
    </row>
    <row r="1278" spans="1:30" s="88" customFormat="1">
      <c r="A1278" s="87"/>
      <c r="C1278" s="89"/>
      <c r="D1278" s="90"/>
      <c r="F1278" s="90"/>
      <c r="I1278" s="90"/>
      <c r="J1278" s="90"/>
      <c r="L1278" s="141"/>
      <c r="M1278" s="90"/>
      <c r="N1278" s="90"/>
      <c r="O1278" s="90"/>
      <c r="Q1278" s="141"/>
      <c r="R1278" s="90"/>
      <c r="S1278" s="90"/>
      <c r="T1278" s="90"/>
      <c r="U1278" s="90"/>
      <c r="V1278" s="141"/>
      <c r="W1278" s="90"/>
      <c r="X1278" s="90"/>
      <c r="Y1278" s="86"/>
      <c r="AA1278" s="141"/>
      <c r="AB1278" s="90"/>
      <c r="AC1278" s="90"/>
      <c r="AD1278" s="90"/>
    </row>
    <row r="1279" spans="1:30" s="88" customFormat="1">
      <c r="A1279" s="87"/>
      <c r="C1279" s="89"/>
      <c r="D1279" s="90"/>
      <c r="F1279" s="90"/>
      <c r="I1279" s="90"/>
      <c r="J1279" s="90"/>
      <c r="L1279" s="141"/>
      <c r="M1279" s="90"/>
      <c r="N1279" s="90"/>
      <c r="O1279" s="90"/>
      <c r="Q1279" s="141"/>
      <c r="R1279" s="90"/>
      <c r="S1279" s="90"/>
      <c r="T1279" s="90"/>
      <c r="U1279" s="90"/>
      <c r="V1279" s="141"/>
      <c r="W1279" s="90"/>
      <c r="X1279" s="90"/>
      <c r="Y1279" s="86"/>
      <c r="AA1279" s="141"/>
      <c r="AB1279" s="90"/>
      <c r="AC1279" s="90"/>
      <c r="AD1279" s="90"/>
    </row>
    <row r="1280" spans="1:30" s="88" customFormat="1">
      <c r="A1280" s="87"/>
      <c r="C1280" s="89"/>
      <c r="D1280" s="90"/>
      <c r="F1280" s="90"/>
      <c r="I1280" s="90"/>
      <c r="J1280" s="90"/>
      <c r="L1280" s="141"/>
      <c r="M1280" s="90"/>
      <c r="N1280" s="90"/>
      <c r="O1280" s="90"/>
      <c r="Q1280" s="141"/>
      <c r="R1280" s="90"/>
      <c r="S1280" s="90"/>
      <c r="T1280" s="90"/>
      <c r="U1280" s="90"/>
      <c r="V1280" s="141"/>
      <c r="W1280" s="90"/>
      <c r="X1280" s="90"/>
      <c r="Y1280" s="86"/>
      <c r="AA1280" s="141"/>
      <c r="AB1280" s="90"/>
      <c r="AC1280" s="90"/>
      <c r="AD1280" s="90"/>
    </row>
    <row r="1281" spans="1:30" s="88" customFormat="1">
      <c r="A1281" s="87"/>
      <c r="C1281" s="89"/>
      <c r="D1281" s="90"/>
      <c r="F1281" s="90"/>
      <c r="I1281" s="90"/>
      <c r="J1281" s="90"/>
      <c r="L1281" s="141"/>
      <c r="M1281" s="90"/>
      <c r="N1281" s="90"/>
      <c r="O1281" s="90"/>
      <c r="Q1281" s="141"/>
      <c r="R1281" s="90"/>
      <c r="S1281" s="90"/>
      <c r="T1281" s="90"/>
      <c r="U1281" s="90"/>
      <c r="V1281" s="141"/>
      <c r="W1281" s="90"/>
      <c r="X1281" s="90"/>
      <c r="Y1281" s="86"/>
      <c r="AA1281" s="141"/>
      <c r="AB1281" s="90"/>
      <c r="AC1281" s="90"/>
      <c r="AD1281" s="90"/>
    </row>
    <row r="1282" spans="1:30" s="88" customFormat="1">
      <c r="A1282" s="87"/>
      <c r="C1282" s="89"/>
      <c r="D1282" s="90"/>
      <c r="F1282" s="90"/>
      <c r="I1282" s="90"/>
      <c r="J1282" s="90"/>
      <c r="L1282" s="141"/>
      <c r="M1282" s="90"/>
      <c r="N1282" s="90"/>
      <c r="O1282" s="90"/>
      <c r="Q1282" s="141"/>
      <c r="R1282" s="90"/>
      <c r="S1282" s="90"/>
      <c r="T1282" s="90"/>
      <c r="U1282" s="90"/>
      <c r="V1282" s="141"/>
      <c r="W1282" s="90"/>
      <c r="X1282" s="90"/>
      <c r="Y1282" s="86"/>
      <c r="AA1282" s="141"/>
      <c r="AB1282" s="90"/>
      <c r="AC1282" s="90"/>
      <c r="AD1282" s="90"/>
    </row>
    <row r="1283" spans="1:30" s="88" customFormat="1">
      <c r="A1283" s="87"/>
      <c r="C1283" s="89"/>
      <c r="D1283" s="90"/>
      <c r="F1283" s="90"/>
      <c r="I1283" s="90"/>
      <c r="J1283" s="90"/>
      <c r="L1283" s="141"/>
      <c r="M1283" s="90"/>
      <c r="N1283" s="90"/>
      <c r="O1283" s="90"/>
      <c r="Q1283" s="141"/>
      <c r="R1283" s="90"/>
      <c r="S1283" s="90"/>
      <c r="T1283" s="90"/>
      <c r="U1283" s="90"/>
      <c r="V1283" s="141"/>
      <c r="W1283" s="90"/>
      <c r="X1283" s="90"/>
      <c r="Y1283" s="86"/>
      <c r="AA1283" s="141"/>
      <c r="AB1283" s="90"/>
      <c r="AC1283" s="90"/>
      <c r="AD1283" s="90"/>
    </row>
    <row r="1284" spans="1:30" s="88" customFormat="1">
      <c r="A1284" s="87"/>
      <c r="C1284" s="89"/>
      <c r="D1284" s="90"/>
      <c r="F1284" s="90"/>
      <c r="I1284" s="90"/>
      <c r="J1284" s="90"/>
      <c r="L1284" s="141"/>
      <c r="M1284" s="90"/>
      <c r="N1284" s="90"/>
      <c r="O1284" s="90"/>
      <c r="Q1284" s="141"/>
      <c r="R1284" s="90"/>
      <c r="S1284" s="90"/>
      <c r="T1284" s="90"/>
      <c r="U1284" s="90"/>
      <c r="V1284" s="141"/>
      <c r="W1284" s="90"/>
      <c r="X1284" s="90"/>
      <c r="Y1284" s="86"/>
      <c r="AA1284" s="141"/>
      <c r="AB1284" s="90"/>
      <c r="AC1284" s="90"/>
      <c r="AD1284" s="90"/>
    </row>
    <row r="1285" spans="1:30" s="88" customFormat="1">
      <c r="A1285" s="87"/>
      <c r="C1285" s="89"/>
      <c r="D1285" s="90"/>
      <c r="F1285" s="90"/>
      <c r="I1285" s="90"/>
      <c r="J1285" s="90"/>
      <c r="L1285" s="141"/>
      <c r="M1285" s="90"/>
      <c r="N1285" s="90"/>
      <c r="O1285" s="90"/>
      <c r="Q1285" s="141"/>
      <c r="R1285" s="90"/>
      <c r="S1285" s="90"/>
      <c r="T1285" s="90"/>
      <c r="U1285" s="90"/>
      <c r="V1285" s="141"/>
      <c r="W1285" s="90"/>
      <c r="X1285" s="90"/>
      <c r="Y1285" s="86"/>
      <c r="AA1285" s="141"/>
      <c r="AB1285" s="90"/>
      <c r="AC1285" s="90"/>
      <c r="AD1285" s="90"/>
    </row>
    <row r="1286" spans="1:30" s="88" customFormat="1">
      <c r="A1286" s="87"/>
      <c r="C1286" s="89"/>
      <c r="D1286" s="90"/>
      <c r="F1286" s="90"/>
      <c r="I1286" s="90"/>
      <c r="J1286" s="90"/>
      <c r="L1286" s="141"/>
      <c r="M1286" s="90"/>
      <c r="N1286" s="90"/>
      <c r="O1286" s="90"/>
      <c r="Q1286" s="141"/>
      <c r="R1286" s="90"/>
      <c r="S1286" s="90"/>
      <c r="T1286" s="90"/>
      <c r="U1286" s="90"/>
      <c r="V1286" s="141"/>
      <c r="W1286" s="90"/>
      <c r="X1286" s="90"/>
      <c r="Y1286" s="86"/>
      <c r="AA1286" s="141"/>
      <c r="AB1286" s="90"/>
      <c r="AC1286" s="90"/>
      <c r="AD1286" s="90"/>
    </row>
    <row r="1287" spans="1:30" s="88" customFormat="1">
      <c r="A1287" s="87"/>
      <c r="C1287" s="89"/>
      <c r="D1287" s="90"/>
      <c r="F1287" s="90"/>
      <c r="I1287" s="90"/>
      <c r="J1287" s="90"/>
      <c r="L1287" s="141"/>
      <c r="M1287" s="90"/>
      <c r="N1287" s="90"/>
      <c r="O1287" s="90"/>
      <c r="Q1287" s="141"/>
      <c r="R1287" s="90"/>
      <c r="S1287" s="90"/>
      <c r="T1287" s="90"/>
      <c r="U1287" s="90"/>
      <c r="V1287" s="141"/>
      <c r="W1287" s="90"/>
      <c r="X1287" s="90"/>
      <c r="Y1287" s="86"/>
      <c r="AA1287" s="141"/>
      <c r="AB1287" s="90"/>
      <c r="AC1287" s="90"/>
      <c r="AD1287" s="90"/>
    </row>
    <row r="1288" spans="1:30" s="88" customFormat="1">
      <c r="A1288" s="87"/>
      <c r="C1288" s="89"/>
      <c r="D1288" s="90"/>
      <c r="F1288" s="90"/>
      <c r="I1288" s="90"/>
      <c r="J1288" s="90"/>
      <c r="L1288" s="141"/>
      <c r="M1288" s="90"/>
      <c r="N1288" s="90"/>
      <c r="O1288" s="90"/>
      <c r="Q1288" s="141"/>
      <c r="R1288" s="90"/>
      <c r="S1288" s="90"/>
      <c r="T1288" s="90"/>
      <c r="U1288" s="90"/>
      <c r="V1288" s="141"/>
      <c r="W1288" s="90"/>
      <c r="X1288" s="90"/>
      <c r="Y1288" s="86"/>
      <c r="AA1288" s="141"/>
      <c r="AB1288" s="90"/>
      <c r="AC1288" s="90"/>
      <c r="AD1288" s="90"/>
    </row>
    <row r="1289" spans="1:30" s="88" customFormat="1">
      <c r="A1289" s="87"/>
      <c r="C1289" s="89"/>
      <c r="D1289" s="90"/>
      <c r="F1289" s="90"/>
      <c r="I1289" s="90"/>
      <c r="J1289" s="90"/>
      <c r="L1289" s="141"/>
      <c r="M1289" s="90"/>
      <c r="N1289" s="90"/>
      <c r="O1289" s="90"/>
      <c r="Q1289" s="141"/>
      <c r="R1289" s="90"/>
      <c r="S1289" s="90"/>
      <c r="T1289" s="90"/>
      <c r="U1289" s="90"/>
      <c r="V1289" s="141"/>
      <c r="W1289" s="90"/>
      <c r="X1289" s="90"/>
      <c r="Y1289" s="86"/>
      <c r="AA1289" s="141"/>
      <c r="AB1289" s="90"/>
      <c r="AC1289" s="90"/>
      <c r="AD1289" s="90"/>
    </row>
    <row r="1290" spans="1:30" s="88" customFormat="1">
      <c r="A1290" s="87"/>
      <c r="C1290" s="89"/>
      <c r="D1290" s="90"/>
      <c r="F1290" s="90"/>
      <c r="I1290" s="90"/>
      <c r="J1290" s="90"/>
      <c r="L1290" s="141"/>
      <c r="M1290" s="90"/>
      <c r="N1290" s="90"/>
      <c r="O1290" s="90"/>
      <c r="Q1290" s="141"/>
      <c r="R1290" s="90"/>
      <c r="S1290" s="90"/>
      <c r="T1290" s="90"/>
      <c r="U1290" s="90"/>
      <c r="V1290" s="141"/>
      <c r="W1290" s="90"/>
      <c r="X1290" s="90"/>
      <c r="Y1290" s="86"/>
      <c r="AA1290" s="141"/>
      <c r="AB1290" s="90"/>
      <c r="AC1290" s="90"/>
      <c r="AD1290" s="90"/>
    </row>
    <row r="1291" spans="1:30" s="88" customFormat="1">
      <c r="A1291" s="87"/>
      <c r="C1291" s="89"/>
      <c r="D1291" s="90"/>
      <c r="F1291" s="90"/>
      <c r="I1291" s="90"/>
      <c r="J1291" s="90"/>
      <c r="L1291" s="141"/>
      <c r="M1291" s="90"/>
      <c r="N1291" s="90"/>
      <c r="O1291" s="90"/>
      <c r="Q1291" s="141"/>
      <c r="R1291" s="90"/>
      <c r="S1291" s="90"/>
      <c r="T1291" s="90"/>
      <c r="U1291" s="90"/>
      <c r="V1291" s="141"/>
      <c r="W1291" s="90"/>
      <c r="X1291" s="90"/>
      <c r="Y1291" s="86"/>
      <c r="AA1291" s="141"/>
      <c r="AB1291" s="90"/>
      <c r="AC1291" s="90"/>
      <c r="AD1291" s="90"/>
    </row>
    <row r="1292" spans="1:30" s="88" customFormat="1">
      <c r="A1292" s="87"/>
      <c r="C1292" s="89"/>
      <c r="D1292" s="90"/>
      <c r="F1292" s="90"/>
      <c r="I1292" s="90"/>
      <c r="J1292" s="90"/>
      <c r="L1292" s="141"/>
      <c r="M1292" s="90"/>
      <c r="N1292" s="90"/>
      <c r="O1292" s="90"/>
      <c r="Q1292" s="141"/>
      <c r="R1292" s="90"/>
      <c r="S1292" s="90"/>
      <c r="T1292" s="90"/>
      <c r="U1292" s="90"/>
      <c r="V1292" s="141"/>
      <c r="W1292" s="90"/>
      <c r="X1292" s="90"/>
      <c r="Y1292" s="86"/>
      <c r="AA1292" s="141"/>
      <c r="AB1292" s="90"/>
      <c r="AC1292" s="90"/>
      <c r="AD1292" s="90"/>
    </row>
    <row r="1293" spans="1:30" s="88" customFormat="1">
      <c r="A1293" s="87"/>
      <c r="C1293" s="89"/>
      <c r="D1293" s="90"/>
      <c r="F1293" s="90"/>
      <c r="I1293" s="90"/>
      <c r="J1293" s="90"/>
      <c r="L1293" s="141"/>
      <c r="M1293" s="90"/>
      <c r="N1293" s="90"/>
      <c r="O1293" s="90"/>
      <c r="Q1293" s="141"/>
      <c r="R1293" s="90"/>
      <c r="S1293" s="90"/>
      <c r="T1293" s="90"/>
      <c r="U1293" s="90"/>
      <c r="V1293" s="141"/>
      <c r="W1293" s="90"/>
      <c r="X1293" s="90"/>
      <c r="Y1293" s="86"/>
      <c r="AA1293" s="141"/>
      <c r="AB1293" s="90"/>
      <c r="AC1293" s="90"/>
      <c r="AD1293" s="90"/>
    </row>
    <row r="1294" spans="1:30" s="88" customFormat="1">
      <c r="A1294" s="87"/>
      <c r="C1294" s="89"/>
      <c r="D1294" s="90"/>
      <c r="F1294" s="90"/>
      <c r="I1294" s="90"/>
      <c r="J1294" s="90"/>
      <c r="L1294" s="141"/>
      <c r="M1294" s="90"/>
      <c r="N1294" s="90"/>
      <c r="O1294" s="90"/>
      <c r="Q1294" s="141"/>
      <c r="R1294" s="90"/>
      <c r="S1294" s="90"/>
      <c r="T1294" s="90"/>
      <c r="U1294" s="90"/>
      <c r="V1294" s="141"/>
      <c r="W1294" s="90"/>
      <c r="X1294" s="90"/>
      <c r="Y1294" s="86"/>
      <c r="AA1294" s="141"/>
      <c r="AB1294" s="90"/>
      <c r="AC1294" s="90"/>
      <c r="AD1294" s="90"/>
    </row>
    <row r="1295" spans="1:30" s="88" customFormat="1">
      <c r="A1295" s="87"/>
      <c r="C1295" s="89"/>
      <c r="D1295" s="90"/>
      <c r="F1295" s="90"/>
      <c r="I1295" s="90"/>
      <c r="J1295" s="90"/>
      <c r="L1295" s="141"/>
      <c r="M1295" s="90"/>
      <c r="N1295" s="90"/>
      <c r="O1295" s="90"/>
      <c r="Q1295" s="141"/>
      <c r="R1295" s="90"/>
      <c r="S1295" s="90"/>
      <c r="T1295" s="90"/>
      <c r="U1295" s="90"/>
      <c r="V1295" s="141"/>
      <c r="W1295" s="90"/>
      <c r="X1295" s="90"/>
      <c r="Y1295" s="86"/>
      <c r="AA1295" s="141"/>
      <c r="AB1295" s="90"/>
      <c r="AC1295" s="90"/>
      <c r="AD1295" s="90"/>
    </row>
    <row r="1296" spans="1:30" s="88" customFormat="1">
      <c r="A1296" s="87"/>
      <c r="C1296" s="89"/>
      <c r="D1296" s="90"/>
      <c r="F1296" s="90"/>
      <c r="I1296" s="90"/>
      <c r="J1296" s="90"/>
      <c r="L1296" s="141"/>
      <c r="M1296" s="90"/>
      <c r="N1296" s="90"/>
      <c r="O1296" s="90"/>
      <c r="Q1296" s="141"/>
      <c r="R1296" s="90"/>
      <c r="S1296" s="90"/>
      <c r="T1296" s="90"/>
      <c r="U1296" s="90"/>
      <c r="V1296" s="141"/>
      <c r="W1296" s="90"/>
      <c r="X1296" s="90"/>
      <c r="Y1296" s="86"/>
      <c r="AA1296" s="141"/>
      <c r="AB1296" s="90"/>
      <c r="AC1296" s="90"/>
      <c r="AD1296" s="90"/>
    </row>
    <row r="1297" spans="1:30" s="88" customFormat="1">
      <c r="A1297" s="87"/>
      <c r="C1297" s="89"/>
      <c r="D1297" s="90"/>
      <c r="F1297" s="90"/>
      <c r="I1297" s="90"/>
      <c r="J1297" s="90"/>
      <c r="L1297" s="141"/>
      <c r="M1297" s="90"/>
      <c r="N1297" s="90"/>
      <c r="O1297" s="90"/>
      <c r="Q1297" s="141"/>
      <c r="R1297" s="90"/>
      <c r="S1297" s="90"/>
      <c r="T1297" s="90"/>
      <c r="U1297" s="90"/>
      <c r="V1297" s="141"/>
      <c r="W1297" s="90"/>
      <c r="X1297" s="90"/>
      <c r="Y1297" s="86"/>
      <c r="AA1297" s="141"/>
      <c r="AB1297" s="90"/>
      <c r="AC1297" s="90"/>
      <c r="AD1297" s="90"/>
    </row>
    <row r="1298" spans="1:30" s="88" customFormat="1">
      <c r="A1298" s="87"/>
      <c r="C1298" s="89"/>
      <c r="D1298" s="90"/>
      <c r="F1298" s="90"/>
      <c r="I1298" s="90"/>
      <c r="J1298" s="90"/>
      <c r="L1298" s="141"/>
      <c r="M1298" s="90"/>
      <c r="N1298" s="90"/>
      <c r="O1298" s="90"/>
      <c r="Q1298" s="141"/>
      <c r="R1298" s="90"/>
      <c r="S1298" s="90"/>
      <c r="T1298" s="90"/>
      <c r="U1298" s="90"/>
      <c r="V1298" s="141"/>
      <c r="W1298" s="90"/>
      <c r="X1298" s="90"/>
      <c r="Y1298" s="86"/>
      <c r="AA1298" s="141"/>
      <c r="AB1298" s="90"/>
      <c r="AC1298" s="90"/>
      <c r="AD1298" s="90"/>
    </row>
    <row r="1299" spans="1:30" s="88" customFormat="1">
      <c r="A1299" s="87"/>
      <c r="C1299" s="89"/>
      <c r="D1299" s="90"/>
      <c r="F1299" s="90"/>
      <c r="I1299" s="90"/>
      <c r="J1299" s="90"/>
      <c r="L1299" s="141"/>
      <c r="M1299" s="90"/>
      <c r="N1299" s="90"/>
      <c r="O1299" s="90"/>
      <c r="Q1299" s="141"/>
      <c r="R1299" s="90"/>
      <c r="S1299" s="90"/>
      <c r="T1299" s="90"/>
      <c r="U1299" s="90"/>
      <c r="V1299" s="141"/>
      <c r="W1299" s="90"/>
      <c r="X1299" s="90"/>
      <c r="Y1299" s="86"/>
      <c r="AA1299" s="141"/>
      <c r="AB1299" s="90"/>
      <c r="AC1299" s="90"/>
      <c r="AD1299" s="90"/>
    </row>
    <row r="1300" spans="1:30" s="88" customFormat="1">
      <c r="A1300" s="87"/>
      <c r="C1300" s="89"/>
      <c r="D1300" s="90"/>
      <c r="F1300" s="90"/>
      <c r="I1300" s="90"/>
      <c r="J1300" s="90"/>
      <c r="L1300" s="141"/>
      <c r="M1300" s="90"/>
      <c r="N1300" s="90"/>
      <c r="O1300" s="90"/>
      <c r="Q1300" s="141"/>
      <c r="R1300" s="90"/>
      <c r="S1300" s="90"/>
      <c r="T1300" s="90"/>
      <c r="U1300" s="90"/>
      <c r="V1300" s="141"/>
      <c r="W1300" s="90"/>
      <c r="X1300" s="90"/>
      <c r="Y1300" s="86"/>
      <c r="AA1300" s="141"/>
      <c r="AB1300" s="90"/>
      <c r="AC1300" s="90"/>
      <c r="AD1300" s="90"/>
    </row>
    <row r="1301" spans="1:30" s="88" customFormat="1">
      <c r="A1301" s="87"/>
      <c r="C1301" s="89"/>
      <c r="D1301" s="90"/>
      <c r="F1301" s="90"/>
      <c r="I1301" s="90"/>
      <c r="J1301" s="90"/>
      <c r="L1301" s="141"/>
      <c r="M1301" s="90"/>
      <c r="N1301" s="90"/>
      <c r="O1301" s="90"/>
      <c r="Q1301" s="141"/>
      <c r="R1301" s="90"/>
      <c r="S1301" s="90"/>
      <c r="T1301" s="90"/>
      <c r="U1301" s="90"/>
      <c r="V1301" s="141"/>
      <c r="W1301" s="90"/>
      <c r="X1301" s="90"/>
      <c r="Y1301" s="86"/>
      <c r="AA1301" s="141"/>
      <c r="AB1301" s="90"/>
      <c r="AC1301" s="90"/>
      <c r="AD1301" s="90"/>
    </row>
    <row r="1302" spans="1:30" s="88" customFormat="1">
      <c r="A1302" s="87"/>
      <c r="C1302" s="89"/>
      <c r="D1302" s="90"/>
      <c r="F1302" s="90"/>
      <c r="I1302" s="90"/>
      <c r="J1302" s="90"/>
      <c r="L1302" s="141"/>
      <c r="M1302" s="90"/>
      <c r="N1302" s="90"/>
      <c r="O1302" s="90"/>
      <c r="Q1302" s="141"/>
      <c r="R1302" s="90"/>
      <c r="S1302" s="90"/>
      <c r="T1302" s="90"/>
      <c r="U1302" s="90"/>
      <c r="V1302" s="141"/>
      <c r="W1302" s="90"/>
      <c r="X1302" s="90"/>
      <c r="Y1302" s="86"/>
      <c r="AA1302" s="141"/>
      <c r="AB1302" s="90"/>
      <c r="AC1302" s="90"/>
      <c r="AD1302" s="90"/>
    </row>
    <row r="1303" spans="1:30" s="88" customFormat="1">
      <c r="A1303" s="87"/>
      <c r="C1303" s="89"/>
      <c r="D1303" s="90"/>
      <c r="F1303" s="90"/>
      <c r="I1303" s="90"/>
      <c r="J1303" s="90"/>
      <c r="L1303" s="141"/>
      <c r="M1303" s="90"/>
      <c r="N1303" s="90"/>
      <c r="O1303" s="90"/>
      <c r="Q1303" s="141"/>
      <c r="R1303" s="90"/>
      <c r="S1303" s="90"/>
      <c r="T1303" s="90"/>
      <c r="U1303" s="90"/>
      <c r="V1303" s="141"/>
      <c r="W1303" s="90"/>
      <c r="X1303" s="90"/>
      <c r="Y1303" s="86"/>
      <c r="AA1303" s="141"/>
      <c r="AB1303" s="90"/>
      <c r="AC1303" s="90"/>
      <c r="AD1303" s="90"/>
    </row>
    <row r="1304" spans="1:30" s="88" customFormat="1">
      <c r="A1304" s="87"/>
      <c r="C1304" s="89"/>
      <c r="D1304" s="90"/>
      <c r="F1304" s="90"/>
      <c r="I1304" s="90"/>
      <c r="J1304" s="90"/>
      <c r="L1304" s="141"/>
      <c r="M1304" s="90"/>
      <c r="N1304" s="90"/>
      <c r="O1304" s="90"/>
      <c r="Q1304" s="141"/>
      <c r="R1304" s="90"/>
      <c r="S1304" s="90"/>
      <c r="T1304" s="90"/>
      <c r="U1304" s="90"/>
      <c r="V1304" s="141"/>
      <c r="W1304" s="90"/>
      <c r="X1304" s="90"/>
      <c r="Y1304" s="86"/>
      <c r="AA1304" s="141"/>
      <c r="AB1304" s="90"/>
      <c r="AC1304" s="90"/>
      <c r="AD1304" s="90"/>
    </row>
    <row r="1305" spans="1:30" s="88" customFormat="1">
      <c r="A1305" s="87"/>
      <c r="C1305" s="89"/>
      <c r="D1305" s="90"/>
      <c r="F1305" s="90"/>
      <c r="I1305" s="90"/>
      <c r="J1305" s="90"/>
      <c r="L1305" s="141"/>
      <c r="M1305" s="90"/>
      <c r="N1305" s="90"/>
      <c r="O1305" s="90"/>
      <c r="Q1305" s="141"/>
      <c r="R1305" s="90"/>
      <c r="S1305" s="90"/>
      <c r="T1305" s="90"/>
      <c r="U1305" s="90"/>
      <c r="V1305" s="141"/>
      <c r="W1305" s="90"/>
      <c r="X1305" s="90"/>
      <c r="Y1305" s="86"/>
      <c r="AA1305" s="141"/>
      <c r="AB1305" s="90"/>
      <c r="AC1305" s="90"/>
      <c r="AD1305" s="90"/>
    </row>
    <row r="1306" spans="1:30" s="88" customFormat="1">
      <c r="A1306" s="87"/>
      <c r="C1306" s="89"/>
      <c r="D1306" s="90"/>
      <c r="F1306" s="90"/>
      <c r="I1306" s="90"/>
      <c r="J1306" s="90"/>
      <c r="L1306" s="141"/>
      <c r="M1306" s="90"/>
      <c r="N1306" s="90"/>
      <c r="O1306" s="90"/>
      <c r="Q1306" s="141"/>
      <c r="R1306" s="90"/>
      <c r="S1306" s="90"/>
      <c r="T1306" s="90"/>
      <c r="U1306" s="90"/>
      <c r="V1306" s="141"/>
      <c r="W1306" s="90"/>
      <c r="X1306" s="90"/>
      <c r="Y1306" s="86"/>
      <c r="AA1306" s="141"/>
      <c r="AB1306" s="90"/>
      <c r="AC1306" s="90"/>
      <c r="AD1306" s="90"/>
    </row>
    <row r="1307" spans="1:30" s="88" customFormat="1">
      <c r="A1307" s="87"/>
      <c r="C1307" s="89"/>
      <c r="D1307" s="90"/>
      <c r="F1307" s="90"/>
      <c r="I1307" s="90"/>
      <c r="J1307" s="90"/>
      <c r="L1307" s="141"/>
      <c r="M1307" s="90"/>
      <c r="N1307" s="90"/>
      <c r="O1307" s="90"/>
      <c r="Q1307" s="141"/>
      <c r="R1307" s="90"/>
      <c r="S1307" s="90"/>
      <c r="T1307" s="90"/>
      <c r="U1307" s="90"/>
      <c r="V1307" s="141"/>
      <c r="W1307" s="90"/>
      <c r="X1307" s="90"/>
      <c r="Y1307" s="86"/>
      <c r="AA1307" s="141"/>
      <c r="AB1307" s="90"/>
      <c r="AC1307" s="90"/>
      <c r="AD1307" s="90"/>
    </row>
    <row r="1308" spans="1:30" s="88" customFormat="1">
      <c r="A1308" s="87"/>
      <c r="C1308" s="89"/>
      <c r="D1308" s="90"/>
      <c r="F1308" s="90"/>
      <c r="I1308" s="90"/>
      <c r="J1308" s="90"/>
      <c r="L1308" s="141"/>
      <c r="M1308" s="90"/>
      <c r="N1308" s="90"/>
      <c r="O1308" s="90"/>
      <c r="Q1308" s="141"/>
      <c r="R1308" s="90"/>
      <c r="S1308" s="90"/>
      <c r="T1308" s="90"/>
      <c r="U1308" s="90"/>
      <c r="V1308" s="141"/>
      <c r="W1308" s="90"/>
      <c r="X1308" s="90"/>
      <c r="Y1308" s="86"/>
      <c r="AA1308" s="141"/>
      <c r="AB1308" s="90"/>
      <c r="AC1308" s="90"/>
      <c r="AD1308" s="90"/>
    </row>
    <row r="1309" spans="1:30" s="88" customFormat="1">
      <c r="A1309" s="87"/>
      <c r="C1309" s="89"/>
      <c r="D1309" s="90"/>
      <c r="F1309" s="90"/>
      <c r="I1309" s="90"/>
      <c r="J1309" s="90"/>
      <c r="L1309" s="141"/>
      <c r="M1309" s="90"/>
      <c r="N1309" s="90"/>
      <c r="O1309" s="90"/>
      <c r="Q1309" s="141"/>
      <c r="R1309" s="90"/>
      <c r="S1309" s="90"/>
      <c r="T1309" s="90"/>
      <c r="U1309" s="90"/>
      <c r="V1309" s="141"/>
      <c r="W1309" s="90"/>
      <c r="X1309" s="90"/>
      <c r="Y1309" s="86"/>
      <c r="AA1309" s="141"/>
      <c r="AB1309" s="90"/>
      <c r="AC1309" s="90"/>
      <c r="AD1309" s="90"/>
    </row>
    <row r="1310" spans="1:30" s="88" customFormat="1">
      <c r="A1310" s="87"/>
      <c r="C1310" s="89"/>
      <c r="D1310" s="90"/>
      <c r="F1310" s="90"/>
      <c r="I1310" s="90"/>
      <c r="J1310" s="90"/>
      <c r="L1310" s="141"/>
      <c r="M1310" s="90"/>
      <c r="N1310" s="90"/>
      <c r="O1310" s="90"/>
      <c r="Q1310" s="141"/>
      <c r="R1310" s="90"/>
      <c r="S1310" s="90"/>
      <c r="T1310" s="90"/>
      <c r="U1310" s="90"/>
      <c r="V1310" s="141"/>
      <c r="W1310" s="90"/>
      <c r="X1310" s="90"/>
      <c r="Y1310" s="86"/>
      <c r="AA1310" s="141"/>
      <c r="AB1310" s="90"/>
      <c r="AC1310" s="90"/>
      <c r="AD1310" s="90"/>
    </row>
    <row r="1311" spans="1:30" s="88" customFormat="1">
      <c r="A1311" s="87"/>
      <c r="C1311" s="89"/>
      <c r="D1311" s="90"/>
      <c r="F1311" s="90"/>
      <c r="I1311" s="90"/>
      <c r="J1311" s="90"/>
      <c r="L1311" s="141"/>
      <c r="M1311" s="90"/>
      <c r="N1311" s="90"/>
      <c r="O1311" s="90"/>
      <c r="Q1311" s="141"/>
      <c r="R1311" s="90"/>
      <c r="S1311" s="90"/>
      <c r="T1311" s="90"/>
      <c r="U1311" s="90"/>
      <c r="V1311" s="141"/>
      <c r="W1311" s="90"/>
      <c r="X1311" s="90"/>
      <c r="Y1311" s="86"/>
      <c r="AA1311" s="141"/>
      <c r="AB1311" s="90"/>
      <c r="AC1311" s="90"/>
      <c r="AD1311" s="90"/>
    </row>
    <row r="1312" spans="1:30" s="88" customFormat="1">
      <c r="A1312" s="87"/>
      <c r="C1312" s="89"/>
      <c r="D1312" s="90"/>
      <c r="F1312" s="90"/>
      <c r="I1312" s="90"/>
      <c r="J1312" s="90"/>
      <c r="L1312" s="141"/>
      <c r="M1312" s="90"/>
      <c r="N1312" s="90"/>
      <c r="O1312" s="90"/>
      <c r="Q1312" s="141"/>
      <c r="R1312" s="90"/>
      <c r="S1312" s="90"/>
      <c r="T1312" s="90"/>
      <c r="U1312" s="90"/>
      <c r="V1312" s="141"/>
      <c r="W1312" s="90"/>
      <c r="X1312" s="90"/>
      <c r="Y1312" s="86"/>
      <c r="AA1312" s="141"/>
      <c r="AB1312" s="90"/>
      <c r="AC1312" s="90"/>
      <c r="AD1312" s="90"/>
    </row>
    <row r="1313" spans="1:30" s="88" customFormat="1">
      <c r="A1313" s="87"/>
      <c r="C1313" s="89"/>
      <c r="D1313" s="90"/>
      <c r="F1313" s="90"/>
      <c r="I1313" s="90"/>
      <c r="J1313" s="90"/>
      <c r="L1313" s="141"/>
      <c r="M1313" s="90"/>
      <c r="N1313" s="90"/>
      <c r="O1313" s="90"/>
      <c r="Q1313" s="141"/>
      <c r="R1313" s="90"/>
      <c r="S1313" s="90"/>
      <c r="T1313" s="90"/>
      <c r="U1313" s="90"/>
      <c r="V1313" s="141"/>
      <c r="W1313" s="90"/>
      <c r="X1313" s="90"/>
      <c r="Y1313" s="86"/>
      <c r="AA1313" s="141"/>
      <c r="AB1313" s="90"/>
      <c r="AC1313" s="90"/>
      <c r="AD1313" s="90"/>
    </row>
    <row r="1314" spans="1:30" s="88" customFormat="1">
      <c r="A1314" s="87"/>
      <c r="C1314" s="89"/>
      <c r="D1314" s="90"/>
      <c r="F1314" s="90"/>
      <c r="I1314" s="90"/>
      <c r="J1314" s="90"/>
      <c r="L1314" s="141"/>
      <c r="M1314" s="90"/>
      <c r="N1314" s="90"/>
      <c r="O1314" s="90"/>
      <c r="Q1314" s="141"/>
      <c r="R1314" s="90"/>
      <c r="S1314" s="90"/>
      <c r="T1314" s="90"/>
      <c r="U1314" s="90"/>
      <c r="V1314" s="141"/>
      <c r="W1314" s="90"/>
      <c r="X1314" s="90"/>
      <c r="Y1314" s="86"/>
      <c r="AA1314" s="141"/>
      <c r="AB1314" s="90"/>
      <c r="AC1314" s="90"/>
      <c r="AD1314" s="90"/>
    </row>
    <row r="1315" spans="1:30" s="88" customFormat="1">
      <c r="A1315" s="87"/>
      <c r="C1315" s="89"/>
      <c r="D1315" s="90"/>
      <c r="F1315" s="90"/>
      <c r="I1315" s="90"/>
      <c r="J1315" s="90"/>
      <c r="L1315" s="141"/>
      <c r="M1315" s="90"/>
      <c r="N1315" s="90"/>
      <c r="O1315" s="90"/>
      <c r="Q1315" s="141"/>
      <c r="R1315" s="90"/>
      <c r="S1315" s="90"/>
      <c r="T1315" s="90"/>
      <c r="U1315" s="90"/>
      <c r="V1315" s="141"/>
      <c r="W1315" s="90"/>
      <c r="X1315" s="90"/>
      <c r="Y1315" s="86"/>
      <c r="AA1315" s="141"/>
      <c r="AB1315" s="90"/>
      <c r="AC1315" s="90"/>
      <c r="AD1315" s="90"/>
    </row>
    <row r="1316" spans="1:30" s="88" customFormat="1">
      <c r="A1316" s="87"/>
      <c r="C1316" s="89"/>
      <c r="D1316" s="90"/>
      <c r="F1316" s="90"/>
      <c r="I1316" s="90"/>
      <c r="J1316" s="90"/>
      <c r="L1316" s="141"/>
      <c r="M1316" s="90"/>
      <c r="N1316" s="90"/>
      <c r="O1316" s="90"/>
      <c r="Q1316" s="141"/>
      <c r="R1316" s="90"/>
      <c r="S1316" s="90"/>
      <c r="T1316" s="90"/>
      <c r="U1316" s="90"/>
      <c r="V1316" s="141"/>
      <c r="W1316" s="90"/>
      <c r="X1316" s="90"/>
      <c r="Y1316" s="86"/>
      <c r="AA1316" s="141"/>
      <c r="AB1316" s="90"/>
      <c r="AC1316" s="90"/>
      <c r="AD1316" s="90"/>
    </row>
    <row r="1317" spans="1:30" s="88" customFormat="1">
      <c r="A1317" s="87"/>
      <c r="C1317" s="89"/>
      <c r="D1317" s="90"/>
      <c r="F1317" s="90"/>
      <c r="I1317" s="90"/>
      <c r="J1317" s="90"/>
      <c r="L1317" s="141"/>
      <c r="M1317" s="90"/>
      <c r="N1317" s="90"/>
      <c r="O1317" s="90"/>
      <c r="Q1317" s="141"/>
      <c r="R1317" s="90"/>
      <c r="S1317" s="90"/>
      <c r="T1317" s="90"/>
      <c r="U1317" s="90"/>
      <c r="V1317" s="141"/>
      <c r="W1317" s="90"/>
      <c r="X1317" s="90"/>
      <c r="Y1317" s="86"/>
      <c r="AA1317" s="141"/>
      <c r="AB1317" s="90"/>
      <c r="AC1317" s="90"/>
      <c r="AD1317" s="90"/>
    </row>
    <row r="1318" spans="1:30" s="88" customFormat="1">
      <c r="A1318" s="87"/>
      <c r="C1318" s="89"/>
      <c r="D1318" s="90"/>
      <c r="F1318" s="90"/>
      <c r="I1318" s="90"/>
      <c r="J1318" s="90"/>
      <c r="L1318" s="141"/>
      <c r="M1318" s="90"/>
      <c r="N1318" s="90"/>
      <c r="O1318" s="90"/>
      <c r="Q1318" s="141"/>
      <c r="R1318" s="90"/>
      <c r="S1318" s="90"/>
      <c r="T1318" s="90"/>
      <c r="U1318" s="90"/>
      <c r="V1318" s="141"/>
      <c r="W1318" s="90"/>
      <c r="X1318" s="90"/>
      <c r="Y1318" s="86"/>
      <c r="AA1318" s="141"/>
      <c r="AB1318" s="90"/>
      <c r="AC1318" s="90"/>
      <c r="AD1318" s="90"/>
    </row>
    <row r="1319" spans="1:30" s="88" customFormat="1">
      <c r="A1319" s="87"/>
      <c r="C1319" s="89"/>
      <c r="D1319" s="90"/>
      <c r="F1319" s="90"/>
      <c r="I1319" s="90"/>
      <c r="J1319" s="90"/>
      <c r="L1319" s="141"/>
      <c r="M1319" s="90"/>
      <c r="N1319" s="90"/>
      <c r="O1319" s="90"/>
      <c r="Q1319" s="141"/>
      <c r="R1319" s="90"/>
      <c r="S1319" s="90"/>
      <c r="T1319" s="90"/>
      <c r="U1319" s="90"/>
      <c r="V1319" s="141"/>
      <c r="W1319" s="90"/>
      <c r="X1319" s="90"/>
      <c r="Y1319" s="86"/>
      <c r="AA1319" s="141"/>
      <c r="AB1319" s="90"/>
      <c r="AC1319" s="90"/>
      <c r="AD1319" s="90"/>
    </row>
    <row r="1320" spans="1:30" s="88" customFormat="1">
      <c r="A1320" s="87"/>
      <c r="C1320" s="89"/>
      <c r="D1320" s="90"/>
      <c r="F1320" s="90"/>
      <c r="I1320" s="90"/>
      <c r="J1320" s="90"/>
      <c r="L1320" s="141"/>
      <c r="M1320" s="90"/>
      <c r="N1320" s="90"/>
      <c r="O1320" s="90"/>
      <c r="Q1320" s="141"/>
      <c r="R1320" s="90"/>
      <c r="S1320" s="90"/>
      <c r="T1320" s="90"/>
      <c r="U1320" s="90"/>
      <c r="V1320" s="141"/>
      <c r="W1320" s="90"/>
      <c r="X1320" s="90"/>
      <c r="Y1320" s="86"/>
      <c r="AA1320" s="141"/>
      <c r="AB1320" s="90"/>
      <c r="AC1320" s="90"/>
      <c r="AD1320" s="90"/>
    </row>
    <row r="1321" spans="1:30" s="88" customFormat="1">
      <c r="A1321" s="87"/>
      <c r="C1321" s="89"/>
      <c r="D1321" s="90"/>
      <c r="F1321" s="90"/>
      <c r="I1321" s="90"/>
      <c r="J1321" s="90"/>
      <c r="L1321" s="141"/>
      <c r="M1321" s="90"/>
      <c r="N1321" s="90"/>
      <c r="O1321" s="90"/>
      <c r="Q1321" s="141"/>
      <c r="R1321" s="90"/>
      <c r="S1321" s="90"/>
      <c r="T1321" s="90"/>
      <c r="U1321" s="90"/>
      <c r="V1321" s="141"/>
      <c r="W1321" s="90"/>
      <c r="X1321" s="90"/>
      <c r="Y1321" s="86"/>
      <c r="AA1321" s="141"/>
      <c r="AB1321" s="90"/>
      <c r="AC1321" s="90"/>
      <c r="AD1321" s="90"/>
    </row>
    <row r="1322" spans="1:30" s="88" customFormat="1">
      <c r="A1322" s="87"/>
      <c r="C1322" s="89"/>
      <c r="D1322" s="90"/>
      <c r="F1322" s="90"/>
      <c r="I1322" s="90"/>
      <c r="J1322" s="90"/>
      <c r="L1322" s="141"/>
      <c r="M1322" s="90"/>
      <c r="N1322" s="90"/>
      <c r="O1322" s="90"/>
      <c r="Q1322" s="141"/>
      <c r="R1322" s="90"/>
      <c r="S1322" s="90"/>
      <c r="T1322" s="90"/>
      <c r="U1322" s="90"/>
      <c r="V1322" s="141"/>
      <c r="W1322" s="90"/>
      <c r="X1322" s="90"/>
      <c r="Y1322" s="86"/>
      <c r="AA1322" s="141"/>
      <c r="AB1322" s="90"/>
      <c r="AC1322" s="90"/>
      <c r="AD1322" s="90"/>
    </row>
    <row r="1323" spans="1:30" s="88" customFormat="1">
      <c r="A1323" s="87"/>
      <c r="C1323" s="89"/>
      <c r="D1323" s="90"/>
      <c r="F1323" s="90"/>
      <c r="I1323" s="90"/>
      <c r="J1323" s="90"/>
      <c r="L1323" s="141"/>
      <c r="M1323" s="90"/>
      <c r="N1323" s="90"/>
      <c r="O1323" s="90"/>
      <c r="Q1323" s="141"/>
      <c r="R1323" s="90"/>
      <c r="S1323" s="90"/>
      <c r="T1323" s="90"/>
      <c r="U1323" s="90"/>
      <c r="V1323" s="141"/>
      <c r="W1323" s="90"/>
      <c r="X1323" s="90"/>
      <c r="Y1323" s="86"/>
      <c r="AA1323" s="141"/>
      <c r="AB1323" s="90"/>
      <c r="AC1323" s="90"/>
      <c r="AD1323" s="90"/>
    </row>
    <row r="1324" spans="1:30" s="88" customFormat="1">
      <c r="A1324" s="87"/>
      <c r="C1324" s="89"/>
      <c r="D1324" s="90"/>
      <c r="F1324" s="90"/>
      <c r="I1324" s="90"/>
      <c r="J1324" s="90"/>
      <c r="L1324" s="141"/>
      <c r="M1324" s="90"/>
      <c r="N1324" s="90"/>
      <c r="O1324" s="90"/>
      <c r="Q1324" s="141"/>
      <c r="R1324" s="90"/>
      <c r="S1324" s="90"/>
      <c r="T1324" s="90"/>
      <c r="U1324" s="90"/>
      <c r="V1324" s="141"/>
      <c r="W1324" s="90"/>
      <c r="X1324" s="90"/>
      <c r="Y1324" s="86"/>
      <c r="AA1324" s="141"/>
      <c r="AB1324" s="90"/>
      <c r="AC1324" s="90"/>
      <c r="AD1324" s="90"/>
    </row>
    <row r="1325" spans="1:30" s="88" customFormat="1">
      <c r="A1325" s="87"/>
      <c r="C1325" s="89"/>
      <c r="D1325" s="90"/>
      <c r="F1325" s="90"/>
      <c r="I1325" s="90"/>
      <c r="J1325" s="90"/>
      <c r="L1325" s="141"/>
      <c r="M1325" s="90"/>
      <c r="N1325" s="90"/>
      <c r="O1325" s="90"/>
      <c r="Q1325" s="141"/>
      <c r="R1325" s="90"/>
      <c r="S1325" s="90"/>
      <c r="T1325" s="90"/>
      <c r="U1325" s="90"/>
      <c r="V1325" s="141"/>
      <c r="W1325" s="90"/>
      <c r="X1325" s="90"/>
      <c r="Y1325" s="86"/>
      <c r="AA1325" s="141"/>
      <c r="AB1325" s="90"/>
      <c r="AC1325" s="90"/>
      <c r="AD1325" s="90"/>
    </row>
    <row r="1326" spans="1:30" s="88" customFormat="1">
      <c r="A1326" s="87"/>
      <c r="C1326" s="89"/>
      <c r="D1326" s="90"/>
      <c r="F1326" s="90"/>
      <c r="I1326" s="90"/>
      <c r="J1326" s="90"/>
      <c r="L1326" s="141"/>
      <c r="M1326" s="90"/>
      <c r="N1326" s="90"/>
      <c r="O1326" s="90"/>
      <c r="Q1326" s="141"/>
      <c r="R1326" s="90"/>
      <c r="S1326" s="90"/>
      <c r="T1326" s="90"/>
      <c r="U1326" s="90"/>
      <c r="V1326" s="141"/>
      <c r="W1326" s="90"/>
      <c r="X1326" s="90"/>
      <c r="Y1326" s="86"/>
      <c r="AA1326" s="141"/>
      <c r="AB1326" s="90"/>
      <c r="AC1326" s="90"/>
      <c r="AD1326" s="90"/>
    </row>
    <row r="1327" spans="1:30" s="88" customFormat="1">
      <c r="A1327" s="87"/>
      <c r="C1327" s="89"/>
      <c r="D1327" s="90"/>
      <c r="F1327" s="90"/>
      <c r="I1327" s="90"/>
      <c r="J1327" s="90"/>
      <c r="L1327" s="141"/>
      <c r="M1327" s="90"/>
      <c r="N1327" s="90"/>
      <c r="O1327" s="90"/>
      <c r="Q1327" s="141"/>
      <c r="R1327" s="90"/>
      <c r="S1327" s="90"/>
      <c r="T1327" s="90"/>
      <c r="U1327" s="90"/>
      <c r="V1327" s="141"/>
      <c r="W1327" s="90"/>
      <c r="X1327" s="90"/>
      <c r="Y1327" s="86"/>
      <c r="AA1327" s="141"/>
      <c r="AB1327" s="90"/>
      <c r="AC1327" s="90"/>
      <c r="AD1327" s="90"/>
    </row>
    <row r="1328" spans="1:30" s="88" customFormat="1">
      <c r="A1328" s="87"/>
      <c r="C1328" s="89"/>
      <c r="D1328" s="90"/>
      <c r="F1328" s="90"/>
      <c r="I1328" s="90"/>
      <c r="J1328" s="90"/>
      <c r="L1328" s="141"/>
      <c r="M1328" s="90"/>
      <c r="N1328" s="90"/>
      <c r="O1328" s="90"/>
      <c r="Q1328" s="141"/>
      <c r="R1328" s="90"/>
      <c r="S1328" s="90"/>
      <c r="T1328" s="90"/>
      <c r="U1328" s="90"/>
      <c r="V1328" s="141"/>
      <c r="W1328" s="90"/>
      <c r="X1328" s="90"/>
      <c r="Y1328" s="86"/>
      <c r="AA1328" s="141"/>
      <c r="AB1328" s="90"/>
      <c r="AC1328" s="90"/>
      <c r="AD1328" s="90"/>
    </row>
    <row r="1329" spans="1:30" s="88" customFormat="1">
      <c r="A1329" s="87"/>
      <c r="C1329" s="89"/>
      <c r="D1329" s="90"/>
      <c r="F1329" s="90"/>
      <c r="I1329" s="90"/>
      <c r="J1329" s="90"/>
      <c r="L1329" s="141"/>
      <c r="M1329" s="90"/>
      <c r="N1329" s="90"/>
      <c r="O1329" s="90"/>
      <c r="Q1329" s="141"/>
      <c r="R1329" s="90"/>
      <c r="S1329" s="90"/>
      <c r="T1329" s="90"/>
      <c r="U1329" s="90"/>
      <c r="V1329" s="141"/>
      <c r="W1329" s="90"/>
      <c r="X1329" s="90"/>
      <c r="Y1329" s="86"/>
      <c r="AA1329" s="141"/>
      <c r="AB1329" s="90"/>
      <c r="AC1329" s="90"/>
      <c r="AD1329" s="90"/>
    </row>
    <row r="1330" spans="1:30" s="88" customFormat="1">
      <c r="A1330" s="87"/>
      <c r="C1330" s="89"/>
      <c r="D1330" s="90"/>
      <c r="F1330" s="90"/>
      <c r="I1330" s="90"/>
      <c r="J1330" s="90"/>
      <c r="L1330" s="141"/>
      <c r="M1330" s="90"/>
      <c r="N1330" s="90"/>
      <c r="O1330" s="90"/>
      <c r="Q1330" s="141"/>
      <c r="R1330" s="90"/>
      <c r="S1330" s="90"/>
      <c r="T1330" s="90"/>
      <c r="U1330" s="90"/>
      <c r="V1330" s="141"/>
      <c r="W1330" s="90"/>
      <c r="X1330" s="90"/>
      <c r="Y1330" s="86"/>
      <c r="AA1330" s="141"/>
      <c r="AB1330" s="90"/>
      <c r="AC1330" s="90"/>
      <c r="AD1330" s="90"/>
    </row>
    <row r="1331" spans="1:30" s="88" customFormat="1">
      <c r="A1331" s="87"/>
      <c r="C1331" s="89"/>
      <c r="D1331" s="90"/>
      <c r="F1331" s="90"/>
      <c r="I1331" s="90"/>
      <c r="J1331" s="90"/>
      <c r="L1331" s="141"/>
      <c r="M1331" s="90"/>
      <c r="N1331" s="90"/>
      <c r="O1331" s="90"/>
      <c r="Q1331" s="141"/>
      <c r="R1331" s="90"/>
      <c r="S1331" s="90"/>
      <c r="T1331" s="90"/>
      <c r="U1331" s="90"/>
      <c r="V1331" s="141"/>
      <c r="W1331" s="90"/>
      <c r="X1331" s="90"/>
      <c r="Y1331" s="86"/>
      <c r="AA1331" s="141"/>
      <c r="AB1331" s="90"/>
      <c r="AC1331" s="90"/>
      <c r="AD1331" s="90"/>
    </row>
    <row r="1332" spans="1:30" s="88" customFormat="1">
      <c r="A1332" s="87"/>
      <c r="C1332" s="89"/>
      <c r="D1332" s="90"/>
      <c r="F1332" s="90"/>
      <c r="I1332" s="90"/>
      <c r="J1332" s="90"/>
      <c r="L1332" s="141"/>
      <c r="M1332" s="90"/>
      <c r="N1332" s="90"/>
      <c r="O1332" s="90"/>
      <c r="Q1332" s="141"/>
      <c r="R1332" s="90"/>
      <c r="S1332" s="90"/>
      <c r="T1332" s="90"/>
      <c r="U1332" s="90"/>
      <c r="V1332" s="141"/>
      <c r="W1332" s="90"/>
      <c r="X1332" s="90"/>
      <c r="Y1332" s="86"/>
      <c r="AA1332" s="141"/>
      <c r="AB1332" s="90"/>
      <c r="AC1332" s="90"/>
      <c r="AD1332" s="90"/>
    </row>
    <row r="1333" spans="1:30" s="88" customFormat="1">
      <c r="A1333" s="87"/>
      <c r="C1333" s="89"/>
      <c r="D1333" s="90"/>
      <c r="F1333" s="90"/>
      <c r="I1333" s="90"/>
      <c r="J1333" s="90"/>
      <c r="L1333" s="141"/>
      <c r="M1333" s="90"/>
      <c r="N1333" s="90"/>
      <c r="O1333" s="90"/>
      <c r="Q1333" s="141"/>
      <c r="R1333" s="90"/>
      <c r="S1333" s="90"/>
      <c r="T1333" s="90"/>
      <c r="U1333" s="90"/>
      <c r="V1333" s="141"/>
      <c r="W1333" s="90"/>
      <c r="X1333" s="90"/>
      <c r="Y1333" s="86"/>
      <c r="AA1333" s="141"/>
      <c r="AB1333" s="90"/>
      <c r="AC1333" s="90"/>
      <c r="AD1333" s="90"/>
    </row>
    <row r="1334" spans="1:30" s="88" customFormat="1">
      <c r="A1334" s="87"/>
      <c r="C1334" s="89"/>
      <c r="D1334" s="90"/>
      <c r="F1334" s="90"/>
      <c r="I1334" s="90"/>
      <c r="J1334" s="90"/>
      <c r="L1334" s="141"/>
      <c r="M1334" s="90"/>
      <c r="N1334" s="90"/>
      <c r="O1334" s="90"/>
      <c r="Q1334" s="141"/>
      <c r="R1334" s="90"/>
      <c r="S1334" s="90"/>
      <c r="T1334" s="90"/>
      <c r="U1334" s="90"/>
      <c r="V1334" s="141"/>
      <c r="W1334" s="90"/>
      <c r="X1334" s="90"/>
      <c r="Y1334" s="86"/>
      <c r="AA1334" s="141"/>
      <c r="AB1334" s="90"/>
      <c r="AC1334" s="90"/>
      <c r="AD1334" s="90"/>
    </row>
    <row r="1335" spans="1:30" s="88" customFormat="1">
      <c r="A1335" s="87"/>
      <c r="C1335" s="89"/>
      <c r="D1335" s="90"/>
      <c r="F1335" s="90"/>
      <c r="I1335" s="90"/>
      <c r="J1335" s="90"/>
      <c r="L1335" s="141"/>
      <c r="M1335" s="90"/>
      <c r="N1335" s="90"/>
      <c r="O1335" s="90"/>
      <c r="Q1335" s="141"/>
      <c r="R1335" s="90"/>
      <c r="S1335" s="90"/>
      <c r="T1335" s="90"/>
      <c r="U1335" s="90"/>
      <c r="V1335" s="141"/>
      <c r="W1335" s="90"/>
      <c r="X1335" s="90"/>
      <c r="Y1335" s="86"/>
      <c r="AA1335" s="141"/>
      <c r="AB1335" s="90"/>
      <c r="AC1335" s="90"/>
      <c r="AD1335" s="90"/>
    </row>
    <row r="1336" spans="1:30" s="88" customFormat="1">
      <c r="A1336" s="87"/>
      <c r="C1336" s="89"/>
      <c r="D1336" s="90"/>
      <c r="F1336" s="90"/>
      <c r="I1336" s="90"/>
      <c r="J1336" s="90"/>
      <c r="L1336" s="141"/>
      <c r="M1336" s="90"/>
      <c r="N1336" s="90"/>
      <c r="O1336" s="90"/>
      <c r="Q1336" s="141"/>
      <c r="R1336" s="90"/>
      <c r="S1336" s="90"/>
      <c r="T1336" s="90"/>
      <c r="U1336" s="90"/>
      <c r="V1336" s="141"/>
      <c r="W1336" s="90"/>
      <c r="X1336" s="90"/>
      <c r="Y1336" s="86"/>
      <c r="AA1336" s="141"/>
      <c r="AB1336" s="90"/>
      <c r="AC1336" s="90"/>
      <c r="AD1336" s="90"/>
    </row>
    <row r="1337" spans="1:30" s="88" customFormat="1">
      <c r="A1337" s="87"/>
      <c r="C1337" s="89"/>
      <c r="D1337" s="90"/>
      <c r="F1337" s="90"/>
      <c r="I1337" s="90"/>
      <c r="J1337" s="90"/>
      <c r="L1337" s="141"/>
      <c r="M1337" s="90"/>
      <c r="N1337" s="90"/>
      <c r="O1337" s="90"/>
      <c r="Q1337" s="141"/>
      <c r="R1337" s="90"/>
      <c r="S1337" s="90"/>
      <c r="T1337" s="90"/>
      <c r="U1337" s="90"/>
      <c r="V1337" s="141"/>
      <c r="W1337" s="90"/>
      <c r="X1337" s="90"/>
      <c r="Y1337" s="86"/>
      <c r="AA1337" s="141"/>
      <c r="AB1337" s="90"/>
      <c r="AC1337" s="90"/>
      <c r="AD1337" s="90"/>
    </row>
    <row r="1338" spans="1:30" s="88" customFormat="1">
      <c r="A1338" s="87"/>
      <c r="C1338" s="89"/>
      <c r="D1338" s="90"/>
      <c r="F1338" s="90"/>
      <c r="I1338" s="90"/>
      <c r="J1338" s="90"/>
      <c r="L1338" s="141"/>
      <c r="M1338" s="90"/>
      <c r="N1338" s="90"/>
      <c r="O1338" s="90"/>
      <c r="Q1338" s="141"/>
      <c r="R1338" s="90"/>
      <c r="S1338" s="90"/>
      <c r="T1338" s="90"/>
      <c r="U1338" s="90"/>
      <c r="V1338" s="141"/>
      <c r="W1338" s="90"/>
      <c r="X1338" s="90"/>
      <c r="Y1338" s="86"/>
      <c r="AA1338" s="141"/>
      <c r="AB1338" s="90"/>
      <c r="AC1338" s="90"/>
      <c r="AD1338" s="90"/>
    </row>
    <row r="1339" spans="1:30" s="88" customFormat="1">
      <c r="A1339" s="87"/>
      <c r="C1339" s="89"/>
      <c r="D1339" s="90"/>
      <c r="F1339" s="90"/>
      <c r="I1339" s="90"/>
      <c r="J1339" s="90"/>
      <c r="L1339" s="141"/>
      <c r="M1339" s="90"/>
      <c r="N1339" s="90"/>
      <c r="O1339" s="90"/>
      <c r="Q1339" s="141"/>
      <c r="R1339" s="90"/>
      <c r="S1339" s="90"/>
      <c r="T1339" s="90"/>
      <c r="U1339" s="90"/>
      <c r="V1339" s="141"/>
      <c r="W1339" s="90"/>
      <c r="X1339" s="90"/>
      <c r="Y1339" s="86"/>
      <c r="AA1339" s="141"/>
      <c r="AB1339" s="90"/>
      <c r="AC1339" s="90"/>
      <c r="AD1339" s="90"/>
    </row>
    <row r="1340" spans="1:30" s="88" customFormat="1">
      <c r="A1340" s="87"/>
      <c r="C1340" s="89"/>
      <c r="D1340" s="90"/>
      <c r="F1340" s="90"/>
      <c r="I1340" s="90"/>
      <c r="J1340" s="90"/>
      <c r="L1340" s="141"/>
      <c r="M1340" s="90"/>
      <c r="N1340" s="90"/>
      <c r="O1340" s="90"/>
      <c r="Q1340" s="141"/>
      <c r="R1340" s="90"/>
      <c r="S1340" s="90"/>
      <c r="T1340" s="90"/>
      <c r="U1340" s="90"/>
      <c r="V1340" s="141"/>
      <c r="W1340" s="90"/>
      <c r="X1340" s="90"/>
      <c r="Y1340" s="86"/>
      <c r="AA1340" s="141"/>
      <c r="AB1340" s="90"/>
      <c r="AC1340" s="90"/>
      <c r="AD1340" s="90"/>
    </row>
    <row r="1341" spans="1:30" s="88" customFormat="1">
      <c r="A1341" s="87"/>
      <c r="C1341" s="89"/>
      <c r="D1341" s="90"/>
      <c r="F1341" s="90"/>
      <c r="I1341" s="90"/>
      <c r="J1341" s="90"/>
      <c r="L1341" s="141"/>
      <c r="M1341" s="90"/>
      <c r="N1341" s="90"/>
      <c r="O1341" s="90"/>
      <c r="Q1341" s="141"/>
      <c r="R1341" s="90"/>
      <c r="S1341" s="90"/>
      <c r="T1341" s="90"/>
      <c r="U1341" s="90"/>
      <c r="V1341" s="141"/>
      <c r="W1341" s="90"/>
      <c r="X1341" s="90"/>
      <c r="Y1341" s="86"/>
      <c r="AA1341" s="141"/>
      <c r="AB1341" s="90"/>
      <c r="AC1341" s="90"/>
      <c r="AD1341" s="90"/>
    </row>
    <row r="1342" spans="1:30" s="88" customFormat="1">
      <c r="A1342" s="87"/>
      <c r="C1342" s="89"/>
      <c r="D1342" s="90"/>
      <c r="F1342" s="90"/>
      <c r="I1342" s="90"/>
      <c r="J1342" s="90"/>
      <c r="L1342" s="141"/>
      <c r="M1342" s="90"/>
      <c r="N1342" s="90"/>
      <c r="O1342" s="90"/>
      <c r="Q1342" s="141"/>
      <c r="R1342" s="90"/>
      <c r="S1342" s="90"/>
      <c r="T1342" s="90"/>
      <c r="U1342" s="90"/>
      <c r="V1342" s="141"/>
      <c r="W1342" s="90"/>
      <c r="X1342" s="90"/>
      <c r="Y1342" s="86"/>
      <c r="AA1342" s="141"/>
      <c r="AB1342" s="90"/>
      <c r="AC1342" s="90"/>
      <c r="AD1342" s="90"/>
    </row>
    <row r="1343" spans="1:30" s="88" customFormat="1">
      <c r="A1343" s="87"/>
      <c r="C1343" s="89"/>
      <c r="D1343" s="90"/>
      <c r="F1343" s="90"/>
      <c r="I1343" s="90"/>
      <c r="J1343" s="90"/>
      <c r="L1343" s="141"/>
      <c r="M1343" s="90"/>
      <c r="N1343" s="90"/>
      <c r="O1343" s="90"/>
      <c r="Q1343" s="141"/>
      <c r="R1343" s="90"/>
      <c r="S1343" s="90"/>
      <c r="T1343" s="90"/>
      <c r="U1343" s="90"/>
      <c r="V1343" s="141"/>
      <c r="W1343" s="90"/>
      <c r="X1343" s="90"/>
      <c r="Y1343" s="86"/>
      <c r="AA1343" s="141"/>
      <c r="AB1343" s="90"/>
      <c r="AC1343" s="90"/>
      <c r="AD1343" s="90"/>
    </row>
    <row r="1344" spans="1:30" s="88" customFormat="1">
      <c r="A1344" s="87"/>
      <c r="C1344" s="89"/>
      <c r="D1344" s="90"/>
      <c r="F1344" s="90"/>
      <c r="I1344" s="90"/>
      <c r="J1344" s="90"/>
      <c r="L1344" s="141"/>
      <c r="M1344" s="90"/>
      <c r="N1344" s="90"/>
      <c r="O1344" s="90"/>
      <c r="Q1344" s="141"/>
      <c r="R1344" s="90"/>
      <c r="S1344" s="90"/>
      <c r="T1344" s="90"/>
      <c r="U1344" s="90"/>
      <c r="V1344" s="141"/>
      <c r="W1344" s="90"/>
      <c r="X1344" s="90"/>
      <c r="Y1344" s="86"/>
      <c r="AA1344" s="141"/>
      <c r="AB1344" s="90"/>
      <c r="AC1344" s="90"/>
      <c r="AD1344" s="90"/>
    </row>
    <row r="1345" spans="1:30" s="88" customFormat="1">
      <c r="A1345" s="87"/>
      <c r="C1345" s="89"/>
      <c r="D1345" s="90"/>
      <c r="F1345" s="90"/>
      <c r="I1345" s="90"/>
      <c r="J1345" s="90"/>
      <c r="L1345" s="141"/>
      <c r="M1345" s="90"/>
      <c r="N1345" s="90"/>
      <c r="O1345" s="90"/>
      <c r="Q1345" s="141"/>
      <c r="R1345" s="90"/>
      <c r="S1345" s="90"/>
      <c r="T1345" s="90"/>
      <c r="U1345" s="90"/>
      <c r="V1345" s="141"/>
      <c r="W1345" s="90"/>
      <c r="X1345" s="90"/>
      <c r="Y1345" s="86"/>
      <c r="AA1345" s="141"/>
      <c r="AB1345" s="90"/>
      <c r="AC1345" s="90"/>
      <c r="AD1345" s="90"/>
    </row>
    <row r="1346" spans="1:30" s="88" customFormat="1">
      <c r="A1346" s="87"/>
      <c r="C1346" s="89"/>
      <c r="D1346" s="90"/>
      <c r="F1346" s="90"/>
      <c r="I1346" s="90"/>
      <c r="J1346" s="90"/>
      <c r="L1346" s="141"/>
      <c r="M1346" s="90"/>
      <c r="N1346" s="90"/>
      <c r="O1346" s="90"/>
      <c r="Q1346" s="141"/>
      <c r="R1346" s="90"/>
      <c r="S1346" s="90"/>
      <c r="T1346" s="90"/>
      <c r="U1346" s="90"/>
      <c r="V1346" s="141"/>
      <c r="W1346" s="90"/>
      <c r="X1346" s="90"/>
      <c r="Y1346" s="86"/>
      <c r="AA1346" s="141"/>
      <c r="AB1346" s="90"/>
      <c r="AC1346" s="90"/>
      <c r="AD1346" s="90"/>
    </row>
    <row r="1347" spans="1:30" s="88" customFormat="1">
      <c r="A1347" s="87"/>
      <c r="C1347" s="89"/>
      <c r="D1347" s="90"/>
      <c r="F1347" s="90"/>
      <c r="I1347" s="90"/>
      <c r="J1347" s="90"/>
      <c r="L1347" s="141"/>
      <c r="M1347" s="90"/>
      <c r="N1347" s="90"/>
      <c r="O1347" s="90"/>
      <c r="Q1347" s="141"/>
      <c r="R1347" s="90"/>
      <c r="S1347" s="90"/>
      <c r="T1347" s="90"/>
      <c r="U1347" s="90"/>
      <c r="V1347" s="141"/>
      <c r="W1347" s="90"/>
      <c r="X1347" s="90"/>
      <c r="Y1347" s="86"/>
      <c r="AA1347" s="141"/>
      <c r="AB1347" s="90"/>
      <c r="AC1347" s="90"/>
      <c r="AD1347" s="90"/>
    </row>
    <row r="1348" spans="1:30" s="88" customFormat="1">
      <c r="A1348" s="87"/>
      <c r="C1348" s="89"/>
      <c r="D1348" s="90"/>
      <c r="F1348" s="90"/>
      <c r="I1348" s="90"/>
      <c r="J1348" s="90"/>
      <c r="L1348" s="141"/>
      <c r="M1348" s="90"/>
      <c r="N1348" s="90"/>
      <c r="O1348" s="90"/>
      <c r="Q1348" s="141"/>
      <c r="R1348" s="90"/>
      <c r="S1348" s="90"/>
      <c r="T1348" s="90"/>
      <c r="U1348" s="90"/>
      <c r="V1348" s="141"/>
      <c r="W1348" s="90"/>
      <c r="X1348" s="90"/>
      <c r="Y1348" s="86"/>
      <c r="AA1348" s="141"/>
      <c r="AB1348" s="90"/>
      <c r="AC1348" s="90"/>
      <c r="AD1348" s="90"/>
    </row>
    <row r="1349" spans="1:30" s="88" customFormat="1">
      <c r="A1349" s="87"/>
      <c r="C1349" s="89"/>
      <c r="D1349" s="90"/>
      <c r="F1349" s="90"/>
      <c r="I1349" s="90"/>
      <c r="J1349" s="90"/>
      <c r="L1349" s="141"/>
      <c r="M1349" s="90"/>
      <c r="N1349" s="90"/>
      <c r="O1349" s="90"/>
      <c r="Q1349" s="141"/>
      <c r="R1349" s="90"/>
      <c r="S1349" s="90"/>
      <c r="T1349" s="90"/>
      <c r="U1349" s="90"/>
      <c r="V1349" s="141"/>
      <c r="W1349" s="90"/>
      <c r="X1349" s="90"/>
      <c r="Y1349" s="86"/>
      <c r="AA1349" s="141"/>
      <c r="AB1349" s="90"/>
      <c r="AC1349" s="90"/>
      <c r="AD1349" s="90"/>
    </row>
    <row r="1350" spans="1:30" s="88" customFormat="1">
      <c r="A1350" s="87"/>
      <c r="C1350" s="89"/>
      <c r="D1350" s="90"/>
      <c r="F1350" s="90"/>
      <c r="I1350" s="90"/>
      <c r="J1350" s="90"/>
      <c r="L1350" s="141"/>
      <c r="M1350" s="90"/>
      <c r="N1350" s="90"/>
      <c r="O1350" s="90"/>
      <c r="Q1350" s="141"/>
      <c r="R1350" s="90"/>
      <c r="S1350" s="90"/>
      <c r="T1350" s="90"/>
      <c r="U1350" s="90"/>
      <c r="V1350" s="141"/>
      <c r="W1350" s="90"/>
      <c r="X1350" s="90"/>
      <c r="Y1350" s="86"/>
      <c r="AA1350" s="141"/>
      <c r="AB1350" s="90"/>
      <c r="AC1350" s="90"/>
      <c r="AD1350" s="90"/>
    </row>
    <row r="1351" spans="1:30" s="88" customFormat="1">
      <c r="A1351" s="87"/>
      <c r="C1351" s="89"/>
      <c r="D1351" s="90"/>
      <c r="F1351" s="90"/>
      <c r="I1351" s="90"/>
      <c r="J1351" s="90"/>
      <c r="L1351" s="141"/>
      <c r="M1351" s="90"/>
      <c r="N1351" s="90"/>
      <c r="O1351" s="90"/>
      <c r="Q1351" s="141"/>
      <c r="R1351" s="90"/>
      <c r="S1351" s="90"/>
      <c r="T1351" s="90"/>
      <c r="U1351" s="90"/>
      <c r="V1351" s="141"/>
      <c r="W1351" s="90"/>
      <c r="X1351" s="90"/>
      <c r="Y1351" s="86"/>
      <c r="AA1351" s="141"/>
      <c r="AB1351" s="90"/>
      <c r="AC1351" s="90"/>
      <c r="AD1351" s="90"/>
    </row>
    <row r="1352" spans="1:30" s="88" customFormat="1">
      <c r="A1352" s="87"/>
      <c r="C1352" s="89"/>
      <c r="D1352" s="90"/>
      <c r="F1352" s="90"/>
      <c r="I1352" s="90"/>
      <c r="J1352" s="90"/>
      <c r="L1352" s="141"/>
      <c r="M1352" s="90"/>
      <c r="N1352" s="90"/>
      <c r="O1352" s="90"/>
      <c r="Q1352" s="141"/>
      <c r="R1352" s="90"/>
      <c r="S1352" s="90"/>
      <c r="T1352" s="90"/>
      <c r="U1352" s="90"/>
      <c r="V1352" s="141"/>
      <c r="W1352" s="90"/>
      <c r="X1352" s="90"/>
      <c r="Y1352" s="86"/>
      <c r="AA1352" s="141"/>
      <c r="AB1352" s="90"/>
      <c r="AC1352" s="90"/>
      <c r="AD1352" s="90"/>
    </row>
    <row r="1353" spans="1:30" s="88" customFormat="1">
      <c r="A1353" s="87"/>
      <c r="C1353" s="89"/>
      <c r="D1353" s="90"/>
      <c r="F1353" s="90"/>
      <c r="I1353" s="90"/>
      <c r="J1353" s="90"/>
      <c r="L1353" s="141"/>
      <c r="M1353" s="90"/>
      <c r="N1353" s="90"/>
      <c r="O1353" s="90"/>
      <c r="Q1353" s="141"/>
      <c r="R1353" s="90"/>
      <c r="S1353" s="90"/>
      <c r="T1353" s="90"/>
      <c r="U1353" s="90"/>
      <c r="V1353" s="141"/>
      <c r="W1353" s="90"/>
      <c r="X1353" s="90"/>
      <c r="Y1353" s="86"/>
      <c r="AA1353" s="141"/>
      <c r="AB1353" s="90"/>
      <c r="AC1353" s="90"/>
      <c r="AD1353" s="90"/>
    </row>
    <row r="1354" spans="1:30" s="88" customFormat="1">
      <c r="A1354" s="87"/>
      <c r="C1354" s="89"/>
      <c r="D1354" s="90"/>
      <c r="F1354" s="90"/>
      <c r="I1354" s="90"/>
      <c r="J1354" s="90"/>
      <c r="L1354" s="141"/>
      <c r="M1354" s="90"/>
      <c r="N1354" s="90"/>
      <c r="O1354" s="90"/>
      <c r="Q1354" s="141"/>
      <c r="R1354" s="90"/>
      <c r="S1354" s="90"/>
      <c r="T1354" s="90"/>
      <c r="U1354" s="90"/>
      <c r="V1354" s="141"/>
      <c r="W1354" s="90"/>
      <c r="X1354" s="90"/>
      <c r="Y1354" s="86"/>
      <c r="AA1354" s="141"/>
      <c r="AB1354" s="90"/>
      <c r="AC1354" s="90"/>
      <c r="AD1354" s="90"/>
    </row>
    <row r="1355" spans="1:30" s="88" customFormat="1">
      <c r="A1355" s="87"/>
      <c r="C1355" s="89"/>
      <c r="D1355" s="90"/>
      <c r="F1355" s="90"/>
      <c r="I1355" s="90"/>
      <c r="J1355" s="90"/>
      <c r="L1355" s="141"/>
      <c r="M1355" s="90"/>
      <c r="N1355" s="90"/>
      <c r="O1355" s="90"/>
      <c r="Q1355" s="141"/>
      <c r="R1355" s="90"/>
      <c r="S1355" s="90"/>
      <c r="T1355" s="90"/>
      <c r="U1355" s="90"/>
      <c r="V1355" s="141"/>
      <c r="W1355" s="90"/>
      <c r="X1355" s="90"/>
      <c r="Y1355" s="86"/>
      <c r="AA1355" s="141"/>
      <c r="AB1355" s="90"/>
      <c r="AC1355" s="90"/>
      <c r="AD1355" s="90"/>
    </row>
    <row r="1356" spans="1:30" s="88" customFormat="1">
      <c r="A1356" s="87"/>
      <c r="C1356" s="89"/>
      <c r="D1356" s="90"/>
      <c r="F1356" s="90"/>
      <c r="I1356" s="90"/>
      <c r="J1356" s="90"/>
      <c r="L1356" s="141"/>
      <c r="M1356" s="90"/>
      <c r="N1356" s="90"/>
      <c r="O1356" s="90"/>
      <c r="Q1356" s="141"/>
      <c r="R1356" s="90"/>
      <c r="S1356" s="90"/>
      <c r="T1356" s="90"/>
      <c r="U1356" s="90"/>
      <c r="V1356" s="141"/>
      <c r="W1356" s="90"/>
      <c r="X1356" s="90"/>
      <c r="Y1356" s="86"/>
      <c r="AA1356" s="141"/>
      <c r="AB1356" s="90"/>
      <c r="AC1356" s="90"/>
      <c r="AD1356" s="90"/>
    </row>
    <row r="1357" spans="1:30" s="88" customFormat="1">
      <c r="A1357" s="87"/>
      <c r="C1357" s="89"/>
      <c r="D1357" s="90"/>
      <c r="F1357" s="90"/>
      <c r="I1357" s="90"/>
      <c r="J1357" s="90"/>
      <c r="L1357" s="141"/>
      <c r="M1357" s="90"/>
      <c r="N1357" s="90"/>
      <c r="O1357" s="90"/>
      <c r="Q1357" s="141"/>
      <c r="R1357" s="90"/>
      <c r="S1357" s="90"/>
      <c r="T1357" s="90"/>
      <c r="U1357" s="90"/>
      <c r="V1357" s="141"/>
      <c r="W1357" s="90"/>
      <c r="X1357" s="90"/>
      <c r="Y1357" s="86"/>
      <c r="AA1357" s="141"/>
      <c r="AB1357" s="90"/>
      <c r="AC1357" s="90"/>
      <c r="AD1357" s="90"/>
    </row>
    <row r="1358" spans="1:30" s="88" customFormat="1">
      <c r="A1358" s="87"/>
      <c r="C1358" s="89"/>
      <c r="D1358" s="90"/>
      <c r="F1358" s="90"/>
      <c r="I1358" s="90"/>
      <c r="J1358" s="90"/>
      <c r="L1358" s="141"/>
      <c r="M1358" s="90"/>
      <c r="N1358" s="90"/>
      <c r="O1358" s="90"/>
      <c r="Q1358" s="141"/>
      <c r="R1358" s="90"/>
      <c r="S1358" s="90"/>
      <c r="T1358" s="90"/>
      <c r="U1358" s="90"/>
      <c r="V1358" s="141"/>
      <c r="W1358" s="90"/>
      <c r="X1358" s="90"/>
      <c r="Y1358" s="86"/>
      <c r="AA1358" s="141"/>
      <c r="AB1358" s="90"/>
      <c r="AC1358" s="90"/>
      <c r="AD1358" s="90"/>
    </row>
    <row r="1359" spans="1:30" s="88" customFormat="1">
      <c r="A1359" s="87"/>
      <c r="C1359" s="89"/>
      <c r="D1359" s="90"/>
      <c r="F1359" s="90"/>
      <c r="I1359" s="90"/>
      <c r="J1359" s="90"/>
      <c r="L1359" s="141"/>
      <c r="M1359" s="90"/>
      <c r="N1359" s="90"/>
      <c r="O1359" s="90"/>
      <c r="Q1359" s="141"/>
      <c r="R1359" s="90"/>
      <c r="S1359" s="90"/>
      <c r="T1359" s="90"/>
      <c r="U1359" s="90"/>
      <c r="V1359" s="141"/>
      <c r="W1359" s="90"/>
      <c r="X1359" s="90"/>
      <c r="Y1359" s="86"/>
      <c r="AA1359" s="141"/>
      <c r="AB1359" s="90"/>
      <c r="AC1359" s="90"/>
      <c r="AD1359" s="90"/>
    </row>
    <row r="1360" spans="1:30" s="88" customFormat="1">
      <c r="A1360" s="87"/>
      <c r="C1360" s="89"/>
      <c r="D1360" s="90"/>
      <c r="F1360" s="90"/>
      <c r="I1360" s="90"/>
      <c r="J1360" s="90"/>
      <c r="L1360" s="141"/>
      <c r="M1360" s="90"/>
      <c r="N1360" s="90"/>
      <c r="O1360" s="90"/>
      <c r="Q1360" s="141"/>
      <c r="R1360" s="90"/>
      <c r="S1360" s="90"/>
      <c r="T1360" s="90"/>
      <c r="U1360" s="90"/>
      <c r="V1360" s="141"/>
      <c r="W1360" s="90"/>
      <c r="X1360" s="90"/>
      <c r="Y1360" s="86"/>
      <c r="AA1360" s="141"/>
      <c r="AB1360" s="90"/>
      <c r="AC1360" s="90"/>
      <c r="AD1360" s="90"/>
    </row>
    <row r="1361" spans="1:30" s="88" customFormat="1">
      <c r="A1361" s="87"/>
      <c r="C1361" s="89"/>
      <c r="D1361" s="90"/>
      <c r="F1361" s="90"/>
      <c r="I1361" s="90"/>
      <c r="J1361" s="90"/>
      <c r="L1361" s="141"/>
      <c r="M1361" s="90"/>
      <c r="N1361" s="90"/>
      <c r="O1361" s="90"/>
      <c r="Q1361" s="141"/>
      <c r="R1361" s="90"/>
      <c r="S1361" s="90"/>
      <c r="T1361" s="90"/>
      <c r="U1361" s="90"/>
      <c r="V1361" s="141"/>
      <c r="W1361" s="90"/>
      <c r="X1361" s="90"/>
      <c r="Y1361" s="86"/>
      <c r="AA1361" s="141"/>
      <c r="AB1361" s="90"/>
      <c r="AC1361" s="90"/>
      <c r="AD1361" s="90"/>
    </row>
    <row r="1362" spans="1:30" s="88" customFormat="1">
      <c r="A1362" s="87"/>
      <c r="C1362" s="89"/>
      <c r="D1362" s="90"/>
      <c r="F1362" s="90"/>
      <c r="I1362" s="90"/>
      <c r="J1362" s="90"/>
      <c r="L1362" s="141"/>
      <c r="M1362" s="90"/>
      <c r="N1362" s="90"/>
      <c r="O1362" s="90"/>
      <c r="Q1362" s="141"/>
      <c r="R1362" s="90"/>
      <c r="S1362" s="90"/>
      <c r="T1362" s="90"/>
      <c r="U1362" s="90"/>
      <c r="V1362" s="141"/>
      <c r="W1362" s="90"/>
      <c r="X1362" s="90"/>
      <c r="Y1362" s="86"/>
      <c r="AA1362" s="141"/>
      <c r="AB1362" s="90"/>
      <c r="AC1362" s="90"/>
      <c r="AD1362" s="90"/>
    </row>
    <row r="1363" spans="1:30" s="88" customFormat="1">
      <c r="A1363" s="87"/>
      <c r="C1363" s="89"/>
      <c r="D1363" s="90"/>
      <c r="F1363" s="90"/>
      <c r="I1363" s="90"/>
      <c r="J1363" s="90"/>
      <c r="L1363" s="141"/>
      <c r="M1363" s="90"/>
      <c r="N1363" s="90"/>
      <c r="O1363" s="90"/>
      <c r="Q1363" s="141"/>
      <c r="R1363" s="90"/>
      <c r="S1363" s="90"/>
      <c r="T1363" s="90"/>
      <c r="U1363" s="90"/>
      <c r="V1363" s="141"/>
      <c r="W1363" s="90"/>
      <c r="X1363" s="90"/>
      <c r="Y1363" s="86"/>
      <c r="AA1363" s="141"/>
      <c r="AB1363" s="90"/>
      <c r="AC1363" s="90"/>
      <c r="AD1363" s="90"/>
    </row>
    <row r="1364" spans="1:30" s="88" customFormat="1">
      <c r="A1364" s="87"/>
      <c r="C1364" s="89"/>
      <c r="D1364" s="90"/>
      <c r="F1364" s="90"/>
      <c r="I1364" s="90"/>
      <c r="J1364" s="90"/>
      <c r="L1364" s="141"/>
      <c r="M1364" s="90"/>
      <c r="N1364" s="90"/>
      <c r="O1364" s="90"/>
      <c r="Q1364" s="141"/>
      <c r="R1364" s="90"/>
      <c r="S1364" s="90"/>
      <c r="T1364" s="90"/>
      <c r="U1364" s="90"/>
      <c r="V1364" s="141"/>
      <c r="W1364" s="90"/>
      <c r="X1364" s="90"/>
      <c r="Y1364" s="86"/>
      <c r="AA1364" s="141"/>
      <c r="AB1364" s="90"/>
      <c r="AC1364" s="90"/>
      <c r="AD1364" s="90"/>
    </row>
    <row r="1365" spans="1:30" s="88" customFormat="1">
      <c r="A1365" s="87"/>
      <c r="C1365" s="89"/>
      <c r="D1365" s="90"/>
      <c r="F1365" s="90"/>
      <c r="I1365" s="90"/>
      <c r="J1365" s="90"/>
      <c r="L1365" s="141"/>
      <c r="M1365" s="90"/>
      <c r="N1365" s="90"/>
      <c r="O1365" s="90"/>
      <c r="Q1365" s="141"/>
      <c r="R1365" s="90"/>
      <c r="S1365" s="90"/>
      <c r="T1365" s="90"/>
      <c r="U1365" s="90"/>
      <c r="V1365" s="141"/>
      <c r="W1365" s="90"/>
      <c r="X1365" s="90"/>
      <c r="Y1365" s="86"/>
      <c r="AA1365" s="141"/>
      <c r="AB1365" s="90"/>
      <c r="AC1365" s="90"/>
      <c r="AD1365" s="90"/>
    </row>
    <row r="1366" spans="1:30" s="88" customFormat="1">
      <c r="A1366" s="87"/>
      <c r="C1366" s="89"/>
      <c r="D1366" s="90"/>
      <c r="F1366" s="90"/>
      <c r="I1366" s="90"/>
      <c r="J1366" s="90"/>
      <c r="L1366" s="141"/>
      <c r="M1366" s="90"/>
      <c r="N1366" s="90"/>
      <c r="O1366" s="90"/>
      <c r="Q1366" s="141"/>
      <c r="R1366" s="90"/>
      <c r="S1366" s="90"/>
      <c r="T1366" s="90"/>
      <c r="U1366" s="90"/>
      <c r="V1366" s="141"/>
      <c r="W1366" s="90"/>
      <c r="X1366" s="90"/>
      <c r="Y1366" s="86"/>
      <c r="AA1366" s="141"/>
      <c r="AB1366" s="90"/>
      <c r="AC1366" s="90"/>
      <c r="AD1366" s="90"/>
    </row>
    <row r="1367" spans="1:30" s="88" customFormat="1">
      <c r="A1367" s="87"/>
      <c r="C1367" s="89"/>
      <c r="D1367" s="90"/>
      <c r="F1367" s="90"/>
      <c r="I1367" s="90"/>
      <c r="J1367" s="90"/>
      <c r="L1367" s="141"/>
      <c r="M1367" s="90"/>
      <c r="N1367" s="90"/>
      <c r="O1367" s="90"/>
      <c r="Q1367" s="141"/>
      <c r="R1367" s="90"/>
      <c r="S1367" s="90"/>
      <c r="T1367" s="90"/>
      <c r="U1367" s="90"/>
      <c r="V1367" s="141"/>
      <c r="W1367" s="90"/>
      <c r="X1367" s="90"/>
      <c r="Y1367" s="86"/>
      <c r="AA1367" s="141"/>
      <c r="AB1367" s="90"/>
      <c r="AC1367" s="90"/>
      <c r="AD1367" s="90"/>
    </row>
    <row r="1368" spans="1:30" s="88" customFormat="1">
      <c r="A1368" s="87"/>
      <c r="C1368" s="89"/>
      <c r="D1368" s="90"/>
      <c r="F1368" s="90"/>
      <c r="I1368" s="90"/>
      <c r="J1368" s="90"/>
      <c r="L1368" s="141"/>
      <c r="M1368" s="90"/>
      <c r="N1368" s="90"/>
      <c r="O1368" s="90"/>
      <c r="Q1368" s="141"/>
      <c r="R1368" s="90"/>
      <c r="S1368" s="90"/>
      <c r="T1368" s="90"/>
      <c r="U1368" s="90"/>
      <c r="V1368" s="141"/>
      <c r="W1368" s="90"/>
      <c r="X1368" s="90"/>
      <c r="Y1368" s="86"/>
      <c r="AA1368" s="141"/>
      <c r="AB1368" s="90"/>
      <c r="AC1368" s="90"/>
      <c r="AD1368" s="90"/>
    </row>
    <row r="1369" spans="1:30" s="88" customFormat="1">
      <c r="A1369" s="87"/>
      <c r="C1369" s="89"/>
      <c r="D1369" s="90"/>
      <c r="F1369" s="90"/>
      <c r="I1369" s="90"/>
      <c r="J1369" s="90"/>
      <c r="L1369" s="141"/>
      <c r="M1369" s="90"/>
      <c r="N1369" s="90"/>
      <c r="O1369" s="90"/>
      <c r="Q1369" s="141"/>
      <c r="R1369" s="90"/>
      <c r="S1369" s="90"/>
      <c r="T1369" s="90"/>
      <c r="U1369" s="90"/>
      <c r="V1369" s="141"/>
      <c r="W1369" s="90"/>
      <c r="X1369" s="90"/>
      <c r="Y1369" s="86"/>
      <c r="AA1369" s="141"/>
      <c r="AB1369" s="90"/>
      <c r="AC1369" s="90"/>
      <c r="AD1369" s="90"/>
    </row>
    <row r="1370" spans="1:30" s="88" customFormat="1">
      <c r="A1370" s="87"/>
      <c r="C1370" s="89"/>
      <c r="D1370" s="90"/>
      <c r="F1370" s="90"/>
      <c r="I1370" s="90"/>
      <c r="J1370" s="90"/>
      <c r="L1370" s="141"/>
      <c r="M1370" s="90"/>
      <c r="N1370" s="90"/>
      <c r="O1370" s="90"/>
      <c r="Q1370" s="141"/>
      <c r="R1370" s="90"/>
      <c r="S1370" s="90"/>
      <c r="T1370" s="90"/>
      <c r="U1370" s="90"/>
      <c r="V1370" s="141"/>
      <c r="W1370" s="90"/>
      <c r="X1370" s="90"/>
      <c r="Y1370" s="86"/>
      <c r="AA1370" s="141"/>
      <c r="AB1370" s="90"/>
      <c r="AC1370" s="90"/>
      <c r="AD1370" s="90"/>
    </row>
    <row r="1371" spans="1:30" s="88" customFormat="1">
      <c r="A1371" s="87"/>
      <c r="C1371" s="89"/>
      <c r="D1371" s="90"/>
      <c r="F1371" s="90"/>
      <c r="I1371" s="90"/>
      <c r="J1371" s="90"/>
      <c r="L1371" s="141"/>
      <c r="M1371" s="90"/>
      <c r="N1371" s="90"/>
      <c r="O1371" s="90"/>
      <c r="Q1371" s="141"/>
      <c r="R1371" s="90"/>
      <c r="S1371" s="90"/>
      <c r="T1371" s="90"/>
      <c r="U1371" s="90"/>
      <c r="V1371" s="141"/>
      <c r="W1371" s="90"/>
      <c r="X1371" s="90"/>
      <c r="Y1371" s="86"/>
      <c r="AA1371" s="141"/>
      <c r="AB1371" s="90"/>
      <c r="AC1371" s="90"/>
      <c r="AD1371" s="90"/>
    </row>
    <row r="1372" spans="1:30" s="88" customFormat="1">
      <c r="A1372" s="87"/>
      <c r="C1372" s="89"/>
      <c r="D1372" s="90"/>
      <c r="F1372" s="90"/>
      <c r="I1372" s="90"/>
      <c r="J1372" s="90"/>
      <c r="L1372" s="141"/>
      <c r="M1372" s="90"/>
      <c r="N1372" s="90"/>
      <c r="O1372" s="90"/>
      <c r="Q1372" s="141"/>
      <c r="R1372" s="90"/>
      <c r="S1372" s="90"/>
      <c r="T1372" s="90"/>
      <c r="U1372" s="90"/>
      <c r="V1372" s="141"/>
      <c r="W1372" s="90"/>
      <c r="X1372" s="90"/>
      <c r="Y1372" s="86"/>
      <c r="AA1372" s="141"/>
      <c r="AB1372" s="90"/>
      <c r="AC1372" s="90"/>
      <c r="AD1372" s="90"/>
    </row>
    <row r="1373" spans="1:30" s="88" customFormat="1">
      <c r="A1373" s="87"/>
      <c r="C1373" s="89"/>
      <c r="D1373" s="90"/>
      <c r="F1373" s="90"/>
      <c r="I1373" s="90"/>
      <c r="J1373" s="90"/>
      <c r="L1373" s="141"/>
      <c r="M1373" s="90"/>
      <c r="N1373" s="90"/>
      <c r="O1373" s="90"/>
      <c r="Q1373" s="141"/>
      <c r="R1373" s="90"/>
      <c r="S1373" s="90"/>
      <c r="T1373" s="90"/>
      <c r="U1373" s="90"/>
      <c r="V1373" s="141"/>
      <c r="W1373" s="90"/>
      <c r="X1373" s="90"/>
      <c r="Y1373" s="86"/>
      <c r="AA1373" s="141"/>
      <c r="AB1373" s="90"/>
      <c r="AC1373" s="90"/>
      <c r="AD1373" s="90"/>
    </row>
    <row r="1374" spans="1:30" s="88" customFormat="1">
      <c r="A1374" s="87"/>
      <c r="C1374" s="89"/>
      <c r="D1374" s="90"/>
      <c r="F1374" s="90"/>
      <c r="I1374" s="90"/>
      <c r="J1374" s="90"/>
      <c r="L1374" s="141"/>
      <c r="M1374" s="90"/>
      <c r="N1374" s="90"/>
      <c r="O1374" s="90"/>
      <c r="Q1374" s="141"/>
      <c r="R1374" s="90"/>
      <c r="S1374" s="90"/>
      <c r="T1374" s="90"/>
      <c r="U1374" s="90"/>
      <c r="V1374" s="141"/>
      <c r="W1374" s="90"/>
      <c r="X1374" s="90"/>
      <c r="Y1374" s="86"/>
      <c r="AA1374" s="141"/>
      <c r="AB1374" s="90"/>
      <c r="AC1374" s="90"/>
      <c r="AD1374" s="90"/>
    </row>
    <row r="1375" spans="1:30" s="88" customFormat="1">
      <c r="A1375" s="87"/>
      <c r="C1375" s="89"/>
      <c r="D1375" s="90"/>
      <c r="F1375" s="90"/>
      <c r="I1375" s="90"/>
      <c r="J1375" s="90"/>
      <c r="L1375" s="141"/>
      <c r="M1375" s="90"/>
      <c r="N1375" s="90"/>
      <c r="O1375" s="90"/>
      <c r="Q1375" s="141"/>
      <c r="R1375" s="90"/>
      <c r="S1375" s="90"/>
      <c r="T1375" s="90"/>
      <c r="U1375" s="90"/>
      <c r="V1375" s="141"/>
      <c r="W1375" s="90"/>
      <c r="X1375" s="90"/>
      <c r="Y1375" s="86"/>
      <c r="AA1375" s="141"/>
      <c r="AB1375" s="90"/>
      <c r="AC1375" s="90"/>
      <c r="AD1375" s="90"/>
    </row>
    <row r="1376" spans="1:30" s="88" customFormat="1">
      <c r="A1376" s="87"/>
      <c r="C1376" s="89"/>
      <c r="D1376" s="90"/>
      <c r="F1376" s="90"/>
      <c r="I1376" s="90"/>
      <c r="J1376" s="90"/>
      <c r="L1376" s="141"/>
      <c r="M1376" s="90"/>
      <c r="N1376" s="90"/>
      <c r="O1376" s="90"/>
      <c r="Q1376" s="141"/>
      <c r="R1376" s="90"/>
      <c r="S1376" s="90"/>
      <c r="T1376" s="90"/>
      <c r="U1376" s="90"/>
      <c r="V1376" s="141"/>
      <c r="W1376" s="90"/>
      <c r="X1376" s="90"/>
      <c r="Y1376" s="86"/>
      <c r="AA1376" s="141"/>
      <c r="AB1376" s="90"/>
      <c r="AC1376" s="90"/>
      <c r="AD1376" s="90"/>
    </row>
    <row r="1377" spans="1:30" s="88" customFormat="1">
      <c r="A1377" s="87"/>
      <c r="C1377" s="89"/>
      <c r="D1377" s="90"/>
      <c r="F1377" s="90"/>
      <c r="I1377" s="90"/>
      <c r="J1377" s="90"/>
      <c r="L1377" s="141"/>
      <c r="M1377" s="90"/>
      <c r="N1377" s="90"/>
      <c r="O1377" s="90"/>
      <c r="Q1377" s="141"/>
      <c r="R1377" s="90"/>
      <c r="S1377" s="90"/>
      <c r="T1377" s="90"/>
      <c r="U1377" s="90"/>
      <c r="V1377" s="141"/>
      <c r="W1377" s="90"/>
      <c r="X1377" s="90"/>
      <c r="Y1377" s="86"/>
      <c r="AA1377" s="141"/>
      <c r="AB1377" s="90"/>
      <c r="AC1377" s="90"/>
      <c r="AD1377" s="90"/>
    </row>
    <row r="1378" spans="1:30" s="88" customFormat="1">
      <c r="A1378" s="87"/>
      <c r="C1378" s="89"/>
      <c r="D1378" s="90"/>
      <c r="F1378" s="90"/>
      <c r="I1378" s="90"/>
      <c r="J1378" s="90"/>
      <c r="L1378" s="141"/>
      <c r="M1378" s="90"/>
      <c r="N1378" s="90"/>
      <c r="O1378" s="90"/>
      <c r="Q1378" s="141"/>
      <c r="R1378" s="90"/>
      <c r="S1378" s="90"/>
      <c r="T1378" s="90"/>
      <c r="U1378" s="90"/>
      <c r="V1378" s="141"/>
      <c r="W1378" s="90"/>
      <c r="X1378" s="90"/>
      <c r="Y1378" s="86"/>
      <c r="AA1378" s="141"/>
      <c r="AB1378" s="90"/>
      <c r="AC1378" s="90"/>
      <c r="AD1378" s="90"/>
    </row>
    <row r="1379" spans="1:30" s="88" customFormat="1">
      <c r="A1379" s="87"/>
      <c r="C1379" s="89"/>
      <c r="D1379" s="90"/>
      <c r="F1379" s="90"/>
      <c r="I1379" s="90"/>
      <c r="J1379" s="90"/>
      <c r="L1379" s="141"/>
      <c r="M1379" s="90"/>
      <c r="N1379" s="90"/>
      <c r="O1379" s="90"/>
      <c r="Q1379" s="141"/>
      <c r="R1379" s="90"/>
      <c r="S1379" s="90"/>
      <c r="T1379" s="90"/>
      <c r="U1379" s="90"/>
      <c r="V1379" s="141"/>
      <c r="W1379" s="90"/>
      <c r="X1379" s="90"/>
      <c r="Y1379" s="86"/>
      <c r="AA1379" s="141"/>
      <c r="AB1379" s="90"/>
      <c r="AC1379" s="90"/>
      <c r="AD1379" s="90"/>
    </row>
    <row r="1380" spans="1:30" s="88" customFormat="1">
      <c r="A1380" s="87"/>
      <c r="C1380" s="89"/>
      <c r="D1380" s="90"/>
      <c r="F1380" s="90"/>
      <c r="I1380" s="90"/>
      <c r="J1380" s="90"/>
      <c r="L1380" s="141"/>
      <c r="M1380" s="90"/>
      <c r="N1380" s="90"/>
      <c r="O1380" s="90"/>
      <c r="Q1380" s="141"/>
      <c r="R1380" s="90"/>
      <c r="S1380" s="90"/>
      <c r="T1380" s="90"/>
      <c r="U1380" s="90"/>
      <c r="V1380" s="141"/>
      <c r="W1380" s="90"/>
      <c r="X1380" s="90"/>
      <c r="Y1380" s="86"/>
      <c r="AA1380" s="141"/>
      <c r="AB1380" s="90"/>
      <c r="AC1380" s="90"/>
      <c r="AD1380" s="90"/>
    </row>
    <row r="1381" spans="1:30" s="88" customFormat="1">
      <c r="A1381" s="87"/>
      <c r="C1381" s="89"/>
      <c r="D1381" s="90"/>
      <c r="F1381" s="90"/>
      <c r="I1381" s="90"/>
      <c r="J1381" s="90"/>
      <c r="L1381" s="141"/>
      <c r="M1381" s="90"/>
      <c r="N1381" s="90"/>
      <c r="O1381" s="90"/>
      <c r="Q1381" s="141"/>
      <c r="R1381" s="90"/>
      <c r="S1381" s="90"/>
      <c r="T1381" s="90"/>
      <c r="U1381" s="90"/>
      <c r="V1381" s="141"/>
      <c r="W1381" s="90"/>
      <c r="X1381" s="90"/>
      <c r="Y1381" s="86"/>
      <c r="AA1381" s="141"/>
      <c r="AB1381" s="90"/>
      <c r="AC1381" s="90"/>
      <c r="AD1381" s="90"/>
    </row>
    <row r="1382" spans="1:30" s="88" customFormat="1">
      <c r="A1382" s="87"/>
      <c r="C1382" s="89"/>
      <c r="D1382" s="90"/>
      <c r="F1382" s="90"/>
      <c r="I1382" s="90"/>
      <c r="J1382" s="90"/>
      <c r="L1382" s="141"/>
      <c r="M1382" s="90"/>
      <c r="N1382" s="90"/>
      <c r="O1382" s="90"/>
      <c r="Q1382" s="141"/>
      <c r="R1382" s="90"/>
      <c r="S1382" s="90"/>
      <c r="T1382" s="90"/>
      <c r="U1382" s="90"/>
      <c r="V1382" s="141"/>
      <c r="W1382" s="90"/>
      <c r="X1382" s="90"/>
      <c r="Y1382" s="86"/>
      <c r="AA1382" s="141"/>
      <c r="AB1382" s="90"/>
      <c r="AC1382" s="90"/>
      <c r="AD1382" s="90"/>
    </row>
    <row r="1383" spans="1:30" s="88" customFormat="1">
      <c r="A1383" s="87"/>
      <c r="C1383" s="89"/>
      <c r="D1383" s="90"/>
      <c r="F1383" s="90"/>
      <c r="I1383" s="90"/>
      <c r="J1383" s="90"/>
      <c r="L1383" s="141"/>
      <c r="M1383" s="90"/>
      <c r="N1383" s="90"/>
      <c r="O1383" s="90"/>
      <c r="Q1383" s="141"/>
      <c r="R1383" s="90"/>
      <c r="S1383" s="90"/>
      <c r="T1383" s="90"/>
      <c r="U1383" s="90"/>
      <c r="V1383" s="141"/>
      <c r="W1383" s="90"/>
      <c r="X1383" s="90"/>
      <c r="Y1383" s="86"/>
      <c r="AA1383" s="141"/>
      <c r="AB1383" s="90"/>
      <c r="AC1383" s="90"/>
      <c r="AD1383" s="90"/>
    </row>
    <row r="1384" spans="1:30" s="88" customFormat="1">
      <c r="A1384" s="87"/>
      <c r="C1384" s="89"/>
      <c r="D1384" s="90"/>
      <c r="F1384" s="90"/>
      <c r="I1384" s="90"/>
      <c r="J1384" s="90"/>
      <c r="L1384" s="141"/>
      <c r="M1384" s="90"/>
      <c r="N1384" s="90"/>
      <c r="O1384" s="90"/>
      <c r="Q1384" s="141"/>
      <c r="R1384" s="90"/>
      <c r="S1384" s="90"/>
      <c r="T1384" s="90"/>
      <c r="U1384" s="90"/>
      <c r="V1384" s="141"/>
      <c r="W1384" s="90"/>
      <c r="X1384" s="90"/>
      <c r="Y1384" s="86"/>
      <c r="AA1384" s="141"/>
      <c r="AB1384" s="90"/>
      <c r="AC1384" s="90"/>
      <c r="AD1384" s="90"/>
    </row>
    <row r="1385" spans="1:30" s="88" customFormat="1">
      <c r="A1385" s="87"/>
      <c r="C1385" s="89"/>
      <c r="D1385" s="90"/>
      <c r="F1385" s="90"/>
      <c r="I1385" s="90"/>
      <c r="J1385" s="90"/>
      <c r="L1385" s="141"/>
      <c r="M1385" s="90"/>
      <c r="N1385" s="90"/>
      <c r="O1385" s="90"/>
      <c r="Q1385" s="141"/>
      <c r="R1385" s="90"/>
      <c r="S1385" s="90"/>
      <c r="T1385" s="90"/>
      <c r="U1385" s="90"/>
      <c r="V1385" s="141"/>
      <c r="W1385" s="90"/>
      <c r="X1385" s="90"/>
      <c r="Y1385" s="86"/>
      <c r="AA1385" s="141"/>
      <c r="AB1385" s="90"/>
      <c r="AC1385" s="90"/>
      <c r="AD1385" s="90"/>
    </row>
    <row r="1386" spans="1:30" s="88" customFormat="1">
      <c r="A1386" s="87"/>
      <c r="C1386" s="89"/>
      <c r="D1386" s="90"/>
      <c r="F1386" s="90"/>
      <c r="I1386" s="90"/>
      <c r="J1386" s="90"/>
      <c r="L1386" s="141"/>
      <c r="M1386" s="90"/>
      <c r="N1386" s="90"/>
      <c r="O1386" s="90"/>
      <c r="Q1386" s="141"/>
      <c r="R1386" s="90"/>
      <c r="S1386" s="90"/>
      <c r="T1386" s="90"/>
      <c r="U1386" s="90"/>
      <c r="V1386" s="141"/>
      <c r="W1386" s="90"/>
      <c r="X1386" s="90"/>
      <c r="Y1386" s="86"/>
      <c r="AA1386" s="141"/>
      <c r="AB1386" s="90"/>
      <c r="AC1386" s="90"/>
      <c r="AD1386" s="90"/>
    </row>
    <row r="1387" spans="1:30" s="88" customFormat="1">
      <c r="A1387" s="87"/>
      <c r="C1387" s="89"/>
      <c r="D1387" s="90"/>
      <c r="F1387" s="90"/>
      <c r="I1387" s="90"/>
      <c r="J1387" s="90"/>
      <c r="L1387" s="141"/>
      <c r="M1387" s="90"/>
      <c r="N1387" s="90"/>
      <c r="O1387" s="90"/>
      <c r="Q1387" s="141"/>
      <c r="R1387" s="90"/>
      <c r="S1387" s="90"/>
      <c r="T1387" s="90"/>
      <c r="U1387" s="90"/>
      <c r="V1387" s="141"/>
      <c r="W1387" s="90"/>
      <c r="X1387" s="90"/>
      <c r="Y1387" s="86"/>
      <c r="AA1387" s="141"/>
      <c r="AB1387" s="90"/>
      <c r="AC1387" s="90"/>
      <c r="AD1387" s="90"/>
    </row>
    <row r="1388" spans="1:30" s="88" customFormat="1">
      <c r="A1388" s="87"/>
      <c r="C1388" s="89"/>
      <c r="D1388" s="90"/>
      <c r="F1388" s="90"/>
      <c r="I1388" s="90"/>
      <c r="J1388" s="90"/>
      <c r="L1388" s="141"/>
      <c r="M1388" s="90"/>
      <c r="N1388" s="90"/>
      <c r="O1388" s="90"/>
      <c r="Q1388" s="141"/>
      <c r="R1388" s="90"/>
      <c r="S1388" s="90"/>
      <c r="T1388" s="90"/>
      <c r="U1388" s="90"/>
      <c r="V1388" s="141"/>
      <c r="W1388" s="90"/>
      <c r="X1388" s="90"/>
      <c r="Y1388" s="86"/>
      <c r="AA1388" s="141"/>
      <c r="AB1388" s="90"/>
      <c r="AC1388" s="90"/>
      <c r="AD1388" s="90"/>
    </row>
    <row r="1389" spans="1:30" s="88" customFormat="1">
      <c r="A1389" s="87"/>
      <c r="C1389" s="89"/>
      <c r="D1389" s="90"/>
      <c r="F1389" s="90"/>
      <c r="I1389" s="90"/>
      <c r="J1389" s="90"/>
      <c r="L1389" s="141"/>
      <c r="M1389" s="90"/>
      <c r="N1389" s="90"/>
      <c r="O1389" s="90"/>
      <c r="Q1389" s="141"/>
      <c r="R1389" s="90"/>
      <c r="S1389" s="90"/>
      <c r="T1389" s="90"/>
      <c r="U1389" s="90"/>
      <c r="V1389" s="141"/>
      <c r="W1389" s="90"/>
      <c r="X1389" s="90"/>
      <c r="Y1389" s="86"/>
      <c r="AA1389" s="141"/>
      <c r="AB1389" s="90"/>
      <c r="AC1389" s="90"/>
      <c r="AD1389" s="90"/>
    </row>
    <row r="1390" spans="1:30" s="88" customFormat="1">
      <c r="A1390" s="87"/>
      <c r="C1390" s="89"/>
      <c r="D1390" s="90"/>
      <c r="F1390" s="90"/>
      <c r="I1390" s="90"/>
      <c r="J1390" s="90"/>
      <c r="L1390" s="141"/>
      <c r="M1390" s="90"/>
      <c r="N1390" s="90"/>
      <c r="O1390" s="90"/>
      <c r="Q1390" s="141"/>
      <c r="R1390" s="90"/>
      <c r="S1390" s="90"/>
      <c r="T1390" s="90"/>
      <c r="U1390" s="90"/>
      <c r="V1390" s="141"/>
      <c r="W1390" s="90"/>
      <c r="X1390" s="90"/>
      <c r="Y1390" s="86"/>
      <c r="AA1390" s="141"/>
      <c r="AB1390" s="90"/>
      <c r="AC1390" s="90"/>
      <c r="AD1390" s="90"/>
    </row>
    <row r="1391" spans="1:30" s="88" customFormat="1">
      <c r="A1391" s="87"/>
      <c r="C1391" s="89"/>
      <c r="D1391" s="90"/>
      <c r="F1391" s="90"/>
      <c r="I1391" s="90"/>
      <c r="J1391" s="90"/>
      <c r="L1391" s="141"/>
      <c r="M1391" s="90"/>
      <c r="N1391" s="90"/>
      <c r="O1391" s="90"/>
      <c r="Q1391" s="141"/>
      <c r="R1391" s="90"/>
      <c r="S1391" s="90"/>
      <c r="T1391" s="90"/>
      <c r="U1391" s="90"/>
      <c r="V1391" s="141"/>
      <c r="W1391" s="90"/>
      <c r="X1391" s="90"/>
      <c r="Y1391" s="86"/>
      <c r="AA1391" s="141"/>
      <c r="AB1391" s="90"/>
      <c r="AC1391" s="90"/>
      <c r="AD1391" s="90"/>
    </row>
    <row r="1392" spans="1:30" s="88" customFormat="1">
      <c r="A1392" s="87"/>
      <c r="C1392" s="89"/>
      <c r="D1392" s="90"/>
      <c r="F1392" s="90"/>
      <c r="I1392" s="90"/>
      <c r="J1392" s="90"/>
      <c r="L1392" s="141"/>
      <c r="M1392" s="90"/>
      <c r="N1392" s="90"/>
      <c r="O1392" s="90"/>
      <c r="Q1392" s="141"/>
      <c r="R1392" s="90"/>
      <c r="S1392" s="90"/>
      <c r="T1392" s="90"/>
      <c r="U1392" s="90"/>
      <c r="V1392" s="141"/>
      <c r="W1392" s="90"/>
      <c r="X1392" s="90"/>
      <c r="Y1392" s="86"/>
      <c r="AA1392" s="141"/>
      <c r="AB1392" s="90"/>
      <c r="AC1392" s="90"/>
      <c r="AD1392" s="90"/>
    </row>
    <row r="1393" spans="1:30" s="88" customFormat="1">
      <c r="A1393" s="87"/>
      <c r="C1393" s="89"/>
      <c r="D1393" s="90"/>
      <c r="F1393" s="90"/>
      <c r="I1393" s="90"/>
      <c r="J1393" s="90"/>
      <c r="L1393" s="141"/>
      <c r="M1393" s="90"/>
      <c r="N1393" s="90"/>
      <c r="O1393" s="90"/>
      <c r="Q1393" s="141"/>
      <c r="R1393" s="90"/>
      <c r="S1393" s="90"/>
      <c r="T1393" s="90"/>
      <c r="U1393" s="90"/>
      <c r="V1393" s="141"/>
      <c r="W1393" s="90"/>
      <c r="X1393" s="90"/>
      <c r="Y1393" s="86"/>
      <c r="AA1393" s="141"/>
      <c r="AB1393" s="90"/>
      <c r="AC1393" s="90"/>
      <c r="AD1393" s="90"/>
    </row>
    <row r="1394" spans="1:30" s="88" customFormat="1">
      <c r="A1394" s="87"/>
      <c r="C1394" s="89"/>
      <c r="D1394" s="90"/>
      <c r="F1394" s="90"/>
      <c r="I1394" s="90"/>
      <c r="J1394" s="90"/>
      <c r="L1394" s="141"/>
      <c r="M1394" s="90"/>
      <c r="N1394" s="90"/>
      <c r="O1394" s="90"/>
      <c r="Q1394" s="141"/>
      <c r="R1394" s="90"/>
      <c r="S1394" s="90"/>
      <c r="T1394" s="90"/>
      <c r="U1394" s="90"/>
      <c r="V1394" s="141"/>
      <c r="W1394" s="90"/>
      <c r="X1394" s="90"/>
      <c r="Y1394" s="86"/>
      <c r="AA1394" s="141"/>
      <c r="AB1394" s="90"/>
      <c r="AC1394" s="90"/>
      <c r="AD1394" s="90"/>
    </row>
    <row r="1395" spans="1:30" s="88" customFormat="1">
      <c r="A1395" s="87"/>
      <c r="C1395" s="89"/>
      <c r="D1395" s="90"/>
      <c r="F1395" s="90"/>
      <c r="I1395" s="90"/>
      <c r="J1395" s="90"/>
      <c r="L1395" s="141"/>
      <c r="M1395" s="90"/>
      <c r="N1395" s="90"/>
      <c r="O1395" s="90"/>
      <c r="Q1395" s="141"/>
      <c r="R1395" s="90"/>
      <c r="S1395" s="90"/>
      <c r="T1395" s="90"/>
      <c r="U1395" s="90"/>
      <c r="V1395" s="141"/>
      <c r="W1395" s="90"/>
      <c r="X1395" s="90"/>
      <c r="Y1395" s="86"/>
      <c r="AA1395" s="141"/>
      <c r="AB1395" s="90"/>
      <c r="AC1395" s="90"/>
      <c r="AD1395" s="90"/>
    </row>
    <row r="1396" spans="1:30" s="88" customFormat="1">
      <c r="A1396" s="87"/>
      <c r="C1396" s="89"/>
      <c r="D1396" s="90"/>
      <c r="F1396" s="90"/>
      <c r="I1396" s="90"/>
      <c r="J1396" s="90"/>
      <c r="L1396" s="141"/>
      <c r="M1396" s="90"/>
      <c r="N1396" s="90"/>
      <c r="O1396" s="90"/>
      <c r="Q1396" s="141"/>
      <c r="R1396" s="90"/>
      <c r="S1396" s="90"/>
      <c r="T1396" s="90"/>
      <c r="U1396" s="90"/>
      <c r="V1396" s="141"/>
      <c r="W1396" s="90"/>
      <c r="X1396" s="90"/>
      <c r="Y1396" s="86"/>
      <c r="AA1396" s="141"/>
      <c r="AB1396" s="90"/>
      <c r="AC1396" s="90"/>
      <c r="AD1396" s="90"/>
    </row>
    <row r="1397" spans="1:30" s="88" customFormat="1">
      <c r="A1397" s="87"/>
      <c r="C1397" s="89"/>
      <c r="D1397" s="90"/>
      <c r="F1397" s="90"/>
      <c r="I1397" s="90"/>
      <c r="J1397" s="90"/>
      <c r="L1397" s="141"/>
      <c r="M1397" s="90"/>
      <c r="N1397" s="90"/>
      <c r="O1397" s="90"/>
      <c r="Q1397" s="141"/>
      <c r="R1397" s="90"/>
      <c r="S1397" s="90"/>
      <c r="T1397" s="90"/>
      <c r="U1397" s="90"/>
      <c r="V1397" s="141"/>
      <c r="W1397" s="90"/>
      <c r="X1397" s="90"/>
      <c r="Y1397" s="86"/>
      <c r="AA1397" s="141"/>
      <c r="AB1397" s="90"/>
      <c r="AC1397" s="90"/>
      <c r="AD1397" s="90"/>
    </row>
    <row r="1398" spans="1:30" s="88" customFormat="1">
      <c r="A1398" s="87"/>
      <c r="C1398" s="89"/>
      <c r="D1398" s="90"/>
      <c r="F1398" s="90"/>
      <c r="I1398" s="90"/>
      <c r="J1398" s="90"/>
      <c r="L1398" s="141"/>
      <c r="M1398" s="90"/>
      <c r="N1398" s="90"/>
      <c r="O1398" s="90"/>
      <c r="Q1398" s="141"/>
      <c r="R1398" s="90"/>
      <c r="S1398" s="90"/>
      <c r="T1398" s="90"/>
      <c r="U1398" s="90"/>
      <c r="V1398" s="141"/>
      <c r="W1398" s="90"/>
      <c r="X1398" s="90"/>
      <c r="Y1398" s="86"/>
      <c r="AA1398" s="141"/>
      <c r="AB1398" s="90"/>
      <c r="AC1398" s="90"/>
      <c r="AD1398" s="90"/>
    </row>
    <row r="1399" spans="1:30" s="88" customFormat="1">
      <c r="A1399" s="87"/>
      <c r="C1399" s="89"/>
      <c r="D1399" s="90"/>
      <c r="F1399" s="90"/>
      <c r="I1399" s="90"/>
      <c r="J1399" s="90"/>
      <c r="L1399" s="141"/>
      <c r="M1399" s="90"/>
      <c r="N1399" s="90"/>
      <c r="O1399" s="90"/>
      <c r="Q1399" s="141"/>
      <c r="R1399" s="90"/>
      <c r="S1399" s="90"/>
      <c r="T1399" s="90"/>
      <c r="U1399" s="90"/>
      <c r="V1399" s="141"/>
      <c r="W1399" s="90"/>
      <c r="X1399" s="90"/>
      <c r="Y1399" s="86"/>
      <c r="AA1399" s="141"/>
      <c r="AB1399" s="90"/>
      <c r="AC1399" s="90"/>
      <c r="AD1399" s="90"/>
    </row>
    <row r="1400" spans="1:30" s="88" customFormat="1">
      <c r="A1400" s="87"/>
      <c r="C1400" s="89"/>
      <c r="D1400" s="90"/>
      <c r="F1400" s="90"/>
      <c r="I1400" s="90"/>
      <c r="J1400" s="90"/>
      <c r="L1400" s="141"/>
      <c r="M1400" s="90"/>
      <c r="N1400" s="90"/>
      <c r="O1400" s="90"/>
      <c r="Q1400" s="141"/>
      <c r="R1400" s="90"/>
      <c r="S1400" s="90"/>
      <c r="T1400" s="90"/>
      <c r="U1400" s="90"/>
      <c r="V1400" s="141"/>
      <c r="W1400" s="90"/>
      <c r="X1400" s="90"/>
      <c r="Y1400" s="86"/>
      <c r="AA1400" s="141"/>
      <c r="AB1400" s="90"/>
      <c r="AC1400" s="90"/>
      <c r="AD1400" s="90"/>
    </row>
    <row r="1401" spans="1:30" s="88" customFormat="1">
      <c r="A1401" s="87"/>
      <c r="C1401" s="89"/>
      <c r="D1401" s="90"/>
      <c r="F1401" s="90"/>
      <c r="I1401" s="90"/>
      <c r="J1401" s="90"/>
      <c r="L1401" s="141"/>
      <c r="M1401" s="90"/>
      <c r="N1401" s="90"/>
      <c r="O1401" s="90"/>
      <c r="Q1401" s="141"/>
      <c r="R1401" s="90"/>
      <c r="S1401" s="90"/>
      <c r="T1401" s="90"/>
      <c r="U1401" s="90"/>
      <c r="V1401" s="141"/>
      <c r="W1401" s="90"/>
      <c r="X1401" s="90"/>
      <c r="Y1401" s="86"/>
      <c r="AA1401" s="141"/>
      <c r="AB1401" s="90"/>
      <c r="AC1401" s="90"/>
      <c r="AD1401" s="90"/>
    </row>
    <row r="1402" spans="1:30" s="88" customFormat="1">
      <c r="A1402" s="87"/>
      <c r="C1402" s="89"/>
      <c r="D1402" s="90"/>
      <c r="F1402" s="90"/>
      <c r="I1402" s="90"/>
      <c r="J1402" s="90"/>
      <c r="L1402" s="141"/>
      <c r="M1402" s="90"/>
      <c r="N1402" s="90"/>
      <c r="O1402" s="90"/>
      <c r="Q1402" s="141"/>
      <c r="R1402" s="90"/>
      <c r="S1402" s="90"/>
      <c r="T1402" s="90"/>
      <c r="U1402" s="90"/>
      <c r="V1402" s="141"/>
      <c r="W1402" s="90"/>
      <c r="X1402" s="90"/>
      <c r="Y1402" s="86"/>
      <c r="AA1402" s="141"/>
      <c r="AB1402" s="90"/>
      <c r="AC1402" s="90"/>
      <c r="AD1402" s="90"/>
    </row>
    <row r="1403" spans="1:30" s="88" customFormat="1">
      <c r="A1403" s="87"/>
      <c r="C1403" s="89"/>
      <c r="D1403" s="90"/>
      <c r="F1403" s="90"/>
      <c r="I1403" s="90"/>
      <c r="J1403" s="90"/>
      <c r="L1403" s="141"/>
      <c r="M1403" s="90"/>
      <c r="N1403" s="90"/>
      <c r="O1403" s="90"/>
      <c r="Q1403" s="141"/>
      <c r="R1403" s="90"/>
      <c r="S1403" s="90"/>
      <c r="T1403" s="90"/>
      <c r="U1403" s="90"/>
      <c r="V1403" s="141"/>
      <c r="W1403" s="90"/>
      <c r="X1403" s="90"/>
      <c r="Y1403" s="86"/>
      <c r="AA1403" s="141"/>
      <c r="AB1403" s="90"/>
      <c r="AC1403" s="90"/>
      <c r="AD1403" s="90"/>
    </row>
    <row r="1404" spans="1:30" s="88" customFormat="1">
      <c r="A1404" s="87"/>
      <c r="C1404" s="89"/>
      <c r="D1404" s="90"/>
      <c r="F1404" s="90"/>
      <c r="I1404" s="90"/>
      <c r="J1404" s="90"/>
      <c r="L1404" s="141"/>
      <c r="M1404" s="90"/>
      <c r="N1404" s="90"/>
      <c r="O1404" s="90"/>
      <c r="Q1404" s="141"/>
      <c r="R1404" s="90"/>
      <c r="S1404" s="90"/>
      <c r="T1404" s="90"/>
      <c r="U1404" s="90"/>
      <c r="V1404" s="141"/>
      <c r="W1404" s="90"/>
      <c r="X1404" s="90"/>
      <c r="Y1404" s="86"/>
      <c r="AA1404" s="141"/>
      <c r="AB1404" s="90"/>
      <c r="AC1404" s="90"/>
      <c r="AD1404" s="90"/>
    </row>
    <row r="1405" spans="1:30" s="88" customFormat="1">
      <c r="A1405" s="87"/>
      <c r="C1405" s="89"/>
      <c r="D1405" s="90"/>
      <c r="F1405" s="90"/>
      <c r="I1405" s="90"/>
      <c r="J1405" s="90"/>
      <c r="L1405" s="141"/>
      <c r="M1405" s="90"/>
      <c r="N1405" s="90"/>
      <c r="O1405" s="90"/>
      <c r="Q1405" s="141"/>
      <c r="R1405" s="90"/>
      <c r="S1405" s="90"/>
      <c r="T1405" s="90"/>
      <c r="U1405" s="90"/>
      <c r="V1405" s="141"/>
      <c r="W1405" s="90"/>
      <c r="X1405" s="90"/>
      <c r="Y1405" s="86"/>
      <c r="AA1405" s="141"/>
      <c r="AB1405" s="90"/>
      <c r="AC1405" s="90"/>
      <c r="AD1405" s="90"/>
    </row>
    <row r="1406" spans="1:30" s="88" customFormat="1">
      <c r="A1406" s="87"/>
      <c r="C1406" s="89"/>
      <c r="D1406" s="90"/>
      <c r="F1406" s="90"/>
      <c r="I1406" s="90"/>
      <c r="J1406" s="90"/>
      <c r="L1406" s="141"/>
      <c r="M1406" s="90"/>
      <c r="N1406" s="90"/>
      <c r="O1406" s="90"/>
      <c r="Q1406" s="141"/>
      <c r="R1406" s="90"/>
      <c r="S1406" s="90"/>
      <c r="T1406" s="90"/>
      <c r="U1406" s="90"/>
      <c r="V1406" s="141"/>
      <c r="W1406" s="90"/>
      <c r="X1406" s="90"/>
      <c r="Y1406" s="86"/>
      <c r="AA1406" s="141"/>
      <c r="AB1406" s="90"/>
      <c r="AC1406" s="90"/>
      <c r="AD1406" s="90"/>
    </row>
    <row r="1407" spans="1:30" s="88" customFormat="1">
      <c r="A1407" s="87"/>
      <c r="C1407" s="89"/>
      <c r="D1407" s="90"/>
      <c r="F1407" s="90"/>
      <c r="I1407" s="90"/>
      <c r="J1407" s="90"/>
      <c r="L1407" s="141"/>
      <c r="M1407" s="90"/>
      <c r="N1407" s="90"/>
      <c r="O1407" s="90"/>
      <c r="Q1407" s="141"/>
      <c r="R1407" s="90"/>
      <c r="S1407" s="90"/>
      <c r="T1407" s="90"/>
      <c r="U1407" s="90"/>
      <c r="V1407" s="141"/>
      <c r="W1407" s="90"/>
      <c r="X1407" s="90"/>
      <c r="Y1407" s="86"/>
      <c r="AA1407" s="141"/>
      <c r="AB1407" s="90"/>
      <c r="AC1407" s="90"/>
      <c r="AD1407" s="90"/>
    </row>
    <row r="1408" spans="1:30" s="88" customFormat="1">
      <c r="A1408" s="87"/>
      <c r="C1408" s="89"/>
      <c r="D1408" s="90"/>
      <c r="F1408" s="90"/>
      <c r="I1408" s="90"/>
      <c r="J1408" s="90"/>
      <c r="L1408" s="141"/>
      <c r="M1408" s="90"/>
      <c r="N1408" s="90"/>
      <c r="O1408" s="90"/>
      <c r="Q1408" s="141"/>
      <c r="R1408" s="90"/>
      <c r="S1408" s="90"/>
      <c r="T1408" s="90"/>
      <c r="U1408" s="90"/>
      <c r="V1408" s="141"/>
      <c r="W1408" s="90"/>
      <c r="X1408" s="90"/>
      <c r="Y1408" s="86"/>
      <c r="AA1408" s="141"/>
      <c r="AB1408" s="90"/>
      <c r="AC1408" s="90"/>
      <c r="AD1408" s="90"/>
    </row>
    <row r="1409" spans="1:30" s="88" customFormat="1">
      <c r="A1409" s="87"/>
      <c r="C1409" s="89"/>
      <c r="D1409" s="90"/>
      <c r="F1409" s="90"/>
      <c r="I1409" s="90"/>
      <c r="J1409" s="90"/>
      <c r="L1409" s="141"/>
      <c r="M1409" s="90"/>
      <c r="N1409" s="90"/>
      <c r="O1409" s="90"/>
      <c r="Q1409" s="141"/>
      <c r="R1409" s="90"/>
      <c r="S1409" s="90"/>
      <c r="T1409" s="90"/>
      <c r="U1409" s="90"/>
      <c r="V1409" s="141"/>
      <c r="W1409" s="90"/>
      <c r="X1409" s="90"/>
      <c r="Y1409" s="86"/>
      <c r="AA1409" s="141"/>
      <c r="AB1409" s="90"/>
      <c r="AC1409" s="90"/>
      <c r="AD1409" s="90"/>
    </row>
    <row r="1410" spans="1:30" s="88" customFormat="1">
      <c r="A1410" s="87"/>
      <c r="C1410" s="89"/>
      <c r="D1410" s="90"/>
      <c r="F1410" s="90"/>
      <c r="I1410" s="90"/>
      <c r="J1410" s="90"/>
      <c r="L1410" s="141"/>
      <c r="M1410" s="90"/>
      <c r="N1410" s="90"/>
      <c r="O1410" s="90"/>
      <c r="Q1410" s="141"/>
      <c r="R1410" s="90"/>
      <c r="S1410" s="90"/>
      <c r="T1410" s="90"/>
      <c r="U1410" s="90"/>
      <c r="V1410" s="141"/>
      <c r="W1410" s="90"/>
      <c r="X1410" s="90"/>
      <c r="Y1410" s="86"/>
      <c r="AA1410" s="141"/>
      <c r="AB1410" s="90"/>
      <c r="AC1410" s="90"/>
      <c r="AD1410" s="90"/>
    </row>
    <row r="1411" spans="1:30" s="88" customFormat="1">
      <c r="A1411" s="87"/>
      <c r="C1411" s="89"/>
      <c r="D1411" s="90"/>
      <c r="F1411" s="90"/>
      <c r="I1411" s="90"/>
      <c r="J1411" s="90"/>
      <c r="L1411" s="141"/>
      <c r="M1411" s="90"/>
      <c r="N1411" s="90"/>
      <c r="O1411" s="90"/>
      <c r="Q1411" s="141"/>
      <c r="R1411" s="90"/>
      <c r="S1411" s="90"/>
      <c r="T1411" s="90"/>
      <c r="U1411" s="90"/>
      <c r="V1411" s="141"/>
      <c r="W1411" s="90"/>
      <c r="X1411" s="90"/>
      <c r="Y1411" s="86"/>
      <c r="AA1411" s="141"/>
      <c r="AB1411" s="90"/>
      <c r="AC1411" s="90"/>
      <c r="AD1411" s="90"/>
    </row>
    <row r="1412" spans="1:30" s="88" customFormat="1">
      <c r="A1412" s="87"/>
      <c r="C1412" s="89"/>
      <c r="D1412" s="90"/>
      <c r="F1412" s="90"/>
      <c r="I1412" s="90"/>
      <c r="J1412" s="90"/>
      <c r="L1412" s="141"/>
      <c r="M1412" s="90"/>
      <c r="N1412" s="90"/>
      <c r="O1412" s="90"/>
      <c r="Q1412" s="141"/>
      <c r="R1412" s="90"/>
      <c r="S1412" s="90"/>
      <c r="T1412" s="90"/>
      <c r="U1412" s="90"/>
      <c r="V1412" s="141"/>
      <c r="W1412" s="90"/>
      <c r="X1412" s="90"/>
      <c r="Y1412" s="86"/>
      <c r="AA1412" s="141"/>
      <c r="AB1412" s="90"/>
      <c r="AC1412" s="90"/>
      <c r="AD1412" s="90"/>
    </row>
    <row r="1413" spans="1:30" s="88" customFormat="1">
      <c r="A1413" s="87"/>
      <c r="C1413" s="89"/>
      <c r="D1413" s="90"/>
      <c r="F1413" s="90"/>
      <c r="I1413" s="90"/>
      <c r="J1413" s="90"/>
      <c r="L1413" s="141"/>
      <c r="M1413" s="90"/>
      <c r="N1413" s="90"/>
      <c r="O1413" s="90"/>
      <c r="Q1413" s="141"/>
      <c r="R1413" s="90"/>
      <c r="S1413" s="90"/>
      <c r="T1413" s="90"/>
      <c r="U1413" s="90"/>
      <c r="V1413" s="141"/>
      <c r="W1413" s="90"/>
      <c r="X1413" s="90"/>
      <c r="Y1413" s="86"/>
      <c r="AA1413" s="141"/>
      <c r="AB1413" s="90"/>
      <c r="AC1413" s="90"/>
      <c r="AD1413" s="90"/>
    </row>
    <row r="1414" spans="1:30" s="88" customFormat="1">
      <c r="A1414" s="87"/>
      <c r="C1414" s="89"/>
      <c r="D1414" s="90"/>
      <c r="F1414" s="90"/>
      <c r="I1414" s="90"/>
      <c r="J1414" s="90"/>
      <c r="L1414" s="141"/>
      <c r="M1414" s="90"/>
      <c r="N1414" s="90"/>
      <c r="O1414" s="90"/>
      <c r="Q1414" s="141"/>
      <c r="R1414" s="90"/>
      <c r="S1414" s="90"/>
      <c r="T1414" s="90"/>
      <c r="U1414" s="90"/>
      <c r="V1414" s="141"/>
      <c r="W1414" s="90"/>
      <c r="X1414" s="90"/>
      <c r="Y1414" s="86"/>
      <c r="AA1414" s="141"/>
      <c r="AB1414" s="90"/>
      <c r="AC1414" s="90"/>
      <c r="AD1414" s="90"/>
    </row>
    <row r="1415" spans="1:30" s="88" customFormat="1">
      <c r="A1415" s="87"/>
      <c r="C1415" s="89"/>
      <c r="D1415" s="90"/>
      <c r="F1415" s="90"/>
      <c r="I1415" s="90"/>
      <c r="J1415" s="90"/>
      <c r="L1415" s="141"/>
      <c r="M1415" s="90"/>
      <c r="N1415" s="90"/>
      <c r="O1415" s="90"/>
      <c r="Q1415" s="141"/>
      <c r="R1415" s="90"/>
      <c r="S1415" s="90"/>
      <c r="T1415" s="90"/>
      <c r="U1415" s="90"/>
      <c r="V1415" s="141"/>
      <c r="W1415" s="90"/>
      <c r="X1415" s="90"/>
      <c r="Y1415" s="86"/>
      <c r="AA1415" s="141"/>
      <c r="AB1415" s="90"/>
      <c r="AC1415" s="90"/>
      <c r="AD1415" s="90"/>
    </row>
    <row r="1416" spans="1:30" s="88" customFormat="1">
      <c r="A1416" s="87"/>
      <c r="C1416" s="89"/>
      <c r="D1416" s="90"/>
      <c r="F1416" s="90"/>
      <c r="I1416" s="90"/>
      <c r="J1416" s="90"/>
      <c r="L1416" s="141"/>
      <c r="M1416" s="90"/>
      <c r="N1416" s="90"/>
      <c r="O1416" s="90"/>
      <c r="Q1416" s="141"/>
      <c r="R1416" s="90"/>
      <c r="S1416" s="90"/>
      <c r="T1416" s="90"/>
      <c r="U1416" s="90"/>
      <c r="V1416" s="141"/>
      <c r="W1416" s="90"/>
      <c r="X1416" s="90"/>
      <c r="Y1416" s="86"/>
      <c r="AA1416" s="141"/>
      <c r="AB1416" s="90"/>
      <c r="AC1416" s="90"/>
      <c r="AD1416" s="90"/>
    </row>
    <row r="1417" spans="1:30" s="88" customFormat="1">
      <c r="A1417" s="87"/>
      <c r="C1417" s="89"/>
      <c r="D1417" s="90"/>
      <c r="F1417" s="90"/>
      <c r="I1417" s="90"/>
      <c r="J1417" s="90"/>
      <c r="L1417" s="141"/>
      <c r="M1417" s="90"/>
      <c r="N1417" s="90"/>
      <c r="O1417" s="90"/>
      <c r="Q1417" s="141"/>
      <c r="R1417" s="90"/>
      <c r="S1417" s="90"/>
      <c r="T1417" s="90"/>
      <c r="U1417" s="90"/>
      <c r="V1417" s="141"/>
      <c r="W1417" s="90"/>
      <c r="X1417" s="90"/>
      <c r="Y1417" s="86"/>
      <c r="AA1417" s="141"/>
      <c r="AB1417" s="90"/>
      <c r="AC1417" s="90"/>
      <c r="AD1417" s="90"/>
    </row>
    <row r="1418" spans="1:30" s="88" customFormat="1">
      <c r="A1418" s="87"/>
      <c r="C1418" s="89"/>
      <c r="D1418" s="90"/>
      <c r="F1418" s="90"/>
      <c r="I1418" s="90"/>
      <c r="J1418" s="90"/>
      <c r="L1418" s="141"/>
      <c r="M1418" s="90"/>
      <c r="N1418" s="90"/>
      <c r="O1418" s="90"/>
      <c r="Q1418" s="141"/>
      <c r="R1418" s="90"/>
      <c r="S1418" s="90"/>
      <c r="T1418" s="90"/>
      <c r="U1418" s="90"/>
      <c r="V1418" s="141"/>
      <c r="W1418" s="90"/>
      <c r="X1418" s="90"/>
      <c r="Y1418" s="86"/>
      <c r="AA1418" s="141"/>
      <c r="AB1418" s="90"/>
      <c r="AC1418" s="90"/>
      <c r="AD1418" s="90"/>
    </row>
    <row r="1419" spans="1:30" s="88" customFormat="1">
      <c r="A1419" s="87"/>
      <c r="C1419" s="89"/>
      <c r="D1419" s="90"/>
      <c r="F1419" s="90"/>
      <c r="I1419" s="90"/>
      <c r="J1419" s="90"/>
      <c r="L1419" s="141"/>
      <c r="M1419" s="90"/>
      <c r="N1419" s="90"/>
      <c r="O1419" s="90"/>
      <c r="Q1419" s="141"/>
      <c r="R1419" s="90"/>
      <c r="S1419" s="90"/>
      <c r="T1419" s="90"/>
      <c r="U1419" s="90"/>
      <c r="V1419" s="141"/>
      <c r="W1419" s="90"/>
      <c r="X1419" s="90"/>
      <c r="Y1419" s="86"/>
      <c r="AA1419" s="141"/>
      <c r="AB1419" s="90"/>
      <c r="AC1419" s="90"/>
      <c r="AD1419" s="90"/>
    </row>
    <row r="1420" spans="1:30" s="88" customFormat="1">
      <c r="A1420" s="87"/>
      <c r="C1420" s="89"/>
      <c r="D1420" s="90"/>
      <c r="F1420" s="90"/>
      <c r="I1420" s="90"/>
      <c r="J1420" s="90"/>
      <c r="L1420" s="141"/>
      <c r="M1420" s="90"/>
      <c r="N1420" s="90"/>
      <c r="O1420" s="90"/>
      <c r="Q1420" s="141"/>
      <c r="R1420" s="90"/>
      <c r="S1420" s="90"/>
      <c r="T1420" s="90"/>
      <c r="U1420" s="90"/>
      <c r="V1420" s="141"/>
      <c r="W1420" s="90"/>
      <c r="X1420" s="90"/>
      <c r="Y1420" s="86"/>
      <c r="AA1420" s="141"/>
      <c r="AB1420" s="90"/>
      <c r="AC1420" s="90"/>
      <c r="AD1420" s="90"/>
    </row>
    <row r="1421" spans="1:30" s="88" customFormat="1">
      <c r="A1421" s="87"/>
      <c r="C1421" s="89"/>
      <c r="D1421" s="90"/>
      <c r="F1421" s="90"/>
      <c r="I1421" s="90"/>
      <c r="J1421" s="90"/>
      <c r="L1421" s="141"/>
      <c r="M1421" s="90"/>
      <c r="N1421" s="90"/>
      <c r="O1421" s="90"/>
      <c r="Q1421" s="141"/>
      <c r="R1421" s="90"/>
      <c r="S1421" s="90"/>
      <c r="T1421" s="90"/>
      <c r="U1421" s="90"/>
      <c r="V1421" s="141"/>
      <c r="W1421" s="90"/>
      <c r="X1421" s="90"/>
      <c r="Y1421" s="86"/>
      <c r="AA1421" s="141"/>
      <c r="AB1421" s="90"/>
      <c r="AC1421" s="90"/>
      <c r="AD1421" s="90"/>
    </row>
    <row r="1422" spans="1:30" s="88" customFormat="1">
      <c r="A1422" s="87"/>
      <c r="C1422" s="89"/>
      <c r="D1422" s="90"/>
      <c r="F1422" s="90"/>
      <c r="I1422" s="90"/>
      <c r="J1422" s="90"/>
      <c r="L1422" s="141"/>
      <c r="M1422" s="90"/>
      <c r="N1422" s="90"/>
      <c r="O1422" s="90"/>
      <c r="Q1422" s="141"/>
      <c r="R1422" s="90"/>
      <c r="S1422" s="90"/>
      <c r="T1422" s="90"/>
      <c r="U1422" s="90"/>
      <c r="V1422" s="141"/>
      <c r="W1422" s="90"/>
      <c r="X1422" s="90"/>
      <c r="Y1422" s="86"/>
      <c r="AA1422" s="141"/>
      <c r="AB1422" s="90"/>
      <c r="AC1422" s="90"/>
      <c r="AD1422" s="90"/>
    </row>
    <row r="1423" spans="1:30" s="88" customFormat="1">
      <c r="A1423" s="87"/>
      <c r="C1423" s="89"/>
      <c r="D1423" s="90"/>
      <c r="F1423" s="90"/>
      <c r="I1423" s="90"/>
      <c r="J1423" s="90"/>
      <c r="L1423" s="141"/>
      <c r="M1423" s="90"/>
      <c r="N1423" s="90"/>
      <c r="O1423" s="90"/>
      <c r="Q1423" s="141"/>
      <c r="R1423" s="90"/>
      <c r="S1423" s="90"/>
      <c r="T1423" s="90"/>
      <c r="U1423" s="90"/>
      <c r="V1423" s="141"/>
      <c r="W1423" s="90"/>
      <c r="X1423" s="90"/>
      <c r="Y1423" s="86"/>
      <c r="AA1423" s="141"/>
      <c r="AB1423" s="90"/>
      <c r="AC1423" s="90"/>
      <c r="AD1423" s="90"/>
    </row>
    <row r="1424" spans="1:30" s="88" customFormat="1">
      <c r="A1424" s="87"/>
      <c r="C1424" s="89"/>
      <c r="D1424" s="90"/>
      <c r="F1424" s="90"/>
      <c r="I1424" s="90"/>
      <c r="J1424" s="90"/>
      <c r="L1424" s="141"/>
      <c r="M1424" s="90"/>
      <c r="N1424" s="90"/>
      <c r="O1424" s="90"/>
      <c r="Q1424" s="141"/>
      <c r="R1424" s="90"/>
      <c r="S1424" s="90"/>
      <c r="T1424" s="90"/>
      <c r="U1424" s="90"/>
      <c r="V1424" s="141"/>
      <c r="W1424" s="90"/>
      <c r="X1424" s="90"/>
      <c r="Y1424" s="86"/>
      <c r="AA1424" s="141"/>
      <c r="AB1424" s="90"/>
      <c r="AC1424" s="90"/>
      <c r="AD1424" s="90"/>
    </row>
    <row r="1425" spans="1:30" s="88" customFormat="1">
      <c r="A1425" s="87"/>
      <c r="C1425" s="89"/>
      <c r="D1425" s="90"/>
      <c r="F1425" s="90"/>
      <c r="I1425" s="90"/>
      <c r="J1425" s="90"/>
      <c r="L1425" s="141"/>
      <c r="M1425" s="90"/>
      <c r="N1425" s="90"/>
      <c r="O1425" s="90"/>
      <c r="Q1425" s="141"/>
      <c r="R1425" s="90"/>
      <c r="S1425" s="90"/>
      <c r="T1425" s="90"/>
      <c r="U1425" s="90"/>
      <c r="V1425" s="141"/>
      <c r="W1425" s="90"/>
      <c r="X1425" s="90"/>
      <c r="Y1425" s="86"/>
      <c r="AA1425" s="141"/>
      <c r="AB1425" s="90"/>
      <c r="AC1425" s="90"/>
      <c r="AD1425" s="90"/>
    </row>
    <row r="1426" spans="1:30" s="88" customFormat="1">
      <c r="A1426" s="87"/>
      <c r="C1426" s="89"/>
      <c r="D1426" s="90"/>
      <c r="F1426" s="90"/>
      <c r="I1426" s="90"/>
      <c r="J1426" s="90"/>
      <c r="L1426" s="141"/>
      <c r="M1426" s="90"/>
      <c r="N1426" s="90"/>
      <c r="O1426" s="90"/>
      <c r="Q1426" s="141"/>
      <c r="R1426" s="90"/>
      <c r="S1426" s="90"/>
      <c r="T1426" s="90"/>
      <c r="U1426" s="90"/>
      <c r="V1426" s="141"/>
      <c r="W1426" s="90"/>
      <c r="X1426" s="90"/>
      <c r="Y1426" s="86"/>
      <c r="AA1426" s="141"/>
      <c r="AB1426" s="90"/>
      <c r="AC1426" s="90"/>
      <c r="AD1426" s="90"/>
    </row>
    <row r="1427" spans="1:30" s="88" customFormat="1">
      <c r="A1427" s="87"/>
      <c r="C1427" s="89"/>
      <c r="D1427" s="90"/>
      <c r="F1427" s="90"/>
      <c r="I1427" s="90"/>
      <c r="J1427" s="90"/>
      <c r="L1427" s="141"/>
      <c r="M1427" s="90"/>
      <c r="N1427" s="90"/>
      <c r="O1427" s="90"/>
      <c r="Q1427" s="141"/>
      <c r="R1427" s="90"/>
      <c r="S1427" s="90"/>
      <c r="T1427" s="90"/>
      <c r="U1427" s="90"/>
      <c r="V1427" s="141"/>
      <c r="W1427" s="90"/>
      <c r="X1427" s="90"/>
      <c r="Y1427" s="86"/>
      <c r="AA1427" s="141"/>
      <c r="AB1427" s="90"/>
      <c r="AC1427" s="90"/>
      <c r="AD1427" s="90"/>
    </row>
    <row r="1428" spans="1:30" s="88" customFormat="1">
      <c r="A1428" s="87"/>
      <c r="C1428" s="89"/>
      <c r="D1428" s="90"/>
      <c r="F1428" s="90"/>
      <c r="I1428" s="90"/>
      <c r="J1428" s="90"/>
      <c r="L1428" s="141"/>
      <c r="M1428" s="90"/>
      <c r="N1428" s="90"/>
      <c r="O1428" s="90"/>
      <c r="Q1428" s="141"/>
      <c r="R1428" s="90"/>
      <c r="S1428" s="90"/>
      <c r="T1428" s="90"/>
      <c r="U1428" s="90"/>
      <c r="V1428" s="141"/>
      <c r="W1428" s="90"/>
      <c r="X1428" s="90"/>
      <c r="Y1428" s="86"/>
      <c r="AA1428" s="141"/>
      <c r="AB1428" s="90"/>
      <c r="AC1428" s="90"/>
      <c r="AD1428" s="90"/>
    </row>
    <row r="1429" spans="1:30" s="88" customFormat="1">
      <c r="A1429" s="87"/>
      <c r="C1429" s="89"/>
      <c r="D1429" s="90"/>
      <c r="F1429" s="90"/>
      <c r="I1429" s="90"/>
      <c r="J1429" s="90"/>
      <c r="L1429" s="141"/>
      <c r="M1429" s="90"/>
      <c r="N1429" s="90"/>
      <c r="O1429" s="90"/>
      <c r="Q1429" s="141"/>
      <c r="R1429" s="90"/>
      <c r="S1429" s="90"/>
      <c r="T1429" s="90"/>
      <c r="U1429" s="90"/>
      <c r="V1429" s="141"/>
      <c r="W1429" s="90"/>
      <c r="X1429" s="90"/>
      <c r="Y1429" s="86"/>
      <c r="AA1429" s="141"/>
      <c r="AB1429" s="90"/>
      <c r="AC1429" s="90"/>
      <c r="AD1429" s="90"/>
    </row>
    <row r="1430" spans="1:30" s="88" customFormat="1">
      <c r="A1430" s="87"/>
      <c r="C1430" s="89"/>
      <c r="D1430" s="90"/>
      <c r="F1430" s="90"/>
      <c r="I1430" s="90"/>
      <c r="J1430" s="90"/>
      <c r="L1430" s="141"/>
      <c r="M1430" s="90"/>
      <c r="N1430" s="90"/>
      <c r="O1430" s="90"/>
      <c r="Q1430" s="141"/>
      <c r="R1430" s="90"/>
      <c r="S1430" s="90"/>
      <c r="T1430" s="90"/>
      <c r="U1430" s="90"/>
      <c r="V1430" s="141"/>
      <c r="W1430" s="90"/>
      <c r="X1430" s="90"/>
      <c r="Y1430" s="86"/>
      <c r="AA1430" s="141"/>
      <c r="AB1430" s="90"/>
      <c r="AC1430" s="90"/>
      <c r="AD1430" s="90"/>
    </row>
    <row r="1431" spans="1:30" s="88" customFormat="1">
      <c r="A1431" s="87"/>
      <c r="C1431" s="89"/>
      <c r="D1431" s="90"/>
      <c r="F1431" s="90"/>
      <c r="I1431" s="90"/>
      <c r="J1431" s="90"/>
      <c r="L1431" s="141"/>
      <c r="M1431" s="90"/>
      <c r="N1431" s="90"/>
      <c r="O1431" s="90"/>
      <c r="Q1431" s="141"/>
      <c r="R1431" s="90"/>
      <c r="S1431" s="90"/>
      <c r="T1431" s="90"/>
      <c r="U1431" s="90"/>
      <c r="V1431" s="141"/>
      <c r="W1431" s="90"/>
      <c r="X1431" s="90"/>
      <c r="Y1431" s="86"/>
      <c r="AA1431" s="141"/>
      <c r="AB1431" s="90"/>
      <c r="AC1431" s="90"/>
      <c r="AD1431" s="90"/>
    </row>
    <row r="1432" spans="1:30" s="88" customFormat="1">
      <c r="A1432" s="87"/>
      <c r="C1432" s="89"/>
      <c r="D1432" s="90"/>
      <c r="F1432" s="90"/>
      <c r="I1432" s="90"/>
      <c r="J1432" s="90"/>
      <c r="L1432" s="141"/>
      <c r="M1432" s="90"/>
      <c r="N1432" s="90"/>
      <c r="O1432" s="90"/>
      <c r="Q1432" s="141"/>
      <c r="R1432" s="90"/>
      <c r="S1432" s="90"/>
      <c r="T1432" s="90"/>
      <c r="U1432" s="90"/>
      <c r="V1432" s="141"/>
      <c r="W1432" s="90"/>
      <c r="X1432" s="90"/>
      <c r="Y1432" s="86"/>
      <c r="AA1432" s="141"/>
      <c r="AB1432" s="90"/>
      <c r="AC1432" s="90"/>
      <c r="AD1432" s="90"/>
    </row>
    <row r="1433" spans="1:30" s="88" customFormat="1">
      <c r="A1433" s="87"/>
      <c r="C1433" s="89"/>
      <c r="D1433" s="90"/>
      <c r="F1433" s="90"/>
      <c r="I1433" s="90"/>
      <c r="J1433" s="90"/>
      <c r="L1433" s="141"/>
      <c r="M1433" s="90"/>
      <c r="N1433" s="90"/>
      <c r="O1433" s="90"/>
      <c r="Q1433" s="141"/>
      <c r="R1433" s="90"/>
      <c r="S1433" s="90"/>
      <c r="T1433" s="90"/>
      <c r="U1433" s="90"/>
      <c r="V1433" s="141"/>
      <c r="W1433" s="90"/>
      <c r="X1433" s="90"/>
      <c r="Y1433" s="86"/>
      <c r="AA1433" s="141"/>
      <c r="AB1433" s="90"/>
      <c r="AC1433" s="90"/>
      <c r="AD1433" s="90"/>
    </row>
    <row r="1434" spans="1:30" s="88" customFormat="1">
      <c r="A1434" s="87"/>
      <c r="C1434" s="89"/>
      <c r="D1434" s="90"/>
      <c r="F1434" s="90"/>
      <c r="I1434" s="90"/>
      <c r="J1434" s="90"/>
      <c r="L1434" s="141"/>
      <c r="M1434" s="90"/>
      <c r="N1434" s="90"/>
      <c r="O1434" s="90"/>
      <c r="Q1434" s="141"/>
      <c r="R1434" s="90"/>
      <c r="S1434" s="90"/>
      <c r="T1434" s="90"/>
      <c r="U1434" s="90"/>
      <c r="V1434" s="141"/>
      <c r="W1434" s="90"/>
      <c r="X1434" s="90"/>
      <c r="Y1434" s="86"/>
      <c r="AA1434" s="141"/>
      <c r="AB1434" s="90"/>
      <c r="AC1434" s="90"/>
      <c r="AD1434" s="90"/>
    </row>
    <row r="1435" spans="1:30" s="88" customFormat="1">
      <c r="A1435" s="87"/>
      <c r="C1435" s="89"/>
      <c r="D1435" s="90"/>
      <c r="F1435" s="90"/>
      <c r="I1435" s="90"/>
      <c r="J1435" s="90"/>
      <c r="L1435" s="141"/>
      <c r="M1435" s="90"/>
      <c r="N1435" s="90"/>
      <c r="O1435" s="90"/>
      <c r="Q1435" s="141"/>
      <c r="R1435" s="90"/>
      <c r="S1435" s="90"/>
      <c r="T1435" s="90"/>
      <c r="U1435" s="90"/>
      <c r="V1435" s="141"/>
      <c r="W1435" s="90"/>
      <c r="X1435" s="90"/>
      <c r="Y1435" s="86"/>
      <c r="AA1435" s="141"/>
      <c r="AB1435" s="90"/>
      <c r="AC1435" s="90"/>
      <c r="AD1435" s="90"/>
    </row>
    <row r="1436" spans="1:30" s="88" customFormat="1">
      <c r="A1436" s="87"/>
      <c r="C1436" s="89"/>
      <c r="D1436" s="90"/>
      <c r="F1436" s="90"/>
      <c r="I1436" s="90"/>
      <c r="J1436" s="90"/>
      <c r="L1436" s="141"/>
      <c r="M1436" s="90"/>
      <c r="N1436" s="90"/>
      <c r="O1436" s="90"/>
      <c r="Q1436" s="141"/>
      <c r="R1436" s="90"/>
      <c r="S1436" s="90"/>
      <c r="T1436" s="90"/>
      <c r="U1436" s="90"/>
      <c r="V1436" s="141"/>
      <c r="W1436" s="90"/>
      <c r="X1436" s="90"/>
      <c r="Y1436" s="86"/>
      <c r="AA1436" s="141"/>
      <c r="AB1436" s="90"/>
      <c r="AC1436" s="90"/>
      <c r="AD1436" s="90"/>
    </row>
    <row r="1437" spans="1:30" s="88" customFormat="1">
      <c r="A1437" s="87"/>
      <c r="C1437" s="89"/>
      <c r="D1437" s="90"/>
      <c r="F1437" s="90"/>
      <c r="I1437" s="90"/>
      <c r="J1437" s="90"/>
      <c r="L1437" s="141"/>
      <c r="M1437" s="90"/>
      <c r="N1437" s="90"/>
      <c r="O1437" s="90"/>
      <c r="Q1437" s="141"/>
      <c r="R1437" s="90"/>
      <c r="S1437" s="90"/>
      <c r="T1437" s="90"/>
      <c r="U1437" s="90"/>
      <c r="V1437" s="141"/>
      <c r="W1437" s="90"/>
      <c r="X1437" s="90"/>
      <c r="Y1437" s="86"/>
      <c r="AA1437" s="141"/>
      <c r="AB1437" s="90"/>
      <c r="AC1437" s="90"/>
      <c r="AD1437" s="90"/>
    </row>
    <row r="1438" spans="1:30" s="88" customFormat="1">
      <c r="A1438" s="87"/>
      <c r="C1438" s="89"/>
      <c r="D1438" s="90"/>
      <c r="F1438" s="90"/>
      <c r="I1438" s="90"/>
      <c r="J1438" s="90"/>
      <c r="L1438" s="141"/>
      <c r="M1438" s="90"/>
      <c r="N1438" s="90"/>
      <c r="O1438" s="90"/>
      <c r="Q1438" s="141"/>
      <c r="R1438" s="90"/>
      <c r="S1438" s="90"/>
      <c r="T1438" s="90"/>
      <c r="U1438" s="90"/>
      <c r="V1438" s="141"/>
      <c r="W1438" s="90"/>
      <c r="X1438" s="90"/>
      <c r="Y1438" s="86"/>
      <c r="AA1438" s="141"/>
      <c r="AB1438" s="90"/>
      <c r="AC1438" s="90"/>
      <c r="AD1438" s="90"/>
    </row>
    <row r="1439" spans="1:30" s="88" customFormat="1">
      <c r="A1439" s="87"/>
      <c r="C1439" s="89"/>
      <c r="D1439" s="90"/>
      <c r="F1439" s="90"/>
      <c r="I1439" s="90"/>
      <c r="J1439" s="90"/>
      <c r="L1439" s="141"/>
      <c r="M1439" s="90"/>
      <c r="N1439" s="90"/>
      <c r="O1439" s="90"/>
      <c r="Q1439" s="141"/>
      <c r="R1439" s="90"/>
      <c r="S1439" s="90"/>
      <c r="T1439" s="90"/>
      <c r="U1439" s="90"/>
      <c r="V1439" s="141"/>
      <c r="W1439" s="90"/>
      <c r="X1439" s="90"/>
      <c r="Y1439" s="86"/>
      <c r="AA1439" s="141"/>
      <c r="AB1439" s="90"/>
      <c r="AC1439" s="90"/>
      <c r="AD1439" s="90"/>
    </row>
    <row r="1440" spans="1:30" s="88" customFormat="1">
      <c r="A1440" s="87"/>
      <c r="C1440" s="89"/>
      <c r="D1440" s="90"/>
      <c r="F1440" s="90"/>
      <c r="I1440" s="90"/>
      <c r="J1440" s="90"/>
      <c r="L1440" s="141"/>
      <c r="M1440" s="90"/>
      <c r="N1440" s="90"/>
      <c r="O1440" s="90"/>
      <c r="Q1440" s="141"/>
      <c r="R1440" s="90"/>
      <c r="S1440" s="90"/>
      <c r="T1440" s="90"/>
      <c r="U1440" s="90"/>
      <c r="V1440" s="141"/>
      <c r="W1440" s="90"/>
      <c r="X1440" s="90"/>
      <c r="Y1440" s="86"/>
      <c r="AA1440" s="141"/>
      <c r="AB1440" s="90"/>
      <c r="AC1440" s="90"/>
      <c r="AD1440" s="90"/>
    </row>
    <row r="1441" spans="1:30" s="88" customFormat="1">
      <c r="A1441" s="87"/>
      <c r="C1441" s="89"/>
      <c r="D1441" s="90"/>
      <c r="F1441" s="90"/>
      <c r="I1441" s="90"/>
      <c r="J1441" s="90"/>
      <c r="L1441" s="141"/>
      <c r="M1441" s="90"/>
      <c r="N1441" s="90"/>
      <c r="O1441" s="90"/>
      <c r="Q1441" s="141"/>
      <c r="R1441" s="90"/>
      <c r="S1441" s="90"/>
      <c r="T1441" s="90"/>
      <c r="U1441" s="90"/>
      <c r="V1441" s="141"/>
      <c r="W1441" s="90"/>
      <c r="X1441" s="90"/>
      <c r="Y1441" s="86"/>
      <c r="AA1441" s="141"/>
      <c r="AB1441" s="90"/>
      <c r="AC1441" s="90"/>
      <c r="AD1441" s="90"/>
    </row>
    <row r="1442" spans="1:30" s="88" customFormat="1">
      <c r="A1442" s="87"/>
      <c r="C1442" s="89"/>
      <c r="D1442" s="90"/>
      <c r="F1442" s="90"/>
      <c r="I1442" s="90"/>
      <c r="J1442" s="90"/>
      <c r="L1442" s="141"/>
      <c r="M1442" s="90"/>
      <c r="N1442" s="90"/>
      <c r="O1442" s="90"/>
      <c r="Q1442" s="141"/>
      <c r="R1442" s="90"/>
      <c r="S1442" s="90"/>
      <c r="T1442" s="90"/>
      <c r="U1442" s="90"/>
      <c r="V1442" s="141"/>
      <c r="W1442" s="90"/>
      <c r="X1442" s="90"/>
      <c r="Y1442" s="86"/>
      <c r="AA1442" s="141"/>
      <c r="AB1442" s="90"/>
      <c r="AC1442" s="90"/>
      <c r="AD1442" s="90"/>
    </row>
    <row r="1443" spans="1:30" s="88" customFormat="1">
      <c r="A1443" s="87"/>
      <c r="C1443" s="89"/>
      <c r="D1443" s="90"/>
      <c r="F1443" s="90"/>
      <c r="I1443" s="90"/>
      <c r="J1443" s="90"/>
      <c r="L1443" s="141"/>
      <c r="M1443" s="90"/>
      <c r="N1443" s="90"/>
      <c r="O1443" s="90"/>
      <c r="Q1443" s="141"/>
      <c r="R1443" s="90"/>
      <c r="S1443" s="90"/>
      <c r="T1443" s="90"/>
      <c r="U1443" s="90"/>
      <c r="V1443" s="141"/>
      <c r="W1443" s="90"/>
      <c r="X1443" s="90"/>
      <c r="Y1443" s="86"/>
      <c r="AA1443" s="141"/>
      <c r="AB1443" s="90"/>
      <c r="AC1443" s="90"/>
      <c r="AD1443" s="90"/>
    </row>
    <row r="1444" spans="1:30" s="88" customFormat="1">
      <c r="A1444" s="87"/>
      <c r="C1444" s="89"/>
      <c r="D1444" s="90"/>
      <c r="F1444" s="90"/>
      <c r="I1444" s="90"/>
      <c r="J1444" s="90"/>
      <c r="L1444" s="141"/>
      <c r="M1444" s="90"/>
      <c r="N1444" s="90"/>
      <c r="O1444" s="90"/>
      <c r="Q1444" s="141"/>
      <c r="R1444" s="90"/>
      <c r="S1444" s="90"/>
      <c r="T1444" s="90"/>
      <c r="U1444" s="90"/>
      <c r="V1444" s="141"/>
      <c r="W1444" s="90"/>
      <c r="X1444" s="90"/>
      <c r="Y1444" s="86"/>
      <c r="AA1444" s="141"/>
      <c r="AB1444" s="90"/>
      <c r="AC1444" s="90"/>
      <c r="AD1444" s="90"/>
    </row>
    <row r="1445" spans="1:30" s="88" customFormat="1">
      <c r="A1445" s="87"/>
      <c r="C1445" s="89"/>
      <c r="D1445" s="90"/>
      <c r="F1445" s="90"/>
      <c r="I1445" s="90"/>
      <c r="J1445" s="90"/>
      <c r="L1445" s="141"/>
      <c r="M1445" s="90"/>
      <c r="N1445" s="90"/>
      <c r="O1445" s="90"/>
      <c r="Q1445" s="141"/>
      <c r="R1445" s="90"/>
      <c r="S1445" s="90"/>
      <c r="T1445" s="90"/>
      <c r="U1445" s="90"/>
      <c r="V1445" s="141"/>
      <c r="W1445" s="90"/>
      <c r="X1445" s="90"/>
      <c r="Y1445" s="86"/>
      <c r="AA1445" s="141"/>
      <c r="AB1445" s="90"/>
      <c r="AC1445" s="90"/>
      <c r="AD1445" s="90"/>
    </row>
    <row r="1446" spans="1:30" s="88" customFormat="1">
      <c r="A1446" s="87"/>
      <c r="C1446" s="89"/>
      <c r="D1446" s="90"/>
      <c r="F1446" s="90"/>
      <c r="I1446" s="90"/>
      <c r="J1446" s="90"/>
      <c r="L1446" s="141"/>
      <c r="M1446" s="90"/>
      <c r="N1446" s="90"/>
      <c r="O1446" s="90"/>
      <c r="Q1446" s="141"/>
      <c r="R1446" s="90"/>
      <c r="S1446" s="90"/>
      <c r="T1446" s="90"/>
      <c r="U1446" s="90"/>
      <c r="V1446" s="141"/>
      <c r="W1446" s="90"/>
      <c r="X1446" s="90"/>
      <c r="Y1446" s="86"/>
      <c r="AA1446" s="141"/>
      <c r="AB1446" s="90"/>
      <c r="AC1446" s="90"/>
      <c r="AD1446" s="90"/>
    </row>
    <row r="1447" spans="1:30" s="88" customFormat="1">
      <c r="A1447" s="87"/>
      <c r="C1447" s="89"/>
      <c r="D1447" s="90"/>
      <c r="F1447" s="90"/>
      <c r="I1447" s="90"/>
      <c r="J1447" s="90"/>
      <c r="L1447" s="141"/>
      <c r="M1447" s="90"/>
      <c r="N1447" s="90"/>
      <c r="O1447" s="90"/>
      <c r="Q1447" s="141"/>
      <c r="R1447" s="90"/>
      <c r="S1447" s="90"/>
      <c r="T1447" s="90"/>
      <c r="U1447" s="90"/>
      <c r="V1447" s="141"/>
      <c r="W1447" s="90"/>
      <c r="X1447" s="90"/>
      <c r="Y1447" s="86"/>
      <c r="AA1447" s="141"/>
      <c r="AB1447" s="90"/>
      <c r="AC1447" s="90"/>
      <c r="AD1447" s="90"/>
    </row>
    <row r="1448" spans="1:30" s="88" customFormat="1">
      <c r="A1448" s="87"/>
      <c r="C1448" s="89"/>
      <c r="D1448" s="90"/>
      <c r="F1448" s="90"/>
      <c r="I1448" s="90"/>
      <c r="J1448" s="90"/>
      <c r="L1448" s="141"/>
      <c r="M1448" s="90"/>
      <c r="N1448" s="90"/>
      <c r="O1448" s="90"/>
      <c r="Q1448" s="141"/>
      <c r="R1448" s="90"/>
      <c r="S1448" s="90"/>
      <c r="T1448" s="90"/>
      <c r="U1448" s="90"/>
      <c r="V1448" s="141"/>
      <c r="W1448" s="90"/>
      <c r="X1448" s="90"/>
      <c r="Y1448" s="86"/>
      <c r="AA1448" s="141"/>
      <c r="AB1448" s="90"/>
      <c r="AC1448" s="90"/>
      <c r="AD1448" s="90"/>
    </row>
    <row r="1449" spans="1:30" s="88" customFormat="1">
      <c r="A1449" s="87"/>
      <c r="C1449" s="89"/>
      <c r="D1449" s="90"/>
      <c r="F1449" s="90"/>
      <c r="I1449" s="90"/>
      <c r="J1449" s="90"/>
      <c r="L1449" s="141"/>
      <c r="M1449" s="90"/>
      <c r="N1449" s="90"/>
      <c r="O1449" s="90"/>
      <c r="Q1449" s="141"/>
      <c r="R1449" s="90"/>
      <c r="S1449" s="90"/>
      <c r="T1449" s="90"/>
      <c r="U1449" s="90"/>
      <c r="V1449" s="141"/>
      <c r="W1449" s="90"/>
      <c r="X1449" s="90"/>
      <c r="Y1449" s="86"/>
      <c r="AA1449" s="141"/>
      <c r="AB1449" s="90"/>
      <c r="AC1449" s="90"/>
      <c r="AD1449" s="90"/>
    </row>
    <row r="1450" spans="1:30" s="88" customFormat="1">
      <c r="A1450" s="87"/>
      <c r="C1450" s="89"/>
      <c r="D1450" s="90"/>
      <c r="F1450" s="90"/>
      <c r="I1450" s="90"/>
      <c r="J1450" s="90"/>
      <c r="L1450" s="141"/>
      <c r="M1450" s="90"/>
      <c r="N1450" s="90"/>
      <c r="O1450" s="90"/>
      <c r="Q1450" s="141"/>
      <c r="R1450" s="90"/>
      <c r="S1450" s="90"/>
      <c r="T1450" s="90"/>
      <c r="U1450" s="90"/>
      <c r="V1450" s="141"/>
      <c r="W1450" s="90"/>
      <c r="X1450" s="90"/>
      <c r="Y1450" s="86"/>
      <c r="AA1450" s="141"/>
      <c r="AB1450" s="90"/>
      <c r="AC1450" s="90"/>
      <c r="AD1450" s="90"/>
    </row>
    <row r="1451" spans="1:30" s="88" customFormat="1">
      <c r="A1451" s="87"/>
      <c r="C1451" s="89"/>
      <c r="D1451" s="90"/>
      <c r="F1451" s="90"/>
      <c r="I1451" s="90"/>
      <c r="J1451" s="90"/>
      <c r="L1451" s="141"/>
      <c r="M1451" s="90"/>
      <c r="N1451" s="90"/>
      <c r="O1451" s="90"/>
      <c r="Q1451" s="141"/>
      <c r="R1451" s="90"/>
      <c r="S1451" s="90"/>
      <c r="T1451" s="90"/>
      <c r="U1451" s="90"/>
      <c r="V1451" s="141"/>
      <c r="W1451" s="90"/>
      <c r="X1451" s="90"/>
      <c r="Y1451" s="86"/>
      <c r="AA1451" s="141"/>
      <c r="AB1451" s="90"/>
      <c r="AC1451" s="90"/>
      <c r="AD1451" s="90"/>
    </row>
    <row r="1452" spans="1:30" s="88" customFormat="1">
      <c r="A1452" s="87"/>
      <c r="C1452" s="89"/>
      <c r="D1452" s="90"/>
      <c r="F1452" s="90"/>
      <c r="I1452" s="90"/>
      <c r="J1452" s="90"/>
      <c r="L1452" s="141"/>
      <c r="M1452" s="90"/>
      <c r="N1452" s="90"/>
      <c r="O1452" s="90"/>
      <c r="Q1452" s="141"/>
      <c r="R1452" s="90"/>
      <c r="S1452" s="90"/>
      <c r="T1452" s="90"/>
      <c r="U1452" s="90"/>
      <c r="V1452" s="141"/>
      <c r="W1452" s="90"/>
      <c r="X1452" s="90"/>
      <c r="Y1452" s="86"/>
      <c r="AA1452" s="141"/>
      <c r="AB1452" s="90"/>
      <c r="AC1452" s="90"/>
      <c r="AD1452" s="90"/>
    </row>
    <row r="1453" spans="1:30" s="88" customFormat="1">
      <c r="A1453" s="87"/>
      <c r="C1453" s="89"/>
      <c r="D1453" s="90"/>
      <c r="F1453" s="90"/>
      <c r="I1453" s="90"/>
      <c r="J1453" s="90"/>
      <c r="L1453" s="141"/>
      <c r="M1453" s="90"/>
      <c r="N1453" s="90"/>
      <c r="O1453" s="90"/>
      <c r="Q1453" s="141"/>
      <c r="R1453" s="90"/>
      <c r="S1453" s="90"/>
      <c r="T1453" s="90"/>
      <c r="U1453" s="90"/>
      <c r="V1453" s="141"/>
      <c r="W1453" s="90"/>
      <c r="X1453" s="90"/>
      <c r="Y1453" s="86"/>
      <c r="AA1453" s="141"/>
      <c r="AB1453" s="90"/>
      <c r="AC1453" s="90"/>
      <c r="AD1453" s="90"/>
    </row>
    <row r="1454" spans="1:30" s="88" customFormat="1">
      <c r="A1454" s="87"/>
      <c r="C1454" s="89"/>
      <c r="D1454" s="90"/>
      <c r="F1454" s="90"/>
      <c r="I1454" s="90"/>
      <c r="J1454" s="90"/>
      <c r="L1454" s="141"/>
      <c r="M1454" s="90"/>
      <c r="N1454" s="90"/>
      <c r="O1454" s="90"/>
      <c r="Q1454" s="141"/>
      <c r="R1454" s="90"/>
      <c r="S1454" s="90"/>
      <c r="T1454" s="90"/>
      <c r="U1454" s="90"/>
      <c r="V1454" s="141"/>
      <c r="W1454" s="90"/>
      <c r="X1454" s="90"/>
      <c r="Y1454" s="86"/>
      <c r="AA1454" s="141"/>
      <c r="AB1454" s="90"/>
      <c r="AC1454" s="90"/>
      <c r="AD1454" s="90"/>
    </row>
    <row r="1455" spans="1:30" s="88" customFormat="1">
      <c r="A1455" s="87"/>
      <c r="C1455" s="89"/>
      <c r="D1455" s="90"/>
      <c r="F1455" s="90"/>
      <c r="I1455" s="90"/>
      <c r="J1455" s="90"/>
      <c r="L1455" s="141"/>
      <c r="M1455" s="90"/>
      <c r="N1455" s="90"/>
      <c r="O1455" s="90"/>
      <c r="Q1455" s="141"/>
      <c r="R1455" s="90"/>
      <c r="S1455" s="90"/>
      <c r="T1455" s="90"/>
      <c r="U1455" s="90"/>
      <c r="V1455" s="141"/>
      <c r="W1455" s="90"/>
      <c r="X1455" s="90"/>
      <c r="Y1455" s="86"/>
      <c r="AA1455" s="141"/>
      <c r="AB1455" s="90"/>
      <c r="AC1455" s="90"/>
      <c r="AD1455" s="90"/>
    </row>
    <row r="1456" spans="1:30" s="88" customFormat="1">
      <c r="A1456" s="87"/>
      <c r="C1456" s="89"/>
      <c r="D1456" s="90"/>
      <c r="F1456" s="90"/>
      <c r="I1456" s="90"/>
      <c r="J1456" s="90"/>
      <c r="L1456" s="141"/>
      <c r="M1456" s="90"/>
      <c r="N1456" s="90"/>
      <c r="O1456" s="90"/>
      <c r="Q1456" s="141"/>
      <c r="R1456" s="90"/>
      <c r="S1456" s="90"/>
      <c r="T1456" s="90"/>
      <c r="U1456" s="90"/>
      <c r="V1456" s="141"/>
      <c r="W1456" s="90"/>
      <c r="X1456" s="90"/>
      <c r="Y1456" s="86"/>
      <c r="AA1456" s="141"/>
      <c r="AB1456" s="90"/>
      <c r="AC1456" s="90"/>
      <c r="AD1456" s="90"/>
    </row>
    <row r="1457" spans="1:30" s="88" customFormat="1">
      <c r="A1457" s="87"/>
      <c r="C1457" s="89"/>
      <c r="D1457" s="90"/>
      <c r="F1457" s="90"/>
      <c r="I1457" s="90"/>
      <c r="J1457" s="90"/>
      <c r="L1457" s="141"/>
      <c r="M1457" s="90"/>
      <c r="N1457" s="90"/>
      <c r="O1457" s="90"/>
      <c r="Q1457" s="141"/>
      <c r="R1457" s="90"/>
      <c r="S1457" s="90"/>
      <c r="T1457" s="90"/>
      <c r="U1457" s="90"/>
      <c r="V1457" s="141"/>
      <c r="W1457" s="90"/>
      <c r="X1457" s="90"/>
      <c r="Y1457" s="86"/>
      <c r="AA1457" s="141"/>
      <c r="AB1457" s="90"/>
      <c r="AC1457" s="90"/>
      <c r="AD1457" s="90"/>
    </row>
    <row r="1458" spans="1:30" s="88" customFormat="1">
      <c r="A1458" s="87"/>
      <c r="C1458" s="89"/>
      <c r="D1458" s="90"/>
      <c r="F1458" s="90"/>
      <c r="I1458" s="90"/>
      <c r="J1458" s="90"/>
      <c r="L1458" s="141"/>
      <c r="M1458" s="90"/>
      <c r="N1458" s="90"/>
      <c r="O1458" s="90"/>
      <c r="Q1458" s="141"/>
      <c r="R1458" s="90"/>
      <c r="S1458" s="90"/>
      <c r="T1458" s="90"/>
      <c r="U1458" s="90"/>
      <c r="V1458" s="141"/>
      <c r="W1458" s="90"/>
      <c r="X1458" s="90"/>
      <c r="Y1458" s="86"/>
      <c r="AA1458" s="141"/>
      <c r="AB1458" s="90"/>
      <c r="AC1458" s="90"/>
      <c r="AD1458" s="90"/>
    </row>
    <row r="1459" spans="1:30" s="88" customFormat="1">
      <c r="A1459" s="87"/>
      <c r="C1459" s="89"/>
      <c r="D1459" s="90"/>
      <c r="F1459" s="90"/>
      <c r="I1459" s="90"/>
      <c r="J1459" s="90"/>
      <c r="L1459" s="141"/>
      <c r="M1459" s="90"/>
      <c r="N1459" s="90"/>
      <c r="O1459" s="90"/>
      <c r="Q1459" s="141"/>
      <c r="R1459" s="90"/>
      <c r="S1459" s="90"/>
      <c r="T1459" s="90"/>
      <c r="U1459" s="90"/>
      <c r="V1459" s="141"/>
      <c r="W1459" s="90"/>
      <c r="X1459" s="90"/>
      <c r="Y1459" s="86"/>
      <c r="AA1459" s="141"/>
      <c r="AB1459" s="90"/>
      <c r="AC1459" s="90"/>
      <c r="AD1459" s="90"/>
    </row>
    <row r="1460" spans="1:30" s="88" customFormat="1">
      <c r="A1460" s="87"/>
      <c r="C1460" s="89"/>
      <c r="D1460" s="90"/>
      <c r="F1460" s="90"/>
      <c r="I1460" s="90"/>
      <c r="J1460" s="90"/>
      <c r="L1460" s="141"/>
      <c r="M1460" s="90"/>
      <c r="N1460" s="90"/>
      <c r="O1460" s="90"/>
      <c r="Q1460" s="141"/>
      <c r="R1460" s="90"/>
      <c r="S1460" s="90"/>
      <c r="T1460" s="90"/>
      <c r="U1460" s="90"/>
      <c r="V1460" s="141"/>
      <c r="W1460" s="90"/>
      <c r="X1460" s="90"/>
      <c r="Y1460" s="86"/>
      <c r="AA1460" s="141"/>
      <c r="AB1460" s="90"/>
      <c r="AC1460" s="90"/>
      <c r="AD1460" s="90"/>
    </row>
    <row r="1461" spans="1:30" s="88" customFormat="1">
      <c r="A1461" s="87"/>
      <c r="C1461" s="89"/>
      <c r="D1461" s="90"/>
      <c r="F1461" s="90"/>
      <c r="I1461" s="90"/>
      <c r="J1461" s="90"/>
      <c r="L1461" s="141"/>
      <c r="M1461" s="90"/>
      <c r="N1461" s="90"/>
      <c r="O1461" s="90"/>
      <c r="Q1461" s="141"/>
      <c r="R1461" s="90"/>
      <c r="S1461" s="90"/>
      <c r="T1461" s="90"/>
      <c r="U1461" s="90"/>
      <c r="V1461" s="141"/>
      <c r="W1461" s="90"/>
      <c r="X1461" s="90"/>
      <c r="Y1461" s="86"/>
      <c r="AA1461" s="141"/>
      <c r="AB1461" s="90"/>
      <c r="AC1461" s="90"/>
      <c r="AD1461" s="90"/>
    </row>
    <row r="1462" spans="1:30" s="88" customFormat="1">
      <c r="A1462" s="87"/>
      <c r="C1462" s="89"/>
      <c r="D1462" s="90"/>
      <c r="F1462" s="90"/>
      <c r="I1462" s="90"/>
      <c r="J1462" s="90"/>
      <c r="L1462" s="141"/>
      <c r="M1462" s="90"/>
      <c r="N1462" s="90"/>
      <c r="O1462" s="90"/>
      <c r="Q1462" s="141"/>
      <c r="R1462" s="90"/>
      <c r="S1462" s="90"/>
      <c r="T1462" s="90"/>
      <c r="U1462" s="90"/>
      <c r="V1462" s="141"/>
      <c r="W1462" s="90"/>
      <c r="X1462" s="90"/>
      <c r="Y1462" s="86"/>
      <c r="AA1462" s="141"/>
      <c r="AB1462" s="90"/>
      <c r="AC1462" s="90"/>
      <c r="AD1462" s="90"/>
    </row>
    <row r="1463" spans="1:30" s="88" customFormat="1">
      <c r="A1463" s="87"/>
      <c r="C1463" s="89"/>
      <c r="D1463" s="90"/>
      <c r="F1463" s="90"/>
      <c r="I1463" s="90"/>
      <c r="J1463" s="90"/>
      <c r="L1463" s="141"/>
      <c r="M1463" s="90"/>
      <c r="N1463" s="90"/>
      <c r="O1463" s="90"/>
      <c r="Q1463" s="141"/>
      <c r="R1463" s="90"/>
      <c r="S1463" s="90"/>
      <c r="T1463" s="90"/>
      <c r="U1463" s="90"/>
      <c r="V1463" s="141"/>
      <c r="W1463" s="90"/>
      <c r="X1463" s="90"/>
      <c r="Y1463" s="86"/>
      <c r="AA1463" s="141"/>
      <c r="AB1463" s="90"/>
      <c r="AC1463" s="90"/>
      <c r="AD1463" s="90"/>
    </row>
    <row r="1464" spans="1:30" s="88" customFormat="1">
      <c r="A1464" s="87"/>
      <c r="C1464" s="89"/>
      <c r="D1464" s="90"/>
      <c r="F1464" s="90"/>
      <c r="I1464" s="90"/>
      <c r="J1464" s="90"/>
      <c r="L1464" s="141"/>
      <c r="M1464" s="90"/>
      <c r="N1464" s="90"/>
      <c r="O1464" s="90"/>
      <c r="Q1464" s="141"/>
      <c r="R1464" s="90"/>
      <c r="S1464" s="90"/>
      <c r="T1464" s="90"/>
      <c r="U1464" s="90"/>
      <c r="V1464" s="141"/>
      <c r="W1464" s="90"/>
      <c r="X1464" s="90"/>
      <c r="Y1464" s="86"/>
      <c r="AA1464" s="141"/>
      <c r="AB1464" s="90"/>
      <c r="AC1464" s="90"/>
      <c r="AD1464" s="90"/>
    </row>
    <row r="1465" spans="1:30" s="88" customFormat="1">
      <c r="A1465" s="87"/>
      <c r="C1465" s="89"/>
      <c r="D1465" s="90"/>
      <c r="F1465" s="90"/>
      <c r="I1465" s="90"/>
      <c r="J1465" s="90"/>
      <c r="L1465" s="141"/>
      <c r="M1465" s="90"/>
      <c r="N1465" s="90"/>
      <c r="O1465" s="90"/>
      <c r="Q1465" s="141"/>
      <c r="R1465" s="90"/>
      <c r="S1465" s="90"/>
      <c r="T1465" s="90"/>
      <c r="U1465" s="90"/>
      <c r="V1465" s="141"/>
      <c r="W1465" s="90"/>
      <c r="X1465" s="90"/>
      <c r="Y1465" s="86"/>
      <c r="AA1465" s="141"/>
      <c r="AB1465" s="90"/>
      <c r="AC1465" s="90"/>
      <c r="AD1465" s="90"/>
    </row>
    <row r="1466" spans="1:30" s="88" customFormat="1">
      <c r="A1466" s="87"/>
      <c r="C1466" s="89"/>
      <c r="D1466" s="90"/>
      <c r="F1466" s="90"/>
      <c r="I1466" s="90"/>
      <c r="J1466" s="90"/>
      <c r="L1466" s="141"/>
      <c r="M1466" s="90"/>
      <c r="N1466" s="90"/>
      <c r="O1466" s="90"/>
      <c r="Q1466" s="141"/>
      <c r="R1466" s="90"/>
      <c r="S1466" s="90"/>
      <c r="T1466" s="90"/>
      <c r="U1466" s="90"/>
      <c r="V1466" s="141"/>
      <c r="W1466" s="90"/>
      <c r="X1466" s="90"/>
      <c r="Y1466" s="86"/>
      <c r="AA1466" s="141"/>
      <c r="AB1466" s="90"/>
      <c r="AC1466" s="90"/>
      <c r="AD1466" s="90"/>
    </row>
    <row r="1467" spans="1:30" s="88" customFormat="1">
      <c r="A1467" s="87"/>
      <c r="C1467" s="89"/>
      <c r="D1467" s="90"/>
      <c r="F1467" s="90"/>
      <c r="I1467" s="90"/>
      <c r="J1467" s="90"/>
      <c r="L1467" s="141"/>
      <c r="M1467" s="90"/>
      <c r="N1467" s="90"/>
      <c r="O1467" s="90"/>
      <c r="Q1467" s="141"/>
      <c r="R1467" s="90"/>
      <c r="S1467" s="90"/>
      <c r="T1467" s="90"/>
      <c r="U1467" s="90"/>
      <c r="V1467" s="141"/>
      <c r="W1467" s="90"/>
      <c r="X1467" s="90"/>
      <c r="Y1467" s="86"/>
      <c r="AA1467" s="141"/>
      <c r="AB1467" s="90"/>
      <c r="AC1467" s="90"/>
      <c r="AD1467" s="90"/>
    </row>
    <row r="1468" spans="1:30" s="88" customFormat="1">
      <c r="A1468" s="87"/>
      <c r="C1468" s="89"/>
      <c r="D1468" s="90"/>
      <c r="F1468" s="90"/>
      <c r="I1468" s="90"/>
      <c r="J1468" s="90"/>
      <c r="L1468" s="141"/>
      <c r="M1468" s="90"/>
      <c r="N1468" s="90"/>
      <c r="O1468" s="90"/>
      <c r="Q1468" s="141"/>
      <c r="R1468" s="90"/>
      <c r="S1468" s="90"/>
      <c r="T1468" s="90"/>
      <c r="U1468" s="90"/>
      <c r="V1468" s="141"/>
      <c r="W1468" s="90"/>
      <c r="X1468" s="90"/>
      <c r="Y1468" s="86"/>
      <c r="AA1468" s="141"/>
      <c r="AB1468" s="90"/>
      <c r="AC1468" s="90"/>
      <c r="AD1468" s="90"/>
    </row>
    <row r="1469" spans="1:30" s="88" customFormat="1">
      <c r="A1469" s="87"/>
      <c r="C1469" s="89"/>
      <c r="D1469" s="90"/>
      <c r="F1469" s="90"/>
      <c r="I1469" s="90"/>
      <c r="J1469" s="90"/>
      <c r="L1469" s="141"/>
      <c r="M1469" s="90"/>
      <c r="N1469" s="90"/>
      <c r="O1469" s="90"/>
      <c r="Q1469" s="141"/>
      <c r="R1469" s="90"/>
      <c r="S1469" s="90"/>
      <c r="T1469" s="90"/>
      <c r="U1469" s="90"/>
      <c r="V1469" s="141"/>
      <c r="W1469" s="90"/>
      <c r="X1469" s="90"/>
      <c r="Y1469" s="86"/>
      <c r="AA1469" s="141"/>
      <c r="AB1469" s="90"/>
      <c r="AC1469" s="90"/>
      <c r="AD1469" s="90"/>
    </row>
    <row r="1470" spans="1:30" s="88" customFormat="1">
      <c r="A1470" s="87"/>
      <c r="C1470" s="89"/>
      <c r="D1470" s="90"/>
      <c r="F1470" s="90"/>
      <c r="I1470" s="90"/>
      <c r="J1470" s="90"/>
      <c r="L1470" s="141"/>
      <c r="M1470" s="90"/>
      <c r="N1470" s="90"/>
      <c r="O1470" s="90"/>
      <c r="Q1470" s="141"/>
      <c r="R1470" s="90"/>
      <c r="S1470" s="90"/>
      <c r="T1470" s="90"/>
      <c r="U1470" s="90"/>
      <c r="V1470" s="141"/>
      <c r="W1470" s="90"/>
      <c r="X1470" s="90"/>
      <c r="Y1470" s="86"/>
      <c r="AA1470" s="141"/>
      <c r="AB1470" s="90"/>
      <c r="AC1470" s="90"/>
      <c r="AD1470" s="90"/>
    </row>
    <row r="1471" spans="1:30" s="88" customFormat="1">
      <c r="A1471" s="87"/>
      <c r="C1471" s="89"/>
      <c r="D1471" s="90"/>
      <c r="F1471" s="90"/>
      <c r="I1471" s="90"/>
      <c r="J1471" s="90"/>
      <c r="L1471" s="141"/>
      <c r="M1471" s="90"/>
      <c r="N1471" s="90"/>
      <c r="O1471" s="90"/>
      <c r="Q1471" s="141"/>
      <c r="R1471" s="90"/>
      <c r="S1471" s="90"/>
      <c r="T1471" s="90"/>
      <c r="U1471" s="90"/>
      <c r="V1471" s="141"/>
      <c r="W1471" s="90"/>
      <c r="X1471" s="90"/>
      <c r="Y1471" s="86"/>
      <c r="AA1471" s="141"/>
      <c r="AB1471" s="90"/>
      <c r="AC1471" s="90"/>
      <c r="AD1471" s="90"/>
    </row>
    <row r="1472" spans="1:30" s="88" customFormat="1">
      <c r="A1472" s="87"/>
      <c r="C1472" s="89"/>
      <c r="D1472" s="90"/>
      <c r="F1472" s="90"/>
      <c r="I1472" s="90"/>
      <c r="J1472" s="90"/>
      <c r="L1472" s="141"/>
      <c r="M1472" s="90"/>
      <c r="N1472" s="90"/>
      <c r="O1472" s="90"/>
      <c r="Q1472" s="141"/>
      <c r="R1472" s="90"/>
      <c r="S1472" s="90"/>
      <c r="T1472" s="90"/>
      <c r="U1472" s="90"/>
      <c r="V1472" s="141"/>
      <c r="W1472" s="90"/>
      <c r="X1472" s="90"/>
      <c r="Y1472" s="86"/>
      <c r="AA1472" s="141"/>
      <c r="AB1472" s="90"/>
      <c r="AC1472" s="90"/>
      <c r="AD1472" s="90"/>
    </row>
    <row r="1473" spans="1:30" s="88" customFormat="1">
      <c r="A1473" s="87"/>
      <c r="C1473" s="89"/>
      <c r="D1473" s="90"/>
      <c r="F1473" s="90"/>
      <c r="I1473" s="90"/>
      <c r="J1473" s="90"/>
      <c r="L1473" s="141"/>
      <c r="M1473" s="90"/>
      <c r="N1473" s="90"/>
      <c r="O1473" s="90"/>
      <c r="Q1473" s="141"/>
      <c r="R1473" s="90"/>
      <c r="S1473" s="90"/>
      <c r="T1473" s="90"/>
      <c r="U1473" s="90"/>
      <c r="V1473" s="141"/>
      <c r="W1473" s="90"/>
      <c r="X1473" s="90"/>
      <c r="Y1473" s="86"/>
      <c r="AA1473" s="141"/>
      <c r="AB1473" s="90"/>
      <c r="AC1473" s="90"/>
      <c r="AD1473" s="90"/>
    </row>
    <row r="1474" spans="1:30" s="88" customFormat="1">
      <c r="A1474" s="87"/>
      <c r="C1474" s="89"/>
      <c r="D1474" s="90"/>
      <c r="F1474" s="90"/>
      <c r="I1474" s="90"/>
      <c r="J1474" s="90"/>
      <c r="L1474" s="141"/>
      <c r="M1474" s="90"/>
      <c r="N1474" s="90"/>
      <c r="O1474" s="90"/>
      <c r="Q1474" s="141"/>
      <c r="R1474" s="90"/>
      <c r="S1474" s="90"/>
      <c r="T1474" s="90"/>
      <c r="U1474" s="90"/>
      <c r="V1474" s="141"/>
      <c r="W1474" s="90"/>
      <c r="X1474" s="90"/>
      <c r="Y1474" s="86"/>
      <c r="AA1474" s="141"/>
      <c r="AB1474" s="90"/>
      <c r="AC1474" s="90"/>
      <c r="AD1474" s="90"/>
    </row>
    <row r="1475" spans="1:30" s="88" customFormat="1">
      <c r="A1475" s="87"/>
      <c r="C1475" s="89"/>
      <c r="D1475" s="90"/>
      <c r="F1475" s="90"/>
      <c r="I1475" s="90"/>
      <c r="J1475" s="90"/>
      <c r="L1475" s="141"/>
      <c r="M1475" s="90"/>
      <c r="N1475" s="90"/>
      <c r="O1475" s="90"/>
      <c r="Q1475" s="141"/>
      <c r="R1475" s="90"/>
      <c r="S1475" s="90"/>
      <c r="T1475" s="90"/>
      <c r="U1475" s="90"/>
      <c r="V1475" s="141"/>
      <c r="W1475" s="90"/>
      <c r="X1475" s="90"/>
      <c r="Y1475" s="86"/>
      <c r="AA1475" s="141"/>
      <c r="AB1475" s="90"/>
      <c r="AC1475" s="90"/>
      <c r="AD1475" s="90"/>
    </row>
    <row r="1476" spans="1:30" s="88" customFormat="1">
      <c r="A1476" s="87"/>
      <c r="C1476" s="89"/>
      <c r="D1476" s="90"/>
      <c r="F1476" s="90"/>
      <c r="I1476" s="90"/>
      <c r="J1476" s="90"/>
      <c r="L1476" s="141"/>
      <c r="M1476" s="90"/>
      <c r="N1476" s="90"/>
      <c r="O1476" s="90"/>
      <c r="Q1476" s="141"/>
      <c r="R1476" s="90"/>
      <c r="S1476" s="90"/>
      <c r="T1476" s="90"/>
      <c r="U1476" s="90"/>
      <c r="V1476" s="141"/>
      <c r="W1476" s="90"/>
      <c r="X1476" s="90"/>
      <c r="Y1476" s="86"/>
      <c r="AA1476" s="141"/>
      <c r="AB1476" s="90"/>
      <c r="AC1476" s="90"/>
      <c r="AD1476" s="90"/>
    </row>
    <row r="1477" spans="1:30" s="88" customFormat="1">
      <c r="A1477" s="87"/>
      <c r="C1477" s="89"/>
      <c r="D1477" s="90"/>
      <c r="F1477" s="90"/>
      <c r="I1477" s="90"/>
      <c r="J1477" s="90"/>
      <c r="L1477" s="141"/>
      <c r="M1477" s="90"/>
      <c r="N1477" s="90"/>
      <c r="O1477" s="90"/>
      <c r="Q1477" s="141"/>
      <c r="R1477" s="90"/>
      <c r="S1477" s="90"/>
      <c r="T1477" s="90"/>
      <c r="U1477" s="90"/>
      <c r="V1477" s="141"/>
      <c r="W1477" s="90"/>
      <c r="X1477" s="90"/>
      <c r="Y1477" s="86"/>
      <c r="AA1477" s="141"/>
      <c r="AB1477" s="90"/>
      <c r="AC1477" s="90"/>
      <c r="AD1477" s="90"/>
    </row>
    <row r="1478" spans="1:30" s="88" customFormat="1">
      <c r="A1478" s="87"/>
      <c r="C1478" s="89"/>
      <c r="D1478" s="90"/>
      <c r="F1478" s="90"/>
      <c r="I1478" s="90"/>
      <c r="J1478" s="90"/>
      <c r="L1478" s="141"/>
      <c r="M1478" s="90"/>
      <c r="N1478" s="90"/>
      <c r="O1478" s="90"/>
      <c r="Q1478" s="141"/>
      <c r="R1478" s="90"/>
      <c r="S1478" s="90"/>
      <c r="T1478" s="90"/>
      <c r="U1478" s="90"/>
      <c r="V1478" s="141"/>
      <c r="W1478" s="90"/>
      <c r="X1478" s="90"/>
      <c r="Y1478" s="86"/>
      <c r="AA1478" s="141"/>
      <c r="AB1478" s="90"/>
      <c r="AC1478" s="90"/>
      <c r="AD1478" s="90"/>
    </row>
    <row r="1479" spans="1:30" s="88" customFormat="1">
      <c r="A1479" s="87"/>
      <c r="C1479" s="89"/>
      <c r="D1479" s="90"/>
      <c r="F1479" s="90"/>
      <c r="I1479" s="90"/>
      <c r="J1479" s="90"/>
      <c r="L1479" s="141"/>
      <c r="M1479" s="90"/>
      <c r="N1479" s="90"/>
      <c r="O1479" s="90"/>
      <c r="Q1479" s="141"/>
      <c r="R1479" s="90"/>
      <c r="S1479" s="90"/>
      <c r="T1479" s="90"/>
      <c r="U1479" s="90"/>
      <c r="V1479" s="141"/>
      <c r="W1479" s="90"/>
      <c r="X1479" s="90"/>
      <c r="Y1479" s="86"/>
      <c r="AA1479" s="141"/>
      <c r="AB1479" s="90"/>
      <c r="AC1479" s="90"/>
      <c r="AD1479" s="90"/>
    </row>
    <row r="1480" spans="1:30" s="88" customFormat="1">
      <c r="A1480" s="87"/>
      <c r="C1480" s="89"/>
      <c r="D1480" s="90"/>
      <c r="F1480" s="90"/>
      <c r="I1480" s="90"/>
      <c r="J1480" s="90"/>
      <c r="L1480" s="141"/>
      <c r="M1480" s="90"/>
      <c r="N1480" s="90"/>
      <c r="O1480" s="90"/>
      <c r="Q1480" s="141"/>
      <c r="R1480" s="90"/>
      <c r="S1480" s="90"/>
      <c r="T1480" s="90"/>
      <c r="U1480" s="90"/>
      <c r="V1480" s="141"/>
      <c r="W1480" s="90"/>
      <c r="X1480" s="90"/>
      <c r="Y1480" s="86"/>
      <c r="AA1480" s="141"/>
      <c r="AB1480" s="90"/>
      <c r="AC1480" s="90"/>
      <c r="AD1480" s="90"/>
    </row>
    <row r="1481" spans="1:30" s="88" customFormat="1">
      <c r="A1481" s="87"/>
      <c r="C1481" s="89"/>
      <c r="D1481" s="90"/>
      <c r="F1481" s="90"/>
      <c r="I1481" s="90"/>
      <c r="J1481" s="90"/>
      <c r="L1481" s="141"/>
      <c r="M1481" s="90"/>
      <c r="N1481" s="90"/>
      <c r="O1481" s="90"/>
      <c r="Q1481" s="141"/>
      <c r="R1481" s="90"/>
      <c r="S1481" s="90"/>
      <c r="T1481" s="90"/>
      <c r="U1481" s="90"/>
      <c r="V1481" s="141"/>
      <c r="W1481" s="90"/>
      <c r="X1481" s="90"/>
      <c r="Y1481" s="86"/>
      <c r="AA1481" s="141"/>
      <c r="AB1481" s="90"/>
      <c r="AC1481" s="90"/>
      <c r="AD1481" s="90"/>
    </row>
    <row r="1482" spans="1:30" s="88" customFormat="1">
      <c r="A1482" s="87"/>
      <c r="C1482" s="89"/>
      <c r="D1482" s="90"/>
      <c r="F1482" s="90"/>
      <c r="I1482" s="90"/>
      <c r="J1482" s="90"/>
      <c r="L1482" s="141"/>
      <c r="M1482" s="90"/>
      <c r="N1482" s="90"/>
      <c r="O1482" s="90"/>
      <c r="Q1482" s="141"/>
      <c r="R1482" s="90"/>
      <c r="S1482" s="90"/>
      <c r="T1482" s="90"/>
      <c r="U1482" s="90"/>
      <c r="V1482" s="141"/>
      <c r="W1482" s="90"/>
      <c r="X1482" s="90"/>
      <c r="Y1482" s="86"/>
      <c r="AA1482" s="141"/>
      <c r="AB1482" s="90"/>
      <c r="AC1482" s="90"/>
      <c r="AD1482" s="90"/>
    </row>
    <row r="1483" spans="1:30" s="88" customFormat="1">
      <c r="A1483" s="87"/>
      <c r="C1483" s="89"/>
      <c r="D1483" s="90"/>
      <c r="F1483" s="90"/>
      <c r="I1483" s="90"/>
      <c r="J1483" s="90"/>
      <c r="L1483" s="141"/>
      <c r="M1483" s="90"/>
      <c r="N1483" s="90"/>
      <c r="O1483" s="90"/>
      <c r="Q1483" s="141"/>
      <c r="R1483" s="90"/>
      <c r="S1483" s="90"/>
      <c r="T1483" s="90"/>
      <c r="U1483" s="90"/>
      <c r="V1483" s="141"/>
      <c r="W1483" s="90"/>
      <c r="X1483" s="90"/>
      <c r="Y1483" s="86"/>
      <c r="AA1483" s="141"/>
      <c r="AB1483" s="90"/>
      <c r="AC1483" s="90"/>
      <c r="AD1483" s="90"/>
    </row>
    <row r="1484" spans="1:30" s="88" customFormat="1">
      <c r="A1484" s="87"/>
      <c r="C1484" s="89"/>
      <c r="D1484" s="90"/>
      <c r="F1484" s="90"/>
      <c r="I1484" s="90"/>
      <c r="J1484" s="90"/>
      <c r="L1484" s="141"/>
      <c r="M1484" s="90"/>
      <c r="N1484" s="90"/>
      <c r="O1484" s="90"/>
      <c r="Q1484" s="141"/>
      <c r="R1484" s="90"/>
      <c r="S1484" s="90"/>
      <c r="T1484" s="90"/>
      <c r="U1484" s="90"/>
      <c r="V1484" s="141"/>
      <c r="W1484" s="90"/>
      <c r="X1484" s="90"/>
      <c r="Y1484" s="86"/>
      <c r="AA1484" s="141"/>
      <c r="AB1484" s="90"/>
      <c r="AC1484" s="90"/>
      <c r="AD1484" s="90"/>
    </row>
    <row r="1485" spans="1:30" s="88" customFormat="1">
      <c r="A1485" s="87"/>
      <c r="C1485" s="89"/>
      <c r="D1485" s="90"/>
      <c r="F1485" s="90"/>
      <c r="I1485" s="90"/>
      <c r="J1485" s="90"/>
      <c r="L1485" s="141"/>
      <c r="M1485" s="90"/>
      <c r="N1485" s="90"/>
      <c r="O1485" s="90"/>
      <c r="Q1485" s="141"/>
      <c r="R1485" s="90"/>
      <c r="S1485" s="90"/>
      <c r="T1485" s="90"/>
      <c r="U1485" s="90"/>
      <c r="V1485" s="141"/>
      <c r="W1485" s="90"/>
      <c r="X1485" s="90"/>
      <c r="Y1485" s="86"/>
      <c r="AA1485" s="141"/>
      <c r="AB1485" s="90"/>
      <c r="AC1485" s="90"/>
      <c r="AD1485" s="90"/>
    </row>
    <row r="1486" spans="1:30" s="88" customFormat="1">
      <c r="A1486" s="87"/>
      <c r="C1486" s="89"/>
      <c r="D1486" s="90"/>
      <c r="F1486" s="90"/>
      <c r="I1486" s="90"/>
      <c r="J1486" s="90"/>
      <c r="L1486" s="141"/>
      <c r="M1486" s="90"/>
      <c r="N1486" s="90"/>
      <c r="O1486" s="90"/>
      <c r="Q1486" s="141"/>
      <c r="R1486" s="90"/>
      <c r="S1486" s="90"/>
      <c r="T1486" s="90"/>
      <c r="U1486" s="90"/>
      <c r="V1486" s="141"/>
      <c r="W1486" s="90"/>
      <c r="X1486" s="90"/>
      <c r="Y1486" s="86"/>
      <c r="AA1486" s="141"/>
      <c r="AB1486" s="90"/>
      <c r="AC1486" s="90"/>
      <c r="AD1486" s="90"/>
    </row>
    <row r="1487" spans="1:30" s="88" customFormat="1">
      <c r="A1487" s="87"/>
      <c r="C1487" s="89"/>
      <c r="D1487" s="90"/>
      <c r="F1487" s="90"/>
      <c r="I1487" s="90"/>
      <c r="J1487" s="90"/>
      <c r="L1487" s="141"/>
      <c r="M1487" s="90"/>
      <c r="N1487" s="90"/>
      <c r="O1487" s="90"/>
      <c r="Q1487" s="141"/>
      <c r="R1487" s="90"/>
      <c r="S1487" s="90"/>
      <c r="T1487" s="90"/>
      <c r="U1487" s="90"/>
      <c r="V1487" s="141"/>
      <c r="W1487" s="90"/>
      <c r="X1487" s="90"/>
      <c r="Y1487" s="86"/>
      <c r="AA1487" s="141"/>
      <c r="AB1487" s="90"/>
      <c r="AC1487" s="90"/>
      <c r="AD1487" s="90"/>
    </row>
    <row r="1488" spans="1:30" s="88" customFormat="1">
      <c r="A1488" s="87"/>
      <c r="C1488" s="89"/>
      <c r="D1488" s="90"/>
      <c r="F1488" s="90"/>
      <c r="I1488" s="90"/>
      <c r="J1488" s="90"/>
      <c r="L1488" s="141"/>
      <c r="M1488" s="90"/>
      <c r="N1488" s="90"/>
      <c r="O1488" s="90"/>
      <c r="Q1488" s="141"/>
      <c r="R1488" s="90"/>
      <c r="S1488" s="90"/>
      <c r="T1488" s="90"/>
      <c r="U1488" s="90"/>
      <c r="V1488" s="141"/>
      <c r="W1488" s="90"/>
      <c r="X1488" s="90"/>
      <c r="Y1488" s="86"/>
      <c r="AA1488" s="141"/>
      <c r="AB1488" s="90"/>
      <c r="AC1488" s="90"/>
      <c r="AD1488" s="90"/>
    </row>
    <row r="1489" spans="1:30" s="88" customFormat="1">
      <c r="A1489" s="87"/>
      <c r="C1489" s="89"/>
      <c r="D1489" s="90"/>
      <c r="F1489" s="90"/>
      <c r="I1489" s="90"/>
      <c r="J1489" s="90"/>
      <c r="L1489" s="141"/>
      <c r="M1489" s="90"/>
      <c r="N1489" s="90"/>
      <c r="O1489" s="90"/>
      <c r="Q1489" s="141"/>
      <c r="R1489" s="90"/>
      <c r="S1489" s="90"/>
      <c r="T1489" s="90"/>
      <c r="U1489" s="90"/>
      <c r="V1489" s="141"/>
      <c r="W1489" s="90"/>
      <c r="X1489" s="90"/>
      <c r="Y1489" s="86"/>
      <c r="AA1489" s="141"/>
      <c r="AB1489" s="90"/>
      <c r="AC1489" s="90"/>
      <c r="AD1489" s="90"/>
    </row>
    <row r="1490" spans="1:30" s="88" customFormat="1">
      <c r="A1490" s="87"/>
      <c r="C1490" s="89"/>
      <c r="D1490" s="90"/>
      <c r="F1490" s="90"/>
      <c r="I1490" s="90"/>
      <c r="J1490" s="90"/>
      <c r="L1490" s="141"/>
      <c r="M1490" s="90"/>
      <c r="N1490" s="90"/>
      <c r="O1490" s="90"/>
      <c r="Q1490" s="141"/>
      <c r="R1490" s="90"/>
      <c r="S1490" s="90"/>
      <c r="T1490" s="90"/>
      <c r="U1490" s="90"/>
      <c r="V1490" s="141"/>
      <c r="W1490" s="90"/>
      <c r="X1490" s="90"/>
      <c r="Y1490" s="86"/>
      <c r="AA1490" s="141"/>
      <c r="AB1490" s="90"/>
      <c r="AC1490" s="90"/>
      <c r="AD1490" s="90"/>
    </row>
    <row r="1491" spans="1:30" s="88" customFormat="1">
      <c r="A1491" s="87"/>
      <c r="C1491" s="89"/>
      <c r="D1491" s="90"/>
      <c r="F1491" s="90"/>
      <c r="I1491" s="90"/>
      <c r="J1491" s="90"/>
      <c r="L1491" s="141"/>
      <c r="M1491" s="90"/>
      <c r="N1491" s="90"/>
      <c r="O1491" s="90"/>
      <c r="Q1491" s="141"/>
      <c r="R1491" s="90"/>
      <c r="S1491" s="90"/>
      <c r="T1491" s="90"/>
      <c r="U1491" s="90"/>
      <c r="V1491" s="141"/>
      <c r="W1491" s="90"/>
      <c r="X1491" s="90"/>
      <c r="Y1491" s="86"/>
      <c r="AA1491" s="141"/>
      <c r="AB1491" s="90"/>
      <c r="AC1491" s="90"/>
      <c r="AD1491" s="90"/>
    </row>
    <row r="1492" spans="1:30" s="88" customFormat="1">
      <c r="A1492" s="87"/>
      <c r="C1492" s="89"/>
      <c r="D1492" s="90"/>
      <c r="F1492" s="90"/>
      <c r="I1492" s="90"/>
      <c r="J1492" s="90"/>
      <c r="L1492" s="141"/>
      <c r="M1492" s="90"/>
      <c r="N1492" s="90"/>
      <c r="O1492" s="90"/>
      <c r="Q1492" s="141"/>
      <c r="R1492" s="90"/>
      <c r="S1492" s="90"/>
      <c r="T1492" s="90"/>
      <c r="U1492" s="90"/>
      <c r="V1492" s="141"/>
      <c r="W1492" s="90"/>
      <c r="X1492" s="90"/>
      <c r="Y1492" s="86"/>
      <c r="AA1492" s="141"/>
      <c r="AB1492" s="90"/>
      <c r="AC1492" s="90"/>
      <c r="AD1492" s="90"/>
    </row>
    <row r="1493" spans="1:30" s="88" customFormat="1">
      <c r="A1493" s="87"/>
      <c r="C1493" s="89"/>
      <c r="D1493" s="90"/>
      <c r="F1493" s="90"/>
      <c r="I1493" s="90"/>
      <c r="J1493" s="90"/>
      <c r="L1493" s="141"/>
      <c r="M1493" s="90"/>
      <c r="N1493" s="90"/>
      <c r="O1493" s="90"/>
      <c r="Q1493" s="141"/>
      <c r="R1493" s="90"/>
      <c r="S1493" s="90"/>
      <c r="T1493" s="90"/>
      <c r="U1493" s="90"/>
      <c r="V1493" s="141"/>
      <c r="W1493" s="90"/>
      <c r="X1493" s="90"/>
      <c r="Y1493" s="86"/>
      <c r="AA1493" s="141"/>
      <c r="AB1493" s="90"/>
      <c r="AC1493" s="90"/>
      <c r="AD1493" s="90"/>
    </row>
    <row r="1494" spans="1:30" s="88" customFormat="1">
      <c r="A1494" s="87"/>
      <c r="C1494" s="89"/>
      <c r="D1494" s="90"/>
      <c r="F1494" s="90"/>
      <c r="I1494" s="90"/>
      <c r="J1494" s="90"/>
      <c r="L1494" s="141"/>
      <c r="M1494" s="90"/>
      <c r="N1494" s="90"/>
      <c r="O1494" s="90"/>
      <c r="Q1494" s="141"/>
      <c r="R1494" s="90"/>
      <c r="S1494" s="90"/>
      <c r="T1494" s="90"/>
      <c r="U1494" s="90"/>
      <c r="V1494" s="141"/>
      <c r="W1494" s="90"/>
      <c r="X1494" s="90"/>
      <c r="Y1494" s="86"/>
      <c r="AA1494" s="141"/>
      <c r="AB1494" s="90"/>
      <c r="AC1494" s="90"/>
      <c r="AD1494" s="90"/>
    </row>
    <row r="1495" spans="1:30" s="88" customFormat="1">
      <c r="A1495" s="87"/>
      <c r="C1495" s="89"/>
      <c r="D1495" s="90"/>
      <c r="F1495" s="90"/>
      <c r="I1495" s="90"/>
      <c r="J1495" s="90"/>
      <c r="L1495" s="141"/>
      <c r="M1495" s="90"/>
      <c r="N1495" s="90"/>
      <c r="O1495" s="90"/>
      <c r="Q1495" s="141"/>
      <c r="R1495" s="90"/>
      <c r="S1495" s="90"/>
      <c r="T1495" s="90"/>
      <c r="U1495" s="90"/>
      <c r="V1495" s="141"/>
      <c r="W1495" s="90"/>
      <c r="X1495" s="90"/>
      <c r="Y1495" s="86"/>
      <c r="AA1495" s="141"/>
      <c r="AB1495" s="90"/>
      <c r="AC1495" s="90"/>
      <c r="AD1495" s="90"/>
    </row>
    <row r="1496" spans="1:30" s="88" customFormat="1">
      <c r="A1496" s="87"/>
      <c r="C1496" s="89"/>
      <c r="D1496" s="90"/>
      <c r="F1496" s="90"/>
      <c r="I1496" s="90"/>
      <c r="J1496" s="90"/>
      <c r="L1496" s="141"/>
      <c r="M1496" s="90"/>
      <c r="N1496" s="90"/>
      <c r="O1496" s="90"/>
      <c r="Q1496" s="141"/>
      <c r="R1496" s="90"/>
      <c r="S1496" s="90"/>
      <c r="T1496" s="90"/>
      <c r="U1496" s="90"/>
      <c r="V1496" s="141"/>
      <c r="W1496" s="90"/>
      <c r="X1496" s="90"/>
      <c r="Y1496" s="86"/>
      <c r="AA1496" s="141"/>
      <c r="AB1496" s="90"/>
      <c r="AC1496" s="90"/>
      <c r="AD1496" s="90"/>
    </row>
    <row r="1497" spans="1:30" s="88" customFormat="1">
      <c r="A1497" s="87"/>
      <c r="C1497" s="89"/>
      <c r="D1497" s="90"/>
      <c r="F1497" s="90"/>
      <c r="I1497" s="90"/>
      <c r="J1497" s="90"/>
      <c r="L1497" s="141"/>
      <c r="M1497" s="90"/>
      <c r="N1497" s="90"/>
      <c r="O1497" s="90"/>
      <c r="Q1497" s="141"/>
      <c r="R1497" s="90"/>
      <c r="S1497" s="90"/>
      <c r="T1497" s="90"/>
      <c r="U1497" s="90"/>
      <c r="V1497" s="141"/>
      <c r="W1497" s="90"/>
      <c r="X1497" s="90"/>
      <c r="Y1497" s="86"/>
      <c r="AA1497" s="141"/>
      <c r="AB1497" s="90"/>
      <c r="AC1497" s="90"/>
      <c r="AD1497" s="90"/>
    </row>
    <row r="1498" spans="1:30" s="88" customFormat="1">
      <c r="A1498" s="87"/>
      <c r="C1498" s="89"/>
      <c r="D1498" s="90"/>
      <c r="F1498" s="90"/>
      <c r="I1498" s="90"/>
      <c r="J1498" s="90"/>
      <c r="L1498" s="141"/>
      <c r="M1498" s="90"/>
      <c r="N1498" s="90"/>
      <c r="O1498" s="90"/>
      <c r="Q1498" s="141"/>
      <c r="R1498" s="90"/>
      <c r="S1498" s="90"/>
      <c r="T1498" s="90"/>
      <c r="U1498" s="90"/>
      <c r="V1498" s="141"/>
      <c r="W1498" s="90"/>
      <c r="X1498" s="90"/>
      <c r="Y1498" s="86"/>
      <c r="AA1498" s="141"/>
      <c r="AB1498" s="90"/>
      <c r="AC1498" s="90"/>
      <c r="AD1498" s="90"/>
    </row>
    <row r="1499" spans="1:30" s="88" customFormat="1">
      <c r="A1499" s="87"/>
      <c r="C1499" s="89"/>
      <c r="D1499" s="90"/>
      <c r="F1499" s="90"/>
      <c r="I1499" s="90"/>
      <c r="J1499" s="90"/>
      <c r="L1499" s="141"/>
      <c r="M1499" s="90"/>
      <c r="N1499" s="90"/>
      <c r="O1499" s="90"/>
      <c r="Q1499" s="141"/>
      <c r="R1499" s="90"/>
      <c r="S1499" s="90"/>
      <c r="T1499" s="90"/>
      <c r="U1499" s="90"/>
      <c r="V1499" s="141"/>
      <c r="W1499" s="90"/>
      <c r="X1499" s="90"/>
      <c r="Y1499" s="86"/>
      <c r="AA1499" s="141"/>
      <c r="AB1499" s="90"/>
      <c r="AC1499" s="90"/>
      <c r="AD1499" s="90"/>
    </row>
    <row r="1500" spans="1:30" s="88" customFormat="1">
      <c r="A1500" s="87"/>
      <c r="C1500" s="89"/>
      <c r="D1500" s="90"/>
      <c r="F1500" s="90"/>
      <c r="I1500" s="90"/>
      <c r="J1500" s="90"/>
      <c r="L1500" s="141"/>
      <c r="M1500" s="90"/>
      <c r="N1500" s="90"/>
      <c r="O1500" s="90"/>
      <c r="Q1500" s="141"/>
      <c r="R1500" s="90"/>
      <c r="S1500" s="90"/>
      <c r="T1500" s="90"/>
      <c r="U1500" s="90"/>
      <c r="V1500" s="141"/>
      <c r="W1500" s="90"/>
      <c r="X1500" s="90"/>
      <c r="Y1500" s="86"/>
      <c r="AA1500" s="141"/>
      <c r="AB1500" s="90"/>
      <c r="AC1500" s="90"/>
      <c r="AD1500" s="90"/>
    </row>
    <row r="1501" spans="1:30" s="88" customFormat="1">
      <c r="A1501" s="87"/>
      <c r="C1501" s="89"/>
      <c r="D1501" s="90"/>
      <c r="F1501" s="90"/>
      <c r="I1501" s="90"/>
      <c r="J1501" s="90"/>
      <c r="L1501" s="141"/>
      <c r="M1501" s="90"/>
      <c r="N1501" s="90"/>
      <c r="O1501" s="90"/>
      <c r="Q1501" s="141"/>
      <c r="R1501" s="90"/>
      <c r="S1501" s="90"/>
      <c r="T1501" s="90"/>
      <c r="U1501" s="90"/>
      <c r="V1501" s="141"/>
      <c r="W1501" s="90"/>
      <c r="X1501" s="90"/>
      <c r="Y1501" s="86"/>
      <c r="AA1501" s="141"/>
      <c r="AB1501" s="90"/>
      <c r="AC1501" s="90"/>
      <c r="AD1501" s="90"/>
    </row>
    <row r="1502" spans="1:30" s="88" customFormat="1">
      <c r="A1502" s="87"/>
      <c r="C1502" s="89"/>
      <c r="D1502" s="90"/>
      <c r="F1502" s="90"/>
      <c r="I1502" s="90"/>
      <c r="J1502" s="90"/>
      <c r="L1502" s="141"/>
      <c r="M1502" s="90"/>
      <c r="N1502" s="90"/>
      <c r="O1502" s="90"/>
      <c r="Q1502" s="141"/>
      <c r="R1502" s="90"/>
      <c r="S1502" s="90"/>
      <c r="T1502" s="90"/>
      <c r="U1502" s="90"/>
      <c r="V1502" s="141"/>
      <c r="W1502" s="90"/>
      <c r="X1502" s="90"/>
      <c r="Y1502" s="86"/>
      <c r="AA1502" s="141"/>
      <c r="AB1502" s="90"/>
      <c r="AC1502" s="90"/>
      <c r="AD1502" s="90"/>
    </row>
    <row r="1503" spans="1:30" s="88" customFormat="1">
      <c r="A1503" s="87"/>
      <c r="C1503" s="89"/>
      <c r="D1503" s="90"/>
      <c r="F1503" s="90"/>
      <c r="I1503" s="90"/>
      <c r="J1503" s="90"/>
      <c r="L1503" s="141"/>
      <c r="M1503" s="90"/>
      <c r="N1503" s="90"/>
      <c r="O1503" s="90"/>
      <c r="Q1503" s="141"/>
      <c r="R1503" s="90"/>
      <c r="S1503" s="90"/>
      <c r="T1503" s="90"/>
      <c r="U1503" s="90"/>
      <c r="V1503" s="141"/>
      <c r="W1503" s="90"/>
      <c r="X1503" s="90"/>
      <c r="Y1503" s="86"/>
      <c r="AA1503" s="141"/>
      <c r="AB1503" s="90"/>
      <c r="AC1503" s="90"/>
      <c r="AD1503" s="90"/>
    </row>
    <row r="1504" spans="1:30" s="88" customFormat="1">
      <c r="A1504" s="87"/>
      <c r="C1504" s="89"/>
      <c r="D1504" s="90"/>
      <c r="F1504" s="90"/>
      <c r="I1504" s="90"/>
      <c r="J1504" s="90"/>
      <c r="L1504" s="141"/>
      <c r="M1504" s="90"/>
      <c r="N1504" s="90"/>
      <c r="O1504" s="90"/>
      <c r="Q1504" s="141"/>
      <c r="R1504" s="90"/>
      <c r="S1504" s="90"/>
      <c r="T1504" s="90"/>
      <c r="U1504" s="90"/>
      <c r="V1504" s="141"/>
      <c r="W1504" s="90"/>
      <c r="X1504" s="90"/>
      <c r="Y1504" s="86"/>
      <c r="AA1504" s="141"/>
      <c r="AB1504" s="90"/>
      <c r="AC1504" s="90"/>
      <c r="AD1504" s="90"/>
    </row>
    <row r="1505" spans="1:30" s="88" customFormat="1">
      <c r="A1505" s="87"/>
      <c r="C1505" s="89"/>
      <c r="D1505" s="90"/>
      <c r="F1505" s="90"/>
      <c r="I1505" s="90"/>
      <c r="J1505" s="90"/>
      <c r="L1505" s="141"/>
      <c r="M1505" s="90"/>
      <c r="N1505" s="90"/>
      <c r="O1505" s="90"/>
      <c r="Q1505" s="141"/>
      <c r="R1505" s="90"/>
      <c r="S1505" s="90"/>
      <c r="T1505" s="90"/>
      <c r="U1505" s="90"/>
      <c r="V1505" s="141"/>
      <c r="W1505" s="90"/>
      <c r="X1505" s="90"/>
      <c r="Y1505" s="86"/>
      <c r="AA1505" s="141"/>
      <c r="AB1505" s="90"/>
      <c r="AC1505" s="90"/>
      <c r="AD1505" s="90"/>
    </row>
    <row r="1506" spans="1:30" s="88" customFormat="1">
      <c r="A1506" s="87"/>
      <c r="C1506" s="89"/>
      <c r="D1506" s="90"/>
      <c r="F1506" s="90"/>
      <c r="I1506" s="90"/>
      <c r="J1506" s="90"/>
      <c r="L1506" s="141"/>
      <c r="M1506" s="90"/>
      <c r="N1506" s="90"/>
      <c r="O1506" s="90"/>
      <c r="Q1506" s="141"/>
      <c r="R1506" s="90"/>
      <c r="S1506" s="90"/>
      <c r="T1506" s="90"/>
      <c r="U1506" s="90"/>
      <c r="V1506" s="141"/>
      <c r="W1506" s="90"/>
      <c r="X1506" s="90"/>
      <c r="Y1506" s="86"/>
      <c r="AA1506" s="141"/>
      <c r="AB1506" s="90"/>
      <c r="AC1506" s="90"/>
      <c r="AD1506" s="90"/>
    </row>
    <row r="1507" spans="1:30" s="88" customFormat="1">
      <c r="A1507" s="87"/>
      <c r="C1507" s="89"/>
      <c r="D1507" s="90"/>
      <c r="F1507" s="90"/>
      <c r="I1507" s="90"/>
      <c r="J1507" s="90"/>
      <c r="L1507" s="141"/>
      <c r="M1507" s="90"/>
      <c r="N1507" s="90"/>
      <c r="O1507" s="90"/>
      <c r="Q1507" s="141"/>
      <c r="R1507" s="90"/>
      <c r="S1507" s="90"/>
      <c r="T1507" s="90"/>
      <c r="U1507" s="90"/>
      <c r="V1507" s="141"/>
      <c r="W1507" s="90"/>
      <c r="X1507" s="90"/>
      <c r="Y1507" s="86"/>
      <c r="AA1507" s="141"/>
      <c r="AB1507" s="90"/>
      <c r="AC1507" s="90"/>
      <c r="AD1507" s="90"/>
    </row>
    <row r="1508" spans="1:30" s="88" customFormat="1">
      <c r="A1508" s="87"/>
      <c r="C1508" s="89"/>
      <c r="D1508" s="90"/>
      <c r="F1508" s="90"/>
      <c r="I1508" s="90"/>
      <c r="J1508" s="90"/>
      <c r="L1508" s="141"/>
      <c r="M1508" s="90"/>
      <c r="N1508" s="90"/>
      <c r="O1508" s="90"/>
      <c r="Q1508" s="141"/>
      <c r="R1508" s="90"/>
      <c r="S1508" s="90"/>
      <c r="T1508" s="90"/>
      <c r="U1508" s="90"/>
      <c r="V1508" s="141"/>
      <c r="W1508" s="90"/>
      <c r="X1508" s="90"/>
      <c r="Y1508" s="86"/>
      <c r="AA1508" s="141"/>
      <c r="AB1508" s="90"/>
      <c r="AC1508" s="90"/>
      <c r="AD1508" s="90"/>
    </row>
    <row r="1509" spans="1:30" s="88" customFormat="1">
      <c r="A1509" s="87"/>
      <c r="C1509" s="89"/>
      <c r="D1509" s="90"/>
      <c r="F1509" s="90"/>
      <c r="I1509" s="90"/>
      <c r="J1509" s="90"/>
      <c r="L1509" s="141"/>
      <c r="M1509" s="90"/>
      <c r="N1509" s="90"/>
      <c r="O1509" s="90"/>
      <c r="Q1509" s="141"/>
      <c r="R1509" s="90"/>
      <c r="S1509" s="90"/>
      <c r="T1509" s="90"/>
      <c r="U1509" s="90"/>
      <c r="V1509" s="141"/>
      <c r="W1509" s="90"/>
      <c r="X1509" s="90"/>
      <c r="Y1509" s="86"/>
      <c r="AA1509" s="141"/>
      <c r="AB1509" s="90"/>
      <c r="AC1509" s="90"/>
      <c r="AD1509" s="90"/>
    </row>
    <row r="1510" spans="1:30" s="88" customFormat="1">
      <c r="A1510" s="87"/>
      <c r="C1510" s="89"/>
      <c r="D1510" s="90"/>
      <c r="F1510" s="90"/>
      <c r="I1510" s="90"/>
      <c r="J1510" s="90"/>
      <c r="L1510" s="141"/>
      <c r="M1510" s="90"/>
      <c r="N1510" s="90"/>
      <c r="O1510" s="90"/>
      <c r="Q1510" s="141"/>
      <c r="R1510" s="90"/>
      <c r="S1510" s="90"/>
      <c r="T1510" s="90"/>
      <c r="U1510" s="90"/>
      <c r="V1510" s="141"/>
      <c r="W1510" s="90"/>
      <c r="X1510" s="90"/>
      <c r="Y1510" s="86"/>
      <c r="AA1510" s="141"/>
      <c r="AB1510" s="90"/>
      <c r="AC1510" s="90"/>
      <c r="AD1510" s="90"/>
    </row>
    <row r="1511" spans="1:30" s="88" customFormat="1">
      <c r="A1511" s="87"/>
      <c r="C1511" s="89"/>
      <c r="D1511" s="90"/>
      <c r="F1511" s="90"/>
      <c r="I1511" s="90"/>
      <c r="J1511" s="90"/>
      <c r="L1511" s="141"/>
      <c r="M1511" s="90"/>
      <c r="N1511" s="90"/>
      <c r="O1511" s="90"/>
      <c r="Q1511" s="141"/>
      <c r="R1511" s="90"/>
      <c r="S1511" s="90"/>
      <c r="T1511" s="90"/>
      <c r="U1511" s="90"/>
      <c r="V1511" s="141"/>
      <c r="W1511" s="90"/>
      <c r="X1511" s="90"/>
      <c r="Y1511" s="86"/>
      <c r="AA1511" s="141"/>
      <c r="AB1511" s="90"/>
      <c r="AC1511" s="90"/>
      <c r="AD1511" s="90"/>
    </row>
    <row r="1512" spans="1:30" s="88" customFormat="1">
      <c r="A1512" s="87"/>
      <c r="C1512" s="89"/>
      <c r="D1512" s="90"/>
      <c r="F1512" s="90"/>
      <c r="I1512" s="90"/>
      <c r="J1512" s="90"/>
      <c r="L1512" s="141"/>
      <c r="M1512" s="90"/>
      <c r="N1512" s="90"/>
      <c r="O1512" s="90"/>
      <c r="Q1512" s="141"/>
      <c r="R1512" s="90"/>
      <c r="S1512" s="90"/>
      <c r="T1512" s="90"/>
      <c r="U1512" s="90"/>
      <c r="V1512" s="141"/>
      <c r="W1512" s="90"/>
      <c r="X1512" s="90"/>
      <c r="Y1512" s="86"/>
      <c r="AA1512" s="141"/>
      <c r="AB1512" s="90"/>
      <c r="AC1512" s="90"/>
      <c r="AD1512" s="90"/>
    </row>
    <row r="1513" spans="1:30" s="88" customFormat="1">
      <c r="A1513" s="87"/>
      <c r="C1513" s="89"/>
      <c r="D1513" s="90"/>
      <c r="F1513" s="90"/>
      <c r="I1513" s="90"/>
      <c r="J1513" s="90"/>
      <c r="L1513" s="141"/>
      <c r="M1513" s="90"/>
      <c r="N1513" s="90"/>
      <c r="O1513" s="90"/>
      <c r="Q1513" s="141"/>
      <c r="R1513" s="90"/>
      <c r="S1513" s="90"/>
      <c r="T1513" s="90"/>
      <c r="U1513" s="90"/>
      <c r="V1513" s="141"/>
      <c r="W1513" s="90"/>
      <c r="X1513" s="90"/>
      <c r="Y1513" s="86"/>
      <c r="AA1513" s="141"/>
      <c r="AB1513" s="90"/>
      <c r="AC1513" s="90"/>
      <c r="AD1513" s="90"/>
    </row>
    <row r="1514" spans="1:30" s="88" customFormat="1">
      <c r="A1514" s="87"/>
      <c r="C1514" s="89"/>
      <c r="D1514" s="90"/>
      <c r="F1514" s="90"/>
      <c r="I1514" s="90"/>
      <c r="J1514" s="90"/>
      <c r="L1514" s="141"/>
      <c r="M1514" s="90"/>
      <c r="N1514" s="90"/>
      <c r="O1514" s="90"/>
      <c r="Q1514" s="141"/>
      <c r="R1514" s="90"/>
      <c r="S1514" s="90"/>
      <c r="T1514" s="90"/>
      <c r="U1514" s="90"/>
      <c r="V1514" s="141"/>
      <c r="W1514" s="90"/>
      <c r="X1514" s="90"/>
      <c r="Y1514" s="86"/>
      <c r="AA1514" s="141"/>
      <c r="AB1514" s="90"/>
      <c r="AC1514" s="90"/>
      <c r="AD1514" s="90"/>
    </row>
    <row r="1515" spans="1:30" s="88" customFormat="1">
      <c r="A1515" s="87"/>
      <c r="C1515" s="89"/>
      <c r="D1515" s="90"/>
      <c r="F1515" s="90"/>
      <c r="I1515" s="90"/>
      <c r="J1515" s="90"/>
      <c r="L1515" s="141"/>
      <c r="M1515" s="90"/>
      <c r="N1515" s="90"/>
      <c r="O1515" s="90"/>
      <c r="Q1515" s="141"/>
      <c r="R1515" s="90"/>
      <c r="S1515" s="90"/>
      <c r="T1515" s="90"/>
      <c r="U1515" s="90"/>
      <c r="V1515" s="141"/>
      <c r="W1515" s="90"/>
      <c r="X1515" s="90"/>
      <c r="Y1515" s="86"/>
      <c r="AA1515" s="141"/>
      <c r="AB1515" s="90"/>
      <c r="AC1515" s="90"/>
      <c r="AD1515" s="90"/>
    </row>
    <row r="1516" spans="1:30" s="88" customFormat="1">
      <c r="A1516" s="87"/>
      <c r="C1516" s="89"/>
      <c r="D1516" s="90"/>
      <c r="F1516" s="90"/>
      <c r="I1516" s="90"/>
      <c r="J1516" s="90"/>
      <c r="L1516" s="141"/>
      <c r="M1516" s="90"/>
      <c r="N1516" s="90"/>
      <c r="O1516" s="90"/>
      <c r="Q1516" s="141"/>
      <c r="R1516" s="90"/>
      <c r="S1516" s="90"/>
      <c r="T1516" s="90"/>
      <c r="U1516" s="90"/>
      <c r="V1516" s="141"/>
      <c r="W1516" s="90"/>
      <c r="X1516" s="90"/>
      <c r="Y1516" s="86"/>
      <c r="AA1516" s="141"/>
      <c r="AB1516" s="90"/>
      <c r="AC1516" s="90"/>
      <c r="AD1516" s="90"/>
    </row>
    <row r="1517" spans="1:30" s="88" customFormat="1">
      <c r="A1517" s="87"/>
      <c r="C1517" s="89"/>
      <c r="D1517" s="90"/>
      <c r="F1517" s="90"/>
      <c r="I1517" s="90"/>
      <c r="J1517" s="90"/>
      <c r="L1517" s="141"/>
      <c r="M1517" s="90"/>
      <c r="N1517" s="90"/>
      <c r="O1517" s="90"/>
      <c r="Q1517" s="141"/>
      <c r="R1517" s="90"/>
      <c r="S1517" s="90"/>
      <c r="T1517" s="90"/>
      <c r="U1517" s="90"/>
      <c r="V1517" s="141"/>
      <c r="W1517" s="90"/>
      <c r="X1517" s="90"/>
      <c r="Y1517" s="86"/>
      <c r="AA1517" s="141"/>
      <c r="AB1517" s="90"/>
      <c r="AC1517" s="90"/>
      <c r="AD1517" s="90"/>
    </row>
    <row r="1518" spans="1:30" s="88" customFormat="1">
      <c r="A1518" s="87"/>
      <c r="C1518" s="89"/>
      <c r="D1518" s="90"/>
      <c r="F1518" s="90"/>
      <c r="I1518" s="90"/>
      <c r="J1518" s="90"/>
      <c r="L1518" s="141"/>
      <c r="M1518" s="90"/>
      <c r="N1518" s="90"/>
      <c r="O1518" s="90"/>
      <c r="Q1518" s="141"/>
      <c r="R1518" s="90"/>
      <c r="S1518" s="90"/>
      <c r="T1518" s="90"/>
      <c r="U1518" s="90"/>
      <c r="V1518" s="141"/>
      <c r="W1518" s="90"/>
      <c r="X1518" s="90"/>
      <c r="Y1518" s="86"/>
      <c r="AA1518" s="141"/>
      <c r="AB1518" s="90"/>
      <c r="AC1518" s="90"/>
      <c r="AD1518" s="90"/>
    </row>
    <row r="1519" spans="1:30" s="88" customFormat="1">
      <c r="A1519" s="87"/>
      <c r="C1519" s="89"/>
      <c r="D1519" s="90"/>
      <c r="F1519" s="90"/>
      <c r="I1519" s="90"/>
      <c r="J1519" s="90"/>
      <c r="L1519" s="141"/>
      <c r="M1519" s="90"/>
      <c r="N1519" s="90"/>
      <c r="O1519" s="90"/>
      <c r="Q1519" s="141"/>
      <c r="R1519" s="90"/>
      <c r="S1519" s="90"/>
      <c r="T1519" s="90"/>
      <c r="U1519" s="90"/>
      <c r="V1519" s="141"/>
      <c r="W1519" s="90"/>
      <c r="X1519" s="90"/>
      <c r="Y1519" s="86"/>
      <c r="AA1519" s="141"/>
      <c r="AB1519" s="90"/>
      <c r="AC1519" s="90"/>
      <c r="AD1519" s="90"/>
    </row>
    <row r="1520" spans="1:30" s="88" customFormat="1">
      <c r="A1520" s="87"/>
      <c r="C1520" s="89"/>
      <c r="D1520" s="90"/>
      <c r="F1520" s="90"/>
      <c r="I1520" s="90"/>
      <c r="J1520" s="90"/>
      <c r="L1520" s="141"/>
      <c r="M1520" s="90"/>
      <c r="N1520" s="90"/>
      <c r="O1520" s="90"/>
      <c r="Q1520" s="141"/>
      <c r="R1520" s="90"/>
      <c r="S1520" s="90"/>
      <c r="T1520" s="90"/>
      <c r="U1520" s="90"/>
      <c r="V1520" s="141"/>
      <c r="W1520" s="90"/>
      <c r="X1520" s="90"/>
      <c r="Y1520" s="86"/>
      <c r="AA1520" s="141"/>
      <c r="AB1520" s="90"/>
      <c r="AC1520" s="90"/>
      <c r="AD1520" s="90"/>
    </row>
    <row r="1521" spans="1:30" s="88" customFormat="1">
      <c r="A1521" s="87"/>
      <c r="C1521" s="89"/>
      <c r="D1521" s="90"/>
      <c r="F1521" s="90"/>
      <c r="I1521" s="90"/>
      <c r="J1521" s="90"/>
      <c r="L1521" s="141"/>
      <c r="M1521" s="90"/>
      <c r="N1521" s="90"/>
      <c r="O1521" s="90"/>
      <c r="Q1521" s="141"/>
      <c r="R1521" s="90"/>
      <c r="S1521" s="90"/>
      <c r="T1521" s="90"/>
      <c r="U1521" s="90"/>
      <c r="V1521" s="141"/>
      <c r="W1521" s="90"/>
      <c r="X1521" s="90"/>
      <c r="Y1521" s="86"/>
      <c r="AA1521" s="141"/>
      <c r="AB1521" s="90"/>
      <c r="AC1521" s="90"/>
      <c r="AD1521" s="90"/>
    </row>
    <row r="1522" spans="1:30" s="88" customFormat="1">
      <c r="A1522" s="87"/>
      <c r="C1522" s="89"/>
      <c r="D1522" s="90"/>
      <c r="F1522" s="90"/>
      <c r="I1522" s="90"/>
      <c r="J1522" s="90"/>
      <c r="L1522" s="141"/>
      <c r="M1522" s="90"/>
      <c r="N1522" s="90"/>
      <c r="O1522" s="90"/>
      <c r="Q1522" s="141"/>
      <c r="R1522" s="90"/>
      <c r="S1522" s="90"/>
      <c r="T1522" s="90"/>
      <c r="U1522" s="90"/>
      <c r="V1522" s="141"/>
      <c r="W1522" s="90"/>
      <c r="X1522" s="90"/>
      <c r="Y1522" s="86"/>
      <c r="AA1522" s="141"/>
      <c r="AB1522" s="90"/>
      <c r="AC1522" s="90"/>
      <c r="AD1522" s="90"/>
    </row>
    <row r="1523" spans="1:30" s="88" customFormat="1">
      <c r="A1523" s="87"/>
      <c r="C1523" s="89"/>
      <c r="D1523" s="90"/>
      <c r="F1523" s="90"/>
      <c r="I1523" s="90"/>
      <c r="J1523" s="90"/>
      <c r="L1523" s="141"/>
      <c r="M1523" s="90"/>
      <c r="N1523" s="90"/>
      <c r="O1523" s="90"/>
      <c r="Q1523" s="141"/>
      <c r="R1523" s="90"/>
      <c r="S1523" s="90"/>
      <c r="T1523" s="90"/>
      <c r="U1523" s="90"/>
      <c r="V1523" s="141"/>
      <c r="W1523" s="90"/>
      <c r="X1523" s="90"/>
      <c r="Y1523" s="86"/>
      <c r="AA1523" s="141"/>
      <c r="AB1523" s="90"/>
      <c r="AC1523" s="90"/>
      <c r="AD1523" s="90"/>
    </row>
    <row r="1524" spans="1:30" s="88" customFormat="1">
      <c r="A1524" s="87"/>
      <c r="C1524" s="89"/>
      <c r="D1524" s="90"/>
      <c r="F1524" s="90"/>
      <c r="I1524" s="90"/>
      <c r="J1524" s="90"/>
      <c r="L1524" s="141"/>
      <c r="M1524" s="90"/>
      <c r="N1524" s="90"/>
      <c r="O1524" s="90"/>
      <c r="Q1524" s="141"/>
      <c r="R1524" s="90"/>
      <c r="S1524" s="90"/>
      <c r="T1524" s="90"/>
      <c r="U1524" s="90"/>
      <c r="V1524" s="141"/>
      <c r="W1524" s="90"/>
      <c r="X1524" s="90"/>
      <c r="Y1524" s="86"/>
      <c r="AA1524" s="141"/>
      <c r="AB1524" s="90"/>
      <c r="AC1524" s="90"/>
      <c r="AD1524" s="90"/>
    </row>
    <row r="1525" spans="1:30" s="88" customFormat="1">
      <c r="A1525" s="87"/>
      <c r="C1525" s="89"/>
      <c r="D1525" s="90"/>
      <c r="F1525" s="90"/>
      <c r="I1525" s="90"/>
      <c r="J1525" s="90"/>
      <c r="L1525" s="141"/>
      <c r="M1525" s="90"/>
      <c r="N1525" s="90"/>
      <c r="O1525" s="90"/>
      <c r="Q1525" s="141"/>
      <c r="R1525" s="90"/>
      <c r="S1525" s="90"/>
      <c r="T1525" s="90"/>
      <c r="U1525" s="90"/>
      <c r="V1525" s="141"/>
      <c r="W1525" s="90"/>
      <c r="X1525" s="90"/>
      <c r="Y1525" s="86"/>
      <c r="AA1525" s="141"/>
      <c r="AB1525" s="90"/>
      <c r="AC1525" s="90"/>
      <c r="AD1525" s="90"/>
    </row>
    <row r="1526" spans="1:30" s="88" customFormat="1">
      <c r="A1526" s="87"/>
      <c r="C1526" s="89"/>
      <c r="D1526" s="90"/>
      <c r="F1526" s="90"/>
      <c r="I1526" s="90"/>
      <c r="J1526" s="90"/>
      <c r="L1526" s="141"/>
      <c r="M1526" s="90"/>
      <c r="N1526" s="90"/>
      <c r="O1526" s="90"/>
      <c r="Q1526" s="141"/>
      <c r="R1526" s="90"/>
      <c r="S1526" s="90"/>
      <c r="T1526" s="90"/>
      <c r="U1526" s="90"/>
      <c r="V1526" s="141"/>
      <c r="W1526" s="90"/>
      <c r="X1526" s="90"/>
      <c r="Y1526" s="86"/>
      <c r="AA1526" s="141"/>
      <c r="AB1526" s="90"/>
      <c r="AC1526" s="90"/>
      <c r="AD1526" s="90"/>
    </row>
    <row r="1527" spans="1:30" s="88" customFormat="1">
      <c r="A1527" s="87"/>
      <c r="C1527" s="89"/>
      <c r="D1527" s="90"/>
      <c r="F1527" s="90"/>
      <c r="I1527" s="90"/>
      <c r="J1527" s="90"/>
      <c r="L1527" s="141"/>
      <c r="M1527" s="90"/>
      <c r="N1527" s="90"/>
      <c r="O1527" s="90"/>
      <c r="Q1527" s="141"/>
      <c r="R1527" s="90"/>
      <c r="S1527" s="90"/>
      <c r="T1527" s="90"/>
      <c r="U1527" s="90"/>
      <c r="V1527" s="141"/>
      <c r="W1527" s="90"/>
      <c r="X1527" s="90"/>
      <c r="Y1527" s="86"/>
      <c r="AA1527" s="141"/>
      <c r="AB1527" s="90"/>
      <c r="AC1527" s="90"/>
      <c r="AD1527" s="90"/>
    </row>
    <row r="1528" spans="1:30" s="88" customFormat="1">
      <c r="A1528" s="87"/>
      <c r="C1528" s="89"/>
      <c r="D1528" s="90"/>
      <c r="F1528" s="90"/>
      <c r="I1528" s="90"/>
      <c r="J1528" s="90"/>
      <c r="L1528" s="141"/>
      <c r="M1528" s="90"/>
      <c r="N1528" s="90"/>
      <c r="O1528" s="90"/>
      <c r="Q1528" s="141"/>
      <c r="R1528" s="90"/>
      <c r="S1528" s="90"/>
      <c r="T1528" s="90"/>
      <c r="U1528" s="90"/>
      <c r="V1528" s="141"/>
      <c r="W1528" s="90"/>
      <c r="X1528" s="90"/>
      <c r="Y1528" s="86"/>
      <c r="AA1528" s="141"/>
      <c r="AB1528" s="90"/>
      <c r="AC1528" s="90"/>
      <c r="AD1528" s="90"/>
    </row>
    <row r="1529" spans="1:30" s="88" customFormat="1">
      <c r="A1529" s="87"/>
      <c r="C1529" s="89"/>
      <c r="D1529" s="90"/>
      <c r="F1529" s="90"/>
      <c r="I1529" s="90"/>
      <c r="J1529" s="90"/>
      <c r="L1529" s="141"/>
      <c r="M1529" s="90"/>
      <c r="N1529" s="90"/>
      <c r="O1529" s="90"/>
      <c r="Q1529" s="141"/>
      <c r="R1529" s="90"/>
      <c r="S1529" s="90"/>
      <c r="T1529" s="90"/>
      <c r="U1529" s="90"/>
      <c r="V1529" s="141"/>
      <c r="W1529" s="90"/>
      <c r="X1529" s="90"/>
      <c r="Y1529" s="86"/>
      <c r="AA1529" s="141"/>
      <c r="AB1529" s="90"/>
      <c r="AC1529" s="90"/>
      <c r="AD1529" s="90"/>
    </row>
    <row r="1530" spans="1:30" s="88" customFormat="1">
      <c r="A1530" s="87"/>
      <c r="C1530" s="89"/>
      <c r="D1530" s="90"/>
      <c r="F1530" s="90"/>
      <c r="I1530" s="90"/>
      <c r="J1530" s="90"/>
      <c r="L1530" s="141"/>
      <c r="M1530" s="90"/>
      <c r="N1530" s="90"/>
      <c r="O1530" s="90"/>
      <c r="Q1530" s="141"/>
      <c r="R1530" s="90"/>
      <c r="S1530" s="90"/>
      <c r="T1530" s="90"/>
      <c r="U1530" s="90"/>
      <c r="V1530" s="141"/>
      <c r="W1530" s="90"/>
      <c r="X1530" s="90"/>
      <c r="Y1530" s="86"/>
      <c r="AA1530" s="141"/>
      <c r="AB1530" s="90"/>
      <c r="AC1530" s="90"/>
      <c r="AD1530" s="90"/>
    </row>
    <row r="1531" spans="1:30" s="88" customFormat="1">
      <c r="A1531" s="87"/>
      <c r="C1531" s="89"/>
      <c r="D1531" s="90"/>
      <c r="F1531" s="90"/>
      <c r="I1531" s="90"/>
      <c r="J1531" s="90"/>
      <c r="L1531" s="141"/>
      <c r="M1531" s="90"/>
      <c r="N1531" s="90"/>
      <c r="O1531" s="90"/>
      <c r="Q1531" s="141"/>
      <c r="R1531" s="90"/>
      <c r="S1531" s="90"/>
      <c r="T1531" s="90"/>
      <c r="U1531" s="90"/>
      <c r="V1531" s="141"/>
      <c r="W1531" s="90"/>
      <c r="X1531" s="90"/>
      <c r="Y1531" s="86"/>
      <c r="AA1531" s="141"/>
      <c r="AB1531" s="90"/>
      <c r="AC1531" s="90"/>
      <c r="AD1531" s="90"/>
    </row>
    <row r="1532" spans="1:30" s="88" customFormat="1">
      <c r="A1532" s="87"/>
      <c r="C1532" s="89"/>
      <c r="D1532" s="90"/>
      <c r="F1532" s="90"/>
      <c r="I1532" s="90"/>
      <c r="J1532" s="90"/>
      <c r="L1532" s="141"/>
      <c r="M1532" s="90"/>
      <c r="N1532" s="90"/>
      <c r="O1532" s="90"/>
      <c r="Q1532" s="141"/>
      <c r="R1532" s="90"/>
      <c r="S1532" s="90"/>
      <c r="T1532" s="90"/>
      <c r="U1532" s="90"/>
      <c r="V1532" s="141"/>
      <c r="W1532" s="90"/>
      <c r="X1532" s="90"/>
      <c r="Y1532" s="86"/>
      <c r="AA1532" s="141"/>
      <c r="AB1532" s="90"/>
      <c r="AC1532" s="90"/>
      <c r="AD1532" s="90"/>
    </row>
    <row r="1533" spans="1:30" s="88" customFormat="1">
      <c r="A1533" s="87"/>
      <c r="C1533" s="89"/>
      <c r="D1533" s="90"/>
      <c r="F1533" s="90"/>
      <c r="I1533" s="90"/>
      <c r="J1533" s="90"/>
      <c r="L1533" s="141"/>
      <c r="M1533" s="90"/>
      <c r="N1533" s="90"/>
      <c r="O1533" s="90"/>
      <c r="Q1533" s="141"/>
      <c r="R1533" s="90"/>
      <c r="S1533" s="90"/>
      <c r="T1533" s="90"/>
      <c r="U1533" s="90"/>
      <c r="V1533" s="141"/>
      <c r="W1533" s="90"/>
      <c r="X1533" s="90"/>
      <c r="Y1533" s="86"/>
      <c r="AA1533" s="141"/>
      <c r="AB1533" s="90"/>
      <c r="AC1533" s="90"/>
      <c r="AD1533" s="90"/>
    </row>
    <row r="1534" spans="1:30" s="88" customFormat="1">
      <c r="A1534" s="87"/>
      <c r="C1534" s="89"/>
      <c r="D1534" s="90"/>
      <c r="F1534" s="90"/>
      <c r="I1534" s="90"/>
      <c r="J1534" s="90"/>
      <c r="L1534" s="141"/>
      <c r="M1534" s="90"/>
      <c r="N1534" s="90"/>
      <c r="O1534" s="90"/>
      <c r="Q1534" s="141"/>
      <c r="R1534" s="90"/>
      <c r="S1534" s="90"/>
      <c r="T1534" s="90"/>
      <c r="U1534" s="90"/>
      <c r="V1534" s="141"/>
      <c r="W1534" s="90"/>
      <c r="X1534" s="90"/>
      <c r="Y1534" s="86"/>
      <c r="AA1534" s="141"/>
      <c r="AB1534" s="90"/>
      <c r="AC1534" s="90"/>
      <c r="AD1534" s="90"/>
    </row>
    <row r="1535" spans="1:30" s="88" customFormat="1">
      <c r="A1535" s="87"/>
      <c r="C1535" s="89"/>
      <c r="D1535" s="90"/>
      <c r="F1535" s="90"/>
      <c r="I1535" s="90"/>
      <c r="J1535" s="90"/>
      <c r="L1535" s="141"/>
      <c r="M1535" s="90"/>
      <c r="N1535" s="90"/>
      <c r="O1535" s="90"/>
      <c r="Q1535" s="141"/>
      <c r="R1535" s="90"/>
      <c r="S1535" s="90"/>
      <c r="T1535" s="90"/>
      <c r="U1535" s="90"/>
      <c r="V1535" s="141"/>
      <c r="W1535" s="90"/>
      <c r="X1535" s="90"/>
      <c r="Y1535" s="86"/>
      <c r="AA1535" s="141"/>
      <c r="AB1535" s="90"/>
      <c r="AC1535" s="90"/>
      <c r="AD1535" s="90"/>
    </row>
    <row r="1536" spans="1:30" s="88" customFormat="1">
      <c r="A1536" s="87"/>
      <c r="C1536" s="89"/>
      <c r="D1536" s="90"/>
      <c r="F1536" s="90"/>
      <c r="I1536" s="90"/>
      <c r="J1536" s="90"/>
      <c r="L1536" s="141"/>
      <c r="M1536" s="90"/>
      <c r="N1536" s="90"/>
      <c r="O1536" s="90"/>
      <c r="Q1536" s="141"/>
      <c r="R1536" s="90"/>
      <c r="S1536" s="90"/>
      <c r="T1536" s="90"/>
      <c r="U1536" s="90"/>
      <c r="V1536" s="141"/>
      <c r="W1536" s="90"/>
      <c r="X1536" s="90"/>
      <c r="Y1536" s="86"/>
      <c r="AA1536" s="141"/>
      <c r="AB1536" s="90"/>
      <c r="AC1536" s="90"/>
      <c r="AD1536" s="90"/>
    </row>
    <row r="1537" spans="1:30" s="88" customFormat="1">
      <c r="A1537" s="87"/>
      <c r="C1537" s="89"/>
      <c r="D1537" s="90"/>
      <c r="F1537" s="90"/>
      <c r="I1537" s="90"/>
      <c r="J1537" s="90"/>
      <c r="L1537" s="141"/>
      <c r="M1537" s="90"/>
      <c r="N1537" s="90"/>
      <c r="O1537" s="90"/>
      <c r="Q1537" s="141"/>
      <c r="R1537" s="90"/>
      <c r="S1537" s="90"/>
      <c r="T1537" s="90"/>
      <c r="U1537" s="90"/>
      <c r="V1537" s="141"/>
      <c r="W1537" s="90"/>
      <c r="X1537" s="90"/>
      <c r="Y1537" s="86"/>
      <c r="AA1537" s="141"/>
      <c r="AB1537" s="90"/>
      <c r="AC1537" s="90"/>
      <c r="AD1537" s="90"/>
    </row>
    <row r="1538" spans="1:30" s="88" customFormat="1">
      <c r="A1538" s="87"/>
      <c r="C1538" s="89"/>
      <c r="D1538" s="90"/>
      <c r="F1538" s="90"/>
      <c r="I1538" s="90"/>
      <c r="J1538" s="90"/>
      <c r="L1538" s="141"/>
      <c r="M1538" s="90"/>
      <c r="N1538" s="90"/>
      <c r="O1538" s="90"/>
      <c r="Q1538" s="141"/>
      <c r="R1538" s="90"/>
      <c r="S1538" s="90"/>
      <c r="T1538" s="90"/>
      <c r="U1538" s="90"/>
      <c r="V1538" s="141"/>
      <c r="W1538" s="90"/>
      <c r="X1538" s="90"/>
      <c r="Y1538" s="86"/>
      <c r="AA1538" s="141"/>
      <c r="AB1538" s="90"/>
      <c r="AC1538" s="90"/>
      <c r="AD1538" s="90"/>
    </row>
    <row r="1539" spans="1:30" s="88" customFormat="1">
      <c r="A1539" s="87"/>
      <c r="C1539" s="89"/>
      <c r="D1539" s="90"/>
      <c r="F1539" s="90"/>
      <c r="I1539" s="90"/>
      <c r="J1539" s="90"/>
      <c r="L1539" s="141"/>
      <c r="M1539" s="90"/>
      <c r="N1539" s="90"/>
      <c r="O1539" s="90"/>
      <c r="Q1539" s="141"/>
      <c r="R1539" s="90"/>
      <c r="S1539" s="90"/>
      <c r="T1539" s="90"/>
      <c r="U1539" s="90"/>
      <c r="V1539" s="141"/>
      <c r="W1539" s="90"/>
      <c r="X1539" s="90"/>
      <c r="Y1539" s="86"/>
      <c r="AA1539" s="141"/>
      <c r="AB1539" s="90"/>
      <c r="AC1539" s="90"/>
      <c r="AD1539" s="90"/>
    </row>
    <row r="1540" spans="1:30" s="88" customFormat="1">
      <c r="A1540" s="87"/>
      <c r="C1540" s="89"/>
      <c r="D1540" s="90"/>
      <c r="F1540" s="90"/>
      <c r="I1540" s="90"/>
      <c r="J1540" s="90"/>
      <c r="L1540" s="141"/>
      <c r="M1540" s="90"/>
      <c r="N1540" s="90"/>
      <c r="O1540" s="90"/>
      <c r="Q1540" s="141"/>
      <c r="R1540" s="90"/>
      <c r="S1540" s="90"/>
      <c r="T1540" s="90"/>
      <c r="U1540" s="90"/>
      <c r="V1540" s="141"/>
      <c r="W1540" s="90"/>
      <c r="X1540" s="90"/>
      <c r="Y1540" s="86"/>
      <c r="AA1540" s="141"/>
      <c r="AB1540" s="90"/>
      <c r="AC1540" s="90"/>
      <c r="AD1540" s="90"/>
    </row>
    <row r="1541" spans="1:30" s="88" customFormat="1">
      <c r="A1541" s="87"/>
      <c r="C1541" s="89"/>
      <c r="D1541" s="90"/>
      <c r="F1541" s="90"/>
      <c r="I1541" s="90"/>
      <c r="J1541" s="90"/>
      <c r="L1541" s="141"/>
      <c r="M1541" s="90"/>
      <c r="N1541" s="90"/>
      <c r="O1541" s="90"/>
      <c r="Q1541" s="141"/>
      <c r="R1541" s="90"/>
      <c r="S1541" s="90"/>
      <c r="T1541" s="90"/>
      <c r="U1541" s="90"/>
      <c r="V1541" s="141"/>
      <c r="W1541" s="90"/>
      <c r="X1541" s="90"/>
      <c r="Y1541" s="86"/>
      <c r="AA1541" s="141"/>
      <c r="AB1541" s="90"/>
      <c r="AC1541" s="90"/>
      <c r="AD1541" s="90"/>
    </row>
    <row r="1542" spans="1:30" s="88" customFormat="1">
      <c r="A1542" s="87"/>
      <c r="C1542" s="89"/>
      <c r="D1542" s="90"/>
      <c r="F1542" s="90"/>
      <c r="I1542" s="90"/>
      <c r="J1542" s="90"/>
      <c r="L1542" s="141"/>
      <c r="M1542" s="90"/>
      <c r="N1542" s="90"/>
      <c r="O1542" s="90"/>
      <c r="Q1542" s="141"/>
      <c r="R1542" s="90"/>
      <c r="S1542" s="90"/>
      <c r="T1542" s="90"/>
      <c r="U1542" s="90"/>
      <c r="V1542" s="141"/>
      <c r="W1542" s="90"/>
      <c r="X1542" s="90"/>
      <c r="Y1542" s="86"/>
      <c r="AA1542" s="141"/>
      <c r="AB1542" s="90"/>
      <c r="AC1542" s="90"/>
      <c r="AD1542" s="90"/>
    </row>
    <row r="1543" spans="1:30" s="88" customFormat="1">
      <c r="A1543" s="87"/>
      <c r="C1543" s="89"/>
      <c r="D1543" s="90"/>
      <c r="F1543" s="90"/>
      <c r="I1543" s="90"/>
      <c r="J1543" s="90"/>
      <c r="L1543" s="141"/>
      <c r="M1543" s="90"/>
      <c r="N1543" s="90"/>
      <c r="O1543" s="90"/>
      <c r="Q1543" s="141"/>
      <c r="R1543" s="90"/>
      <c r="S1543" s="90"/>
      <c r="T1543" s="90"/>
      <c r="U1543" s="90"/>
      <c r="V1543" s="141"/>
      <c r="W1543" s="90"/>
      <c r="X1543" s="90"/>
      <c r="Y1543" s="86"/>
      <c r="AA1543" s="141"/>
      <c r="AB1543" s="90"/>
      <c r="AC1543" s="90"/>
      <c r="AD1543" s="90"/>
    </row>
    <row r="1544" spans="1:30" s="88" customFormat="1">
      <c r="A1544" s="87"/>
      <c r="C1544" s="89"/>
      <c r="D1544" s="90"/>
      <c r="F1544" s="90"/>
      <c r="I1544" s="90"/>
      <c r="J1544" s="90"/>
      <c r="L1544" s="141"/>
      <c r="M1544" s="90"/>
      <c r="N1544" s="90"/>
      <c r="O1544" s="90"/>
      <c r="Q1544" s="141"/>
      <c r="R1544" s="90"/>
      <c r="S1544" s="90"/>
      <c r="T1544" s="90"/>
      <c r="U1544" s="90"/>
      <c r="V1544" s="141"/>
      <c r="W1544" s="90"/>
      <c r="X1544" s="90"/>
      <c r="Y1544" s="86"/>
      <c r="AA1544" s="141"/>
      <c r="AB1544" s="90"/>
      <c r="AC1544" s="90"/>
      <c r="AD1544" s="90"/>
    </row>
    <row r="1545" spans="1:30" s="88" customFormat="1">
      <c r="A1545" s="87"/>
      <c r="C1545" s="89"/>
      <c r="D1545" s="90"/>
      <c r="F1545" s="90"/>
      <c r="I1545" s="90"/>
      <c r="J1545" s="90"/>
      <c r="L1545" s="141"/>
      <c r="M1545" s="90"/>
      <c r="N1545" s="90"/>
      <c r="O1545" s="90"/>
      <c r="Q1545" s="141"/>
      <c r="R1545" s="90"/>
      <c r="S1545" s="90"/>
      <c r="T1545" s="90"/>
      <c r="U1545" s="90"/>
      <c r="V1545" s="141"/>
      <c r="W1545" s="90"/>
      <c r="X1545" s="90"/>
      <c r="Y1545" s="86"/>
      <c r="AA1545" s="141"/>
      <c r="AB1545" s="90"/>
      <c r="AC1545" s="90"/>
      <c r="AD1545" s="90"/>
    </row>
    <row r="1546" spans="1:30" s="88" customFormat="1">
      <c r="A1546" s="87"/>
      <c r="C1546" s="89"/>
      <c r="D1546" s="90"/>
      <c r="F1546" s="90"/>
      <c r="I1546" s="90"/>
      <c r="J1546" s="90"/>
      <c r="L1546" s="141"/>
      <c r="M1546" s="90"/>
      <c r="N1546" s="90"/>
      <c r="O1546" s="90"/>
      <c r="Q1546" s="141"/>
      <c r="R1546" s="90"/>
      <c r="S1546" s="90"/>
      <c r="T1546" s="90"/>
      <c r="U1546" s="90"/>
      <c r="V1546" s="141"/>
      <c r="W1546" s="90"/>
      <c r="X1546" s="90"/>
      <c r="Y1546" s="86"/>
      <c r="AA1546" s="141"/>
      <c r="AB1546" s="90"/>
      <c r="AC1546" s="90"/>
      <c r="AD1546" s="90"/>
    </row>
    <row r="1547" spans="1:30" s="88" customFormat="1">
      <c r="A1547" s="87"/>
      <c r="C1547" s="89"/>
      <c r="D1547" s="90"/>
      <c r="F1547" s="90"/>
      <c r="I1547" s="90"/>
      <c r="J1547" s="90"/>
      <c r="L1547" s="141"/>
      <c r="M1547" s="90"/>
      <c r="N1547" s="90"/>
      <c r="O1547" s="90"/>
      <c r="Q1547" s="141"/>
      <c r="R1547" s="90"/>
      <c r="S1547" s="90"/>
      <c r="T1547" s="90"/>
      <c r="U1547" s="90"/>
      <c r="V1547" s="141"/>
      <c r="W1547" s="90"/>
      <c r="X1547" s="90"/>
      <c r="Y1547" s="86"/>
      <c r="AA1547" s="141"/>
      <c r="AB1547" s="90"/>
      <c r="AC1547" s="90"/>
      <c r="AD1547" s="90"/>
    </row>
    <row r="1548" spans="1:30" s="88" customFormat="1">
      <c r="A1548" s="87"/>
      <c r="C1548" s="89"/>
      <c r="D1548" s="90"/>
      <c r="F1548" s="90"/>
      <c r="I1548" s="90"/>
      <c r="J1548" s="90"/>
      <c r="L1548" s="141"/>
      <c r="M1548" s="90"/>
      <c r="N1548" s="90"/>
      <c r="O1548" s="90"/>
      <c r="Q1548" s="141"/>
      <c r="R1548" s="90"/>
      <c r="S1548" s="90"/>
      <c r="T1548" s="90"/>
      <c r="U1548" s="90"/>
      <c r="V1548" s="141"/>
      <c r="W1548" s="90"/>
      <c r="X1548" s="90"/>
      <c r="Y1548" s="86"/>
      <c r="AA1548" s="141"/>
      <c r="AB1548" s="90"/>
      <c r="AC1548" s="90"/>
      <c r="AD1548" s="90"/>
    </row>
    <row r="1549" spans="1:30" s="88" customFormat="1">
      <c r="A1549" s="87"/>
      <c r="C1549" s="89"/>
      <c r="D1549" s="90"/>
      <c r="F1549" s="90"/>
      <c r="I1549" s="90"/>
      <c r="J1549" s="90"/>
      <c r="L1549" s="141"/>
      <c r="M1549" s="90"/>
      <c r="N1549" s="90"/>
      <c r="O1549" s="90"/>
      <c r="Q1549" s="141"/>
      <c r="R1549" s="90"/>
      <c r="S1549" s="90"/>
      <c r="T1549" s="90"/>
      <c r="U1549" s="90"/>
      <c r="V1549" s="141"/>
      <c r="W1549" s="90"/>
      <c r="X1549" s="90"/>
      <c r="Y1549" s="86"/>
      <c r="AA1549" s="141"/>
      <c r="AB1549" s="90"/>
      <c r="AC1549" s="90"/>
      <c r="AD1549" s="90"/>
    </row>
    <row r="1550" spans="1:30" s="88" customFormat="1">
      <c r="A1550" s="87"/>
      <c r="C1550" s="89"/>
      <c r="D1550" s="90"/>
      <c r="F1550" s="90"/>
      <c r="I1550" s="90"/>
      <c r="J1550" s="90"/>
      <c r="L1550" s="141"/>
      <c r="M1550" s="90"/>
      <c r="N1550" s="90"/>
      <c r="O1550" s="90"/>
      <c r="Q1550" s="141"/>
      <c r="R1550" s="90"/>
      <c r="S1550" s="90"/>
      <c r="T1550" s="90"/>
      <c r="U1550" s="90"/>
      <c r="V1550" s="141"/>
      <c r="W1550" s="90"/>
      <c r="X1550" s="90"/>
      <c r="Y1550" s="86"/>
      <c r="AA1550" s="141"/>
      <c r="AB1550" s="90"/>
      <c r="AC1550" s="90"/>
      <c r="AD1550" s="90"/>
    </row>
    <row r="1551" spans="1:30" s="88" customFormat="1">
      <c r="A1551" s="87"/>
      <c r="C1551" s="89"/>
      <c r="D1551" s="90"/>
      <c r="F1551" s="90"/>
      <c r="I1551" s="90"/>
      <c r="J1551" s="90"/>
      <c r="L1551" s="141"/>
      <c r="M1551" s="90"/>
      <c r="N1551" s="90"/>
      <c r="O1551" s="90"/>
      <c r="Q1551" s="141"/>
      <c r="R1551" s="90"/>
      <c r="S1551" s="90"/>
      <c r="T1551" s="90"/>
      <c r="U1551" s="90"/>
      <c r="V1551" s="141"/>
      <c r="W1551" s="90"/>
      <c r="X1551" s="90"/>
      <c r="Y1551" s="86"/>
      <c r="AA1551" s="141"/>
      <c r="AB1551" s="90"/>
      <c r="AC1551" s="90"/>
      <c r="AD1551" s="90"/>
    </row>
    <row r="1552" spans="1:30" s="88" customFormat="1">
      <c r="A1552" s="87"/>
      <c r="C1552" s="89"/>
      <c r="D1552" s="90"/>
      <c r="F1552" s="90"/>
      <c r="I1552" s="90"/>
      <c r="J1552" s="90"/>
      <c r="L1552" s="141"/>
      <c r="M1552" s="90"/>
      <c r="N1552" s="90"/>
      <c r="O1552" s="90"/>
      <c r="Q1552" s="141"/>
      <c r="R1552" s="90"/>
      <c r="S1552" s="90"/>
      <c r="T1552" s="90"/>
      <c r="U1552" s="90"/>
      <c r="V1552" s="141"/>
      <c r="W1552" s="90"/>
      <c r="X1552" s="90"/>
      <c r="Y1552" s="86"/>
      <c r="AA1552" s="141"/>
      <c r="AB1552" s="90"/>
      <c r="AC1552" s="90"/>
      <c r="AD1552" s="90"/>
    </row>
    <row r="1553" spans="1:30" s="88" customFormat="1">
      <c r="A1553" s="87"/>
      <c r="C1553" s="89"/>
      <c r="D1553" s="90"/>
      <c r="F1553" s="90"/>
      <c r="I1553" s="90"/>
      <c r="J1553" s="90"/>
      <c r="L1553" s="141"/>
      <c r="M1553" s="90"/>
      <c r="N1553" s="90"/>
      <c r="O1553" s="90"/>
      <c r="Q1553" s="141"/>
      <c r="R1553" s="90"/>
      <c r="S1553" s="90"/>
      <c r="T1553" s="90"/>
      <c r="U1553" s="90"/>
      <c r="V1553" s="141"/>
      <c r="W1553" s="90"/>
      <c r="X1553" s="90"/>
      <c r="Y1553" s="86"/>
      <c r="AA1553" s="141"/>
      <c r="AB1553" s="90"/>
      <c r="AC1553" s="90"/>
      <c r="AD1553" s="90"/>
    </row>
    <row r="1554" spans="1:30" s="88" customFormat="1">
      <c r="A1554" s="87"/>
      <c r="C1554" s="89"/>
      <c r="D1554" s="90"/>
      <c r="F1554" s="90"/>
      <c r="I1554" s="90"/>
      <c r="J1554" s="90"/>
      <c r="L1554" s="141"/>
      <c r="M1554" s="90"/>
      <c r="N1554" s="90"/>
      <c r="O1554" s="90"/>
      <c r="Q1554" s="141"/>
      <c r="R1554" s="90"/>
      <c r="S1554" s="90"/>
      <c r="T1554" s="90"/>
      <c r="U1554" s="90"/>
      <c r="V1554" s="141"/>
      <c r="W1554" s="90"/>
      <c r="X1554" s="90"/>
      <c r="Y1554" s="86"/>
      <c r="AA1554" s="141"/>
      <c r="AB1554" s="90"/>
      <c r="AC1554" s="90"/>
      <c r="AD1554" s="90"/>
    </row>
    <row r="1555" spans="1:30" s="88" customFormat="1">
      <c r="A1555" s="87"/>
      <c r="C1555" s="89"/>
      <c r="D1555" s="90"/>
      <c r="F1555" s="90"/>
      <c r="I1555" s="90"/>
      <c r="J1555" s="90"/>
      <c r="L1555" s="141"/>
      <c r="M1555" s="90"/>
      <c r="N1555" s="90"/>
      <c r="O1555" s="90"/>
      <c r="Q1555" s="141"/>
      <c r="R1555" s="90"/>
      <c r="S1555" s="90"/>
      <c r="T1555" s="90"/>
      <c r="U1555" s="90"/>
      <c r="V1555" s="141"/>
      <c r="W1555" s="90"/>
      <c r="X1555" s="90"/>
      <c r="Y1555" s="86"/>
      <c r="AA1555" s="141"/>
      <c r="AB1555" s="90"/>
      <c r="AC1555" s="90"/>
      <c r="AD1555" s="90"/>
    </row>
    <row r="1556" spans="1:30" s="88" customFormat="1">
      <c r="A1556" s="87"/>
      <c r="C1556" s="89"/>
      <c r="D1556" s="90"/>
      <c r="F1556" s="90"/>
      <c r="I1556" s="90"/>
      <c r="J1556" s="90"/>
      <c r="L1556" s="141"/>
      <c r="M1556" s="90"/>
      <c r="N1556" s="90"/>
      <c r="O1556" s="90"/>
      <c r="Q1556" s="141"/>
      <c r="R1556" s="90"/>
      <c r="S1556" s="90"/>
      <c r="T1556" s="90"/>
      <c r="U1556" s="90"/>
      <c r="V1556" s="141"/>
      <c r="W1556" s="90"/>
      <c r="X1556" s="90"/>
      <c r="Y1556" s="86"/>
      <c r="AA1556" s="141"/>
      <c r="AB1556" s="90"/>
      <c r="AC1556" s="90"/>
      <c r="AD1556" s="90"/>
    </row>
    <row r="1557" spans="1:30" s="88" customFormat="1">
      <c r="A1557" s="87"/>
      <c r="C1557" s="89"/>
      <c r="D1557" s="90"/>
      <c r="F1557" s="90"/>
      <c r="I1557" s="90"/>
      <c r="J1557" s="90"/>
      <c r="L1557" s="141"/>
      <c r="M1557" s="90"/>
      <c r="N1557" s="90"/>
      <c r="O1557" s="90"/>
      <c r="Q1557" s="141"/>
      <c r="R1557" s="90"/>
      <c r="S1557" s="90"/>
      <c r="T1557" s="90"/>
      <c r="U1557" s="90"/>
      <c r="V1557" s="141"/>
      <c r="W1557" s="90"/>
      <c r="X1557" s="90"/>
      <c r="Y1557" s="86"/>
      <c r="AA1557" s="141"/>
      <c r="AB1557" s="90"/>
      <c r="AC1557" s="90"/>
      <c r="AD1557" s="90"/>
    </row>
    <row r="1558" spans="1:30" s="88" customFormat="1">
      <c r="A1558" s="87"/>
      <c r="C1558" s="89"/>
      <c r="D1558" s="90"/>
      <c r="F1558" s="90"/>
      <c r="I1558" s="90"/>
      <c r="J1558" s="90"/>
      <c r="L1558" s="141"/>
      <c r="M1558" s="90"/>
      <c r="N1558" s="90"/>
      <c r="O1558" s="90"/>
      <c r="Q1558" s="141"/>
      <c r="R1558" s="90"/>
      <c r="S1558" s="90"/>
      <c r="T1558" s="90"/>
      <c r="U1558" s="90"/>
      <c r="V1558" s="141"/>
      <c r="W1558" s="90"/>
      <c r="X1558" s="90"/>
      <c r="Y1558" s="86"/>
      <c r="AA1558" s="141"/>
      <c r="AB1558" s="90"/>
      <c r="AC1558" s="90"/>
      <c r="AD1558" s="90"/>
    </row>
    <row r="1559" spans="1:30" s="88" customFormat="1">
      <c r="A1559" s="87"/>
      <c r="C1559" s="89"/>
      <c r="D1559" s="90"/>
      <c r="F1559" s="90"/>
      <c r="I1559" s="90"/>
      <c r="J1559" s="90"/>
      <c r="L1559" s="141"/>
      <c r="M1559" s="90"/>
      <c r="N1559" s="90"/>
      <c r="O1559" s="90"/>
      <c r="Q1559" s="141"/>
      <c r="R1559" s="90"/>
      <c r="S1559" s="90"/>
      <c r="T1559" s="90"/>
      <c r="U1559" s="90"/>
      <c r="V1559" s="141"/>
      <c r="W1559" s="90"/>
      <c r="X1559" s="90"/>
      <c r="Y1559" s="86"/>
      <c r="AA1559" s="141"/>
      <c r="AB1559" s="90"/>
      <c r="AC1559" s="90"/>
      <c r="AD1559" s="90"/>
    </row>
    <row r="1560" spans="1:30" s="88" customFormat="1">
      <c r="A1560" s="87"/>
      <c r="C1560" s="89"/>
      <c r="D1560" s="90"/>
      <c r="F1560" s="90"/>
      <c r="I1560" s="90"/>
      <c r="J1560" s="90"/>
      <c r="L1560" s="141"/>
      <c r="M1560" s="90"/>
      <c r="N1560" s="90"/>
      <c r="O1560" s="90"/>
      <c r="Q1560" s="141"/>
      <c r="R1560" s="90"/>
      <c r="S1560" s="90"/>
      <c r="T1560" s="90"/>
      <c r="U1560" s="90"/>
      <c r="V1560" s="141"/>
      <c r="W1560" s="90"/>
      <c r="X1560" s="90"/>
      <c r="Y1560" s="86"/>
      <c r="AA1560" s="141"/>
      <c r="AB1560" s="90"/>
      <c r="AC1560" s="90"/>
      <c r="AD1560" s="90"/>
    </row>
    <row r="1561" spans="1:30" s="88" customFormat="1">
      <c r="A1561" s="87"/>
      <c r="C1561" s="89"/>
      <c r="D1561" s="90"/>
      <c r="F1561" s="90"/>
      <c r="I1561" s="90"/>
      <c r="J1561" s="90"/>
      <c r="L1561" s="141"/>
      <c r="M1561" s="90"/>
      <c r="N1561" s="90"/>
      <c r="O1561" s="90"/>
      <c r="Q1561" s="141"/>
      <c r="R1561" s="90"/>
      <c r="S1561" s="90"/>
      <c r="T1561" s="90"/>
      <c r="U1561" s="90"/>
      <c r="V1561" s="141"/>
      <c r="W1561" s="90"/>
      <c r="X1561" s="90"/>
      <c r="Y1561" s="86"/>
      <c r="AA1561" s="141"/>
      <c r="AB1561" s="90"/>
      <c r="AC1561" s="90"/>
      <c r="AD1561" s="90"/>
    </row>
    <row r="1562" spans="1:30" s="88" customFormat="1">
      <c r="A1562" s="87"/>
      <c r="C1562" s="89"/>
      <c r="D1562" s="90"/>
      <c r="F1562" s="90"/>
      <c r="I1562" s="90"/>
      <c r="J1562" s="90"/>
      <c r="L1562" s="141"/>
      <c r="M1562" s="90"/>
      <c r="N1562" s="90"/>
      <c r="O1562" s="90"/>
      <c r="Q1562" s="141"/>
      <c r="R1562" s="90"/>
      <c r="S1562" s="90"/>
      <c r="T1562" s="90"/>
      <c r="U1562" s="90"/>
      <c r="V1562" s="141"/>
      <c r="W1562" s="90"/>
      <c r="X1562" s="90"/>
      <c r="Y1562" s="86"/>
      <c r="AA1562" s="141"/>
      <c r="AB1562" s="90"/>
      <c r="AC1562" s="90"/>
      <c r="AD1562" s="90"/>
    </row>
    <row r="1563" spans="1:30" s="88" customFormat="1">
      <c r="A1563" s="87"/>
      <c r="C1563" s="89"/>
      <c r="D1563" s="90"/>
      <c r="F1563" s="90"/>
      <c r="I1563" s="90"/>
      <c r="J1563" s="90"/>
      <c r="L1563" s="141"/>
      <c r="M1563" s="90"/>
      <c r="N1563" s="90"/>
      <c r="O1563" s="90"/>
      <c r="Q1563" s="141"/>
      <c r="R1563" s="90"/>
      <c r="S1563" s="90"/>
      <c r="T1563" s="90"/>
      <c r="U1563" s="90"/>
      <c r="V1563" s="141"/>
      <c r="W1563" s="90"/>
      <c r="X1563" s="90"/>
      <c r="Y1563" s="86"/>
      <c r="AA1563" s="141"/>
      <c r="AB1563" s="90"/>
      <c r="AC1563" s="90"/>
      <c r="AD1563" s="90"/>
    </row>
    <row r="1564" spans="1:30" s="88" customFormat="1">
      <c r="A1564" s="87"/>
      <c r="C1564" s="89"/>
      <c r="D1564" s="90"/>
      <c r="F1564" s="90"/>
      <c r="I1564" s="90"/>
      <c r="J1564" s="90"/>
      <c r="L1564" s="141"/>
      <c r="M1564" s="90"/>
      <c r="N1564" s="90"/>
      <c r="O1564" s="90"/>
      <c r="Q1564" s="141"/>
      <c r="R1564" s="90"/>
      <c r="S1564" s="90"/>
      <c r="T1564" s="90"/>
      <c r="U1564" s="90"/>
      <c r="V1564" s="141"/>
      <c r="W1564" s="90"/>
      <c r="X1564" s="90"/>
      <c r="Y1564" s="86"/>
      <c r="AA1564" s="141"/>
      <c r="AB1564" s="90"/>
      <c r="AC1564" s="90"/>
      <c r="AD1564" s="90"/>
    </row>
    <row r="1565" spans="1:30" s="88" customFormat="1">
      <c r="A1565" s="87"/>
      <c r="C1565" s="89"/>
      <c r="D1565" s="90"/>
      <c r="F1565" s="90"/>
      <c r="I1565" s="90"/>
      <c r="J1565" s="90"/>
      <c r="L1565" s="141"/>
      <c r="M1565" s="90"/>
      <c r="N1565" s="90"/>
      <c r="O1565" s="90"/>
      <c r="Q1565" s="141"/>
      <c r="R1565" s="90"/>
      <c r="S1565" s="90"/>
      <c r="T1565" s="90"/>
      <c r="U1565" s="90"/>
      <c r="V1565" s="141"/>
      <c r="W1565" s="90"/>
      <c r="X1565" s="90"/>
      <c r="Y1565" s="86"/>
      <c r="AA1565" s="141"/>
      <c r="AB1565" s="90"/>
      <c r="AC1565" s="90"/>
      <c r="AD1565" s="90"/>
    </row>
    <row r="1566" spans="1:30" s="88" customFormat="1">
      <c r="A1566" s="87"/>
      <c r="C1566" s="89"/>
      <c r="D1566" s="90"/>
      <c r="F1566" s="90"/>
      <c r="I1566" s="90"/>
      <c r="J1566" s="90"/>
      <c r="L1566" s="141"/>
      <c r="M1566" s="90"/>
      <c r="N1566" s="90"/>
      <c r="O1566" s="90"/>
      <c r="Q1566" s="141"/>
      <c r="R1566" s="90"/>
      <c r="S1566" s="90"/>
      <c r="T1566" s="90"/>
      <c r="U1566" s="90"/>
      <c r="V1566" s="141"/>
      <c r="W1566" s="90"/>
      <c r="X1566" s="90"/>
      <c r="Y1566" s="86"/>
      <c r="AA1566" s="141"/>
      <c r="AB1566" s="90"/>
      <c r="AC1566" s="90"/>
      <c r="AD1566" s="90"/>
    </row>
    <row r="1567" spans="1:30" s="88" customFormat="1">
      <c r="A1567" s="87"/>
      <c r="C1567" s="89"/>
      <c r="D1567" s="90"/>
      <c r="F1567" s="90"/>
      <c r="I1567" s="90"/>
      <c r="J1567" s="90"/>
      <c r="L1567" s="141"/>
      <c r="M1567" s="90"/>
      <c r="N1567" s="90"/>
      <c r="O1567" s="90"/>
      <c r="Q1567" s="141"/>
      <c r="R1567" s="90"/>
      <c r="S1567" s="90"/>
      <c r="T1567" s="90"/>
      <c r="U1567" s="90"/>
      <c r="V1567" s="141"/>
      <c r="W1567" s="90"/>
      <c r="X1567" s="90"/>
      <c r="Y1567" s="86"/>
      <c r="AA1567" s="141"/>
      <c r="AB1567" s="90"/>
      <c r="AC1567" s="90"/>
      <c r="AD1567" s="90"/>
    </row>
    <row r="1568" spans="1:30" s="88" customFormat="1">
      <c r="A1568" s="87"/>
      <c r="C1568" s="89"/>
      <c r="D1568" s="90"/>
      <c r="F1568" s="90"/>
      <c r="I1568" s="90"/>
      <c r="J1568" s="90"/>
      <c r="L1568" s="141"/>
      <c r="M1568" s="90"/>
      <c r="N1568" s="90"/>
      <c r="O1568" s="90"/>
      <c r="Q1568" s="141"/>
      <c r="R1568" s="90"/>
      <c r="S1568" s="90"/>
      <c r="T1568" s="90"/>
      <c r="U1568" s="90"/>
      <c r="V1568" s="141"/>
      <c r="W1568" s="90"/>
      <c r="X1568" s="90"/>
      <c r="Y1568" s="86"/>
      <c r="AA1568" s="141"/>
      <c r="AB1568" s="90"/>
      <c r="AC1568" s="90"/>
      <c r="AD1568" s="90"/>
    </row>
    <row r="1569" spans="1:30" s="88" customFormat="1">
      <c r="A1569" s="87"/>
      <c r="C1569" s="89"/>
      <c r="D1569" s="90"/>
      <c r="F1569" s="90"/>
      <c r="I1569" s="90"/>
      <c r="J1569" s="90"/>
      <c r="L1569" s="141"/>
      <c r="M1569" s="90"/>
      <c r="N1569" s="90"/>
      <c r="O1569" s="90"/>
      <c r="Q1569" s="141"/>
      <c r="R1569" s="90"/>
      <c r="S1569" s="90"/>
      <c r="T1569" s="90"/>
      <c r="U1569" s="90"/>
      <c r="V1569" s="141"/>
      <c r="W1569" s="90"/>
      <c r="X1569" s="90"/>
      <c r="Y1569" s="86"/>
      <c r="AA1569" s="141"/>
      <c r="AB1569" s="90"/>
      <c r="AC1569" s="90"/>
      <c r="AD1569" s="90"/>
    </row>
    <row r="1570" spans="1:30" s="88" customFormat="1">
      <c r="A1570" s="87"/>
      <c r="C1570" s="89"/>
      <c r="D1570" s="90"/>
      <c r="F1570" s="90"/>
      <c r="I1570" s="90"/>
      <c r="J1570" s="90"/>
      <c r="L1570" s="141"/>
      <c r="M1570" s="90"/>
      <c r="N1570" s="90"/>
      <c r="O1570" s="90"/>
      <c r="Q1570" s="141"/>
      <c r="R1570" s="90"/>
      <c r="S1570" s="90"/>
      <c r="T1570" s="90"/>
      <c r="U1570" s="90"/>
      <c r="V1570" s="141"/>
      <c r="W1570" s="90"/>
      <c r="X1570" s="90"/>
      <c r="Y1570" s="86"/>
      <c r="AA1570" s="141"/>
      <c r="AB1570" s="90"/>
      <c r="AC1570" s="90"/>
      <c r="AD1570" s="90"/>
    </row>
    <row r="1571" spans="1:30" s="88" customFormat="1">
      <c r="A1571" s="87"/>
      <c r="C1571" s="89"/>
      <c r="D1571" s="90"/>
      <c r="F1571" s="90"/>
      <c r="I1571" s="90"/>
      <c r="J1571" s="90"/>
      <c r="L1571" s="141"/>
      <c r="M1571" s="90"/>
      <c r="N1571" s="90"/>
      <c r="O1571" s="90"/>
      <c r="Q1571" s="141"/>
      <c r="R1571" s="90"/>
      <c r="S1571" s="90"/>
      <c r="T1571" s="90"/>
      <c r="U1571" s="90"/>
      <c r="V1571" s="141"/>
      <c r="W1571" s="90"/>
      <c r="X1571" s="90"/>
      <c r="Y1571" s="86"/>
      <c r="AA1571" s="141"/>
      <c r="AB1571" s="90"/>
      <c r="AC1571" s="90"/>
      <c r="AD1571" s="90"/>
    </row>
    <row r="1572" spans="1:30" s="88" customFormat="1">
      <c r="A1572" s="87"/>
      <c r="C1572" s="89"/>
      <c r="D1572" s="90"/>
      <c r="F1572" s="90"/>
      <c r="I1572" s="90"/>
      <c r="J1572" s="90"/>
      <c r="L1572" s="141"/>
      <c r="M1572" s="90"/>
      <c r="N1572" s="90"/>
      <c r="O1572" s="90"/>
      <c r="Q1572" s="141"/>
      <c r="R1572" s="90"/>
      <c r="S1572" s="90"/>
      <c r="T1572" s="90"/>
      <c r="U1572" s="90"/>
      <c r="V1572" s="141"/>
      <c r="W1572" s="90"/>
      <c r="X1572" s="90"/>
      <c r="Y1572" s="86"/>
      <c r="AA1572" s="141"/>
      <c r="AB1572" s="90"/>
      <c r="AC1572" s="90"/>
      <c r="AD1572" s="90"/>
    </row>
    <row r="1573" spans="1:30" s="88" customFormat="1">
      <c r="A1573" s="87"/>
      <c r="C1573" s="89"/>
      <c r="D1573" s="90"/>
      <c r="F1573" s="90"/>
      <c r="I1573" s="90"/>
      <c r="J1573" s="90"/>
      <c r="L1573" s="141"/>
      <c r="M1573" s="90"/>
      <c r="N1573" s="90"/>
      <c r="O1573" s="90"/>
      <c r="Q1573" s="141"/>
      <c r="R1573" s="90"/>
      <c r="S1573" s="90"/>
      <c r="T1573" s="90"/>
      <c r="U1573" s="90"/>
      <c r="V1573" s="141"/>
      <c r="W1573" s="90"/>
      <c r="X1573" s="90"/>
      <c r="Y1573" s="86"/>
      <c r="AA1573" s="141"/>
      <c r="AB1573" s="90"/>
      <c r="AC1573" s="90"/>
      <c r="AD1573" s="90"/>
    </row>
    <row r="1574" spans="1:30" s="88" customFormat="1">
      <c r="A1574" s="87"/>
      <c r="C1574" s="89"/>
      <c r="D1574" s="90"/>
      <c r="F1574" s="90"/>
      <c r="I1574" s="90"/>
      <c r="J1574" s="90"/>
      <c r="L1574" s="141"/>
      <c r="M1574" s="90"/>
      <c r="N1574" s="90"/>
      <c r="O1574" s="90"/>
      <c r="Q1574" s="141"/>
      <c r="R1574" s="90"/>
      <c r="S1574" s="90"/>
      <c r="T1574" s="90"/>
      <c r="U1574" s="90"/>
      <c r="V1574" s="141"/>
      <c r="W1574" s="90"/>
      <c r="X1574" s="90"/>
      <c r="Y1574" s="86"/>
      <c r="AA1574" s="141"/>
      <c r="AB1574" s="90"/>
      <c r="AC1574" s="90"/>
      <c r="AD1574" s="90"/>
    </row>
    <row r="1575" spans="1:30" s="88" customFormat="1">
      <c r="A1575" s="87"/>
      <c r="C1575" s="89"/>
      <c r="D1575" s="90"/>
      <c r="F1575" s="90"/>
      <c r="I1575" s="90"/>
      <c r="J1575" s="90"/>
      <c r="L1575" s="141"/>
      <c r="M1575" s="90"/>
      <c r="N1575" s="90"/>
      <c r="O1575" s="90"/>
      <c r="Q1575" s="141"/>
      <c r="R1575" s="90"/>
      <c r="S1575" s="90"/>
      <c r="T1575" s="90"/>
      <c r="U1575" s="90"/>
      <c r="V1575" s="141"/>
      <c r="W1575" s="90"/>
      <c r="X1575" s="90"/>
      <c r="Y1575" s="86"/>
      <c r="AA1575" s="141"/>
      <c r="AB1575" s="90"/>
      <c r="AC1575" s="90"/>
      <c r="AD1575" s="90"/>
    </row>
    <row r="1576" spans="1:30" s="88" customFormat="1">
      <c r="A1576" s="87"/>
      <c r="C1576" s="89"/>
      <c r="D1576" s="90"/>
      <c r="F1576" s="90"/>
      <c r="I1576" s="90"/>
      <c r="J1576" s="90"/>
      <c r="L1576" s="141"/>
      <c r="M1576" s="90"/>
      <c r="N1576" s="90"/>
      <c r="O1576" s="90"/>
      <c r="Q1576" s="141"/>
      <c r="R1576" s="90"/>
      <c r="S1576" s="90"/>
      <c r="T1576" s="90"/>
      <c r="U1576" s="90"/>
      <c r="V1576" s="141"/>
      <c r="W1576" s="90"/>
      <c r="X1576" s="90"/>
      <c r="Y1576" s="86"/>
      <c r="AA1576" s="141"/>
      <c r="AB1576" s="90"/>
      <c r="AC1576" s="90"/>
      <c r="AD1576" s="90"/>
    </row>
    <row r="1577" spans="1:30" s="88" customFormat="1">
      <c r="A1577" s="87"/>
      <c r="C1577" s="89"/>
      <c r="D1577" s="90"/>
      <c r="F1577" s="90"/>
      <c r="I1577" s="90"/>
      <c r="J1577" s="90"/>
      <c r="L1577" s="141"/>
      <c r="M1577" s="90"/>
      <c r="N1577" s="90"/>
      <c r="O1577" s="90"/>
      <c r="Q1577" s="141"/>
      <c r="R1577" s="90"/>
      <c r="S1577" s="90"/>
      <c r="T1577" s="90"/>
      <c r="U1577" s="90"/>
      <c r="V1577" s="141"/>
      <c r="W1577" s="90"/>
      <c r="X1577" s="90"/>
      <c r="Y1577" s="86"/>
      <c r="AA1577" s="141"/>
      <c r="AB1577" s="90"/>
      <c r="AC1577" s="90"/>
      <c r="AD1577" s="90"/>
    </row>
    <row r="1578" spans="1:30" s="88" customFormat="1">
      <c r="A1578" s="87"/>
      <c r="C1578" s="89"/>
      <c r="D1578" s="90"/>
      <c r="F1578" s="90"/>
      <c r="I1578" s="90"/>
      <c r="J1578" s="90"/>
      <c r="L1578" s="141"/>
      <c r="M1578" s="90"/>
      <c r="N1578" s="90"/>
      <c r="O1578" s="90"/>
      <c r="Q1578" s="141"/>
      <c r="R1578" s="90"/>
      <c r="S1578" s="90"/>
      <c r="T1578" s="90"/>
      <c r="U1578" s="90"/>
      <c r="V1578" s="141"/>
      <c r="W1578" s="90"/>
      <c r="X1578" s="90"/>
      <c r="Y1578" s="86"/>
      <c r="AA1578" s="141"/>
      <c r="AB1578" s="90"/>
      <c r="AC1578" s="90"/>
      <c r="AD1578" s="90"/>
    </row>
    <row r="1579" spans="1:30" s="88" customFormat="1">
      <c r="A1579" s="87"/>
      <c r="C1579" s="89"/>
      <c r="D1579" s="90"/>
      <c r="F1579" s="90"/>
      <c r="I1579" s="90"/>
      <c r="J1579" s="90"/>
      <c r="L1579" s="141"/>
      <c r="M1579" s="90"/>
      <c r="N1579" s="90"/>
      <c r="O1579" s="90"/>
      <c r="Q1579" s="141"/>
      <c r="R1579" s="90"/>
      <c r="S1579" s="90"/>
      <c r="T1579" s="90"/>
      <c r="U1579" s="90"/>
      <c r="V1579" s="141"/>
      <c r="W1579" s="90"/>
      <c r="X1579" s="90"/>
      <c r="Y1579" s="86"/>
      <c r="AA1579" s="141"/>
      <c r="AB1579" s="90"/>
      <c r="AC1579" s="90"/>
      <c r="AD1579" s="90"/>
    </row>
    <row r="1580" spans="1:30" s="88" customFormat="1">
      <c r="A1580" s="87"/>
      <c r="C1580" s="89"/>
      <c r="D1580" s="90"/>
      <c r="F1580" s="90"/>
      <c r="I1580" s="90"/>
      <c r="J1580" s="90"/>
      <c r="L1580" s="141"/>
      <c r="M1580" s="90"/>
      <c r="N1580" s="90"/>
      <c r="O1580" s="90"/>
      <c r="Q1580" s="141"/>
      <c r="R1580" s="90"/>
      <c r="S1580" s="90"/>
      <c r="T1580" s="90"/>
      <c r="U1580" s="90"/>
      <c r="V1580" s="141"/>
      <c r="W1580" s="90"/>
      <c r="X1580" s="90"/>
      <c r="Y1580" s="86"/>
      <c r="AA1580" s="141"/>
      <c r="AB1580" s="90"/>
      <c r="AC1580" s="90"/>
      <c r="AD1580" s="90"/>
    </row>
    <row r="1581" spans="1:30" s="88" customFormat="1">
      <c r="A1581" s="87"/>
      <c r="C1581" s="89"/>
      <c r="D1581" s="90"/>
      <c r="F1581" s="90"/>
      <c r="I1581" s="90"/>
      <c r="J1581" s="90"/>
      <c r="L1581" s="141"/>
      <c r="M1581" s="90"/>
      <c r="N1581" s="90"/>
      <c r="O1581" s="90"/>
      <c r="Q1581" s="141"/>
      <c r="R1581" s="90"/>
      <c r="S1581" s="90"/>
      <c r="T1581" s="90"/>
      <c r="U1581" s="90"/>
      <c r="V1581" s="141"/>
      <c r="W1581" s="90"/>
      <c r="X1581" s="90"/>
      <c r="Y1581" s="86"/>
      <c r="AA1581" s="141"/>
      <c r="AB1581" s="90"/>
      <c r="AC1581" s="90"/>
      <c r="AD1581" s="90"/>
    </row>
    <row r="1582" spans="1:30" s="88" customFormat="1">
      <c r="A1582" s="87"/>
      <c r="C1582" s="89"/>
      <c r="D1582" s="90"/>
      <c r="F1582" s="90"/>
      <c r="I1582" s="90"/>
      <c r="J1582" s="90"/>
      <c r="L1582" s="141"/>
      <c r="M1582" s="90"/>
      <c r="N1582" s="90"/>
      <c r="O1582" s="90"/>
      <c r="Q1582" s="141"/>
      <c r="R1582" s="90"/>
      <c r="S1582" s="90"/>
      <c r="T1582" s="90"/>
      <c r="U1582" s="90"/>
      <c r="V1582" s="141"/>
      <c r="W1582" s="90"/>
      <c r="X1582" s="90"/>
      <c r="Y1582" s="86"/>
      <c r="AA1582" s="141"/>
      <c r="AB1582" s="90"/>
      <c r="AC1582" s="90"/>
      <c r="AD1582" s="90"/>
    </row>
    <row r="1583" spans="1:30" s="88" customFormat="1">
      <c r="A1583" s="87"/>
      <c r="C1583" s="89"/>
      <c r="D1583" s="90"/>
      <c r="F1583" s="90"/>
      <c r="I1583" s="90"/>
      <c r="J1583" s="90"/>
      <c r="L1583" s="141"/>
      <c r="M1583" s="90"/>
      <c r="N1583" s="90"/>
      <c r="O1583" s="90"/>
      <c r="Q1583" s="141"/>
      <c r="R1583" s="90"/>
      <c r="S1583" s="90"/>
      <c r="T1583" s="90"/>
      <c r="U1583" s="90"/>
      <c r="V1583" s="141"/>
      <c r="W1583" s="90"/>
      <c r="X1583" s="90"/>
      <c r="Y1583" s="86"/>
      <c r="AA1583" s="141"/>
      <c r="AB1583" s="90"/>
      <c r="AC1583" s="90"/>
      <c r="AD1583" s="90"/>
    </row>
    <row r="1584" spans="1:30" s="88" customFormat="1">
      <c r="A1584" s="87"/>
      <c r="C1584" s="89"/>
      <c r="D1584" s="90"/>
      <c r="F1584" s="90"/>
      <c r="I1584" s="90"/>
      <c r="J1584" s="90"/>
      <c r="L1584" s="141"/>
      <c r="M1584" s="90"/>
      <c r="N1584" s="90"/>
      <c r="O1584" s="90"/>
      <c r="Q1584" s="141"/>
      <c r="R1584" s="90"/>
      <c r="S1584" s="90"/>
      <c r="T1584" s="90"/>
      <c r="U1584" s="90"/>
      <c r="V1584" s="141"/>
      <c r="W1584" s="90"/>
      <c r="X1584" s="90"/>
      <c r="Y1584" s="86"/>
      <c r="AA1584" s="141"/>
      <c r="AB1584" s="90"/>
      <c r="AC1584" s="90"/>
      <c r="AD1584" s="90"/>
    </row>
    <row r="1585" spans="1:30" s="88" customFormat="1">
      <c r="A1585" s="87"/>
      <c r="C1585" s="89"/>
      <c r="D1585" s="90"/>
      <c r="F1585" s="90"/>
      <c r="I1585" s="90"/>
      <c r="J1585" s="90"/>
      <c r="L1585" s="141"/>
      <c r="M1585" s="90"/>
      <c r="N1585" s="90"/>
      <c r="O1585" s="90"/>
      <c r="Q1585" s="141"/>
      <c r="R1585" s="90"/>
      <c r="S1585" s="90"/>
      <c r="T1585" s="90"/>
      <c r="U1585" s="90"/>
      <c r="V1585" s="141"/>
      <c r="W1585" s="90"/>
      <c r="X1585" s="90"/>
      <c r="Y1585" s="86"/>
      <c r="AA1585" s="141"/>
      <c r="AB1585" s="90"/>
      <c r="AC1585" s="90"/>
      <c r="AD1585" s="90"/>
    </row>
    <row r="1586" spans="1:30" s="88" customFormat="1">
      <c r="A1586" s="87"/>
      <c r="C1586" s="89"/>
      <c r="D1586" s="90"/>
      <c r="F1586" s="90"/>
      <c r="I1586" s="90"/>
      <c r="J1586" s="90"/>
      <c r="L1586" s="141"/>
      <c r="M1586" s="90"/>
      <c r="N1586" s="90"/>
      <c r="O1586" s="90"/>
      <c r="Q1586" s="141"/>
      <c r="R1586" s="90"/>
      <c r="S1586" s="90"/>
      <c r="T1586" s="90"/>
      <c r="U1586" s="90"/>
      <c r="V1586" s="141"/>
      <c r="W1586" s="90"/>
      <c r="X1586" s="90"/>
      <c r="Y1586" s="86"/>
      <c r="AA1586" s="141"/>
      <c r="AB1586" s="90"/>
      <c r="AC1586" s="90"/>
      <c r="AD1586" s="90"/>
    </row>
    <row r="1587" spans="1:30" s="88" customFormat="1">
      <c r="A1587" s="87"/>
      <c r="C1587" s="89"/>
      <c r="D1587" s="90"/>
      <c r="F1587" s="90"/>
      <c r="I1587" s="90"/>
      <c r="J1587" s="90"/>
      <c r="L1587" s="141"/>
      <c r="M1587" s="90"/>
      <c r="N1587" s="90"/>
      <c r="O1587" s="90"/>
      <c r="Q1587" s="141"/>
      <c r="R1587" s="90"/>
      <c r="S1587" s="90"/>
      <c r="T1587" s="90"/>
      <c r="U1587" s="90"/>
      <c r="V1587" s="141"/>
      <c r="W1587" s="90"/>
      <c r="X1587" s="90"/>
      <c r="Y1587" s="86"/>
      <c r="AA1587" s="141"/>
      <c r="AB1587" s="90"/>
      <c r="AC1587" s="90"/>
      <c r="AD1587" s="90"/>
    </row>
    <row r="1588" spans="1:30" s="88" customFormat="1">
      <c r="A1588" s="87"/>
      <c r="C1588" s="89"/>
      <c r="D1588" s="90"/>
      <c r="F1588" s="90"/>
      <c r="I1588" s="90"/>
      <c r="J1588" s="90"/>
      <c r="L1588" s="141"/>
      <c r="M1588" s="90"/>
      <c r="N1588" s="90"/>
      <c r="O1588" s="90"/>
      <c r="Q1588" s="141"/>
      <c r="R1588" s="90"/>
      <c r="S1588" s="90"/>
      <c r="T1588" s="90"/>
      <c r="U1588" s="90"/>
      <c r="V1588" s="141"/>
      <c r="W1588" s="90"/>
      <c r="X1588" s="90"/>
      <c r="Y1588" s="86"/>
      <c r="AA1588" s="141"/>
      <c r="AB1588" s="90"/>
      <c r="AC1588" s="90"/>
      <c r="AD1588" s="90"/>
    </row>
    <row r="1589" spans="1:30" s="88" customFormat="1">
      <c r="A1589" s="87"/>
      <c r="C1589" s="89"/>
      <c r="D1589" s="90"/>
      <c r="F1589" s="90"/>
      <c r="I1589" s="90"/>
      <c r="J1589" s="90"/>
      <c r="L1589" s="141"/>
      <c r="M1589" s="90"/>
      <c r="N1589" s="90"/>
      <c r="O1589" s="90"/>
      <c r="Q1589" s="141"/>
      <c r="R1589" s="90"/>
      <c r="S1589" s="90"/>
      <c r="T1589" s="90"/>
      <c r="U1589" s="90"/>
      <c r="V1589" s="141"/>
      <c r="W1589" s="90"/>
      <c r="X1589" s="90"/>
      <c r="Y1589" s="86"/>
      <c r="AA1589" s="141"/>
      <c r="AB1589" s="90"/>
      <c r="AC1589" s="90"/>
      <c r="AD1589" s="90"/>
    </row>
    <row r="1590" spans="1:30" s="88" customFormat="1">
      <c r="A1590" s="87"/>
      <c r="C1590" s="89"/>
      <c r="D1590" s="90"/>
      <c r="F1590" s="90"/>
      <c r="I1590" s="90"/>
      <c r="J1590" s="90"/>
      <c r="L1590" s="141"/>
      <c r="M1590" s="90"/>
      <c r="N1590" s="90"/>
      <c r="O1590" s="90"/>
      <c r="Q1590" s="141"/>
      <c r="R1590" s="90"/>
      <c r="S1590" s="90"/>
      <c r="T1590" s="90"/>
      <c r="U1590" s="90"/>
      <c r="V1590" s="141"/>
      <c r="W1590" s="90"/>
      <c r="X1590" s="90"/>
      <c r="Y1590" s="86"/>
      <c r="AA1590" s="141"/>
      <c r="AB1590" s="90"/>
      <c r="AC1590" s="90"/>
      <c r="AD1590" s="90"/>
    </row>
    <row r="1591" spans="1:30" s="88" customFormat="1">
      <c r="A1591" s="87"/>
      <c r="C1591" s="89"/>
      <c r="D1591" s="90"/>
      <c r="F1591" s="90"/>
      <c r="I1591" s="90"/>
      <c r="J1591" s="90"/>
      <c r="L1591" s="141"/>
      <c r="M1591" s="90"/>
      <c r="N1591" s="90"/>
      <c r="O1591" s="90"/>
      <c r="Q1591" s="141"/>
      <c r="R1591" s="90"/>
      <c r="S1591" s="90"/>
      <c r="T1591" s="90"/>
      <c r="U1591" s="90"/>
      <c r="V1591" s="141"/>
      <c r="W1591" s="90"/>
      <c r="X1591" s="90"/>
      <c r="Y1591" s="86"/>
      <c r="AA1591" s="141"/>
      <c r="AB1591" s="90"/>
      <c r="AC1591" s="90"/>
      <c r="AD1591" s="90"/>
    </row>
    <row r="1592" spans="1:30" s="88" customFormat="1">
      <c r="A1592" s="87"/>
      <c r="C1592" s="89"/>
      <c r="D1592" s="90"/>
      <c r="F1592" s="90"/>
      <c r="I1592" s="90"/>
      <c r="J1592" s="90"/>
      <c r="L1592" s="141"/>
      <c r="M1592" s="90"/>
      <c r="N1592" s="90"/>
      <c r="O1592" s="90"/>
      <c r="Q1592" s="141"/>
      <c r="R1592" s="90"/>
      <c r="S1592" s="90"/>
      <c r="T1592" s="90"/>
      <c r="U1592" s="90"/>
      <c r="V1592" s="141"/>
      <c r="W1592" s="90"/>
      <c r="X1592" s="90"/>
      <c r="Y1592" s="86"/>
      <c r="AA1592" s="141"/>
      <c r="AB1592" s="90"/>
      <c r="AC1592" s="90"/>
      <c r="AD1592" s="90"/>
    </row>
    <row r="1593" spans="1:30" s="88" customFormat="1">
      <c r="A1593" s="87"/>
      <c r="C1593" s="89"/>
      <c r="D1593" s="90"/>
      <c r="F1593" s="90"/>
      <c r="I1593" s="90"/>
      <c r="J1593" s="90"/>
      <c r="L1593" s="141"/>
      <c r="M1593" s="90"/>
      <c r="N1593" s="90"/>
      <c r="O1593" s="90"/>
      <c r="Q1593" s="141"/>
      <c r="R1593" s="90"/>
      <c r="S1593" s="90"/>
      <c r="T1593" s="90"/>
      <c r="U1593" s="90"/>
      <c r="V1593" s="141"/>
      <c r="W1593" s="90"/>
      <c r="X1593" s="90"/>
      <c r="Y1593" s="86"/>
      <c r="AA1593" s="141"/>
      <c r="AB1593" s="90"/>
      <c r="AC1593" s="90"/>
      <c r="AD1593" s="90"/>
    </row>
    <row r="1594" spans="1:30" s="88" customFormat="1">
      <c r="A1594" s="87"/>
      <c r="C1594" s="89"/>
      <c r="D1594" s="90"/>
      <c r="F1594" s="90"/>
      <c r="I1594" s="90"/>
      <c r="J1594" s="90"/>
      <c r="L1594" s="141"/>
      <c r="M1594" s="90"/>
      <c r="N1594" s="90"/>
      <c r="O1594" s="90"/>
      <c r="Q1594" s="141"/>
      <c r="R1594" s="90"/>
      <c r="S1594" s="90"/>
      <c r="T1594" s="90"/>
      <c r="U1594" s="90"/>
      <c r="V1594" s="141"/>
      <c r="W1594" s="90"/>
      <c r="X1594" s="90"/>
      <c r="Y1594" s="86"/>
      <c r="AA1594" s="141"/>
      <c r="AB1594" s="90"/>
      <c r="AC1594" s="90"/>
      <c r="AD1594" s="90"/>
    </row>
    <row r="1595" spans="1:30" s="88" customFormat="1">
      <c r="A1595" s="87"/>
      <c r="C1595" s="89"/>
      <c r="D1595" s="90"/>
      <c r="F1595" s="90"/>
      <c r="I1595" s="90"/>
      <c r="J1595" s="90"/>
      <c r="L1595" s="141"/>
      <c r="M1595" s="90"/>
      <c r="N1595" s="90"/>
      <c r="O1595" s="90"/>
      <c r="Q1595" s="141"/>
      <c r="R1595" s="90"/>
      <c r="S1595" s="90"/>
      <c r="T1595" s="90"/>
      <c r="U1595" s="90"/>
      <c r="V1595" s="141"/>
      <c r="W1595" s="90"/>
      <c r="X1595" s="90"/>
      <c r="Y1595" s="86"/>
      <c r="AA1595" s="141"/>
      <c r="AB1595" s="90"/>
      <c r="AC1595" s="90"/>
      <c r="AD1595" s="90"/>
    </row>
    <row r="1596" spans="1:30" s="88" customFormat="1">
      <c r="A1596" s="87"/>
      <c r="C1596" s="89"/>
      <c r="D1596" s="90"/>
      <c r="F1596" s="90"/>
      <c r="I1596" s="90"/>
      <c r="J1596" s="90"/>
      <c r="L1596" s="141"/>
      <c r="M1596" s="90"/>
      <c r="N1596" s="90"/>
      <c r="O1596" s="90"/>
      <c r="Q1596" s="141"/>
      <c r="R1596" s="90"/>
      <c r="S1596" s="90"/>
      <c r="T1596" s="90"/>
      <c r="U1596" s="90"/>
      <c r="V1596" s="141"/>
      <c r="W1596" s="90"/>
      <c r="X1596" s="90"/>
      <c r="Y1596" s="86"/>
      <c r="AA1596" s="141"/>
      <c r="AB1596" s="90"/>
      <c r="AC1596" s="90"/>
      <c r="AD1596" s="90"/>
    </row>
    <row r="1597" spans="1:30" s="88" customFormat="1">
      <c r="A1597" s="87"/>
      <c r="C1597" s="89"/>
      <c r="D1597" s="90"/>
      <c r="F1597" s="90"/>
      <c r="I1597" s="90"/>
      <c r="J1597" s="90"/>
      <c r="L1597" s="141"/>
      <c r="M1597" s="90"/>
      <c r="N1597" s="90"/>
      <c r="O1597" s="90"/>
      <c r="Q1597" s="141"/>
      <c r="R1597" s="90"/>
      <c r="S1597" s="90"/>
      <c r="T1597" s="90"/>
      <c r="U1597" s="90"/>
      <c r="V1597" s="141"/>
      <c r="W1597" s="90"/>
      <c r="X1597" s="90"/>
      <c r="Y1597" s="86"/>
      <c r="AA1597" s="141"/>
      <c r="AB1597" s="90"/>
      <c r="AC1597" s="90"/>
      <c r="AD1597" s="90"/>
    </row>
    <row r="1598" spans="1:30" s="88" customFormat="1">
      <c r="A1598" s="87"/>
      <c r="C1598" s="89"/>
      <c r="D1598" s="90"/>
      <c r="F1598" s="90"/>
      <c r="I1598" s="90"/>
      <c r="J1598" s="90"/>
      <c r="L1598" s="141"/>
      <c r="M1598" s="90"/>
      <c r="N1598" s="90"/>
      <c r="O1598" s="90"/>
      <c r="Q1598" s="141"/>
      <c r="R1598" s="90"/>
      <c r="S1598" s="90"/>
      <c r="T1598" s="90"/>
      <c r="U1598" s="90"/>
      <c r="V1598" s="141"/>
      <c r="W1598" s="90"/>
      <c r="X1598" s="90"/>
      <c r="Y1598" s="86"/>
      <c r="AA1598" s="141"/>
      <c r="AB1598" s="90"/>
      <c r="AC1598" s="90"/>
      <c r="AD1598" s="90"/>
    </row>
    <row r="1599" spans="1:30" s="88" customFormat="1">
      <c r="A1599" s="87"/>
      <c r="C1599" s="89"/>
      <c r="D1599" s="90"/>
      <c r="F1599" s="90"/>
      <c r="I1599" s="90"/>
      <c r="J1599" s="90"/>
      <c r="L1599" s="141"/>
      <c r="M1599" s="90"/>
      <c r="N1599" s="90"/>
      <c r="O1599" s="90"/>
      <c r="Q1599" s="141"/>
      <c r="R1599" s="90"/>
      <c r="S1599" s="90"/>
      <c r="T1599" s="90"/>
      <c r="U1599" s="90"/>
      <c r="V1599" s="141"/>
      <c r="W1599" s="90"/>
      <c r="X1599" s="90"/>
      <c r="Y1599" s="86"/>
      <c r="AA1599" s="141"/>
      <c r="AB1599" s="90"/>
      <c r="AC1599" s="90"/>
      <c r="AD1599" s="90"/>
    </row>
    <row r="1600" spans="1:30" s="88" customFormat="1">
      <c r="A1600" s="87"/>
      <c r="C1600" s="89"/>
      <c r="D1600" s="90"/>
      <c r="F1600" s="90"/>
      <c r="I1600" s="90"/>
      <c r="J1600" s="90"/>
      <c r="L1600" s="141"/>
      <c r="M1600" s="90"/>
      <c r="N1600" s="90"/>
      <c r="O1600" s="90"/>
      <c r="Q1600" s="141"/>
      <c r="R1600" s="90"/>
      <c r="S1600" s="90"/>
      <c r="T1600" s="90"/>
      <c r="U1600" s="90"/>
      <c r="V1600" s="141"/>
      <c r="W1600" s="90"/>
      <c r="X1600" s="90"/>
      <c r="Y1600" s="86"/>
      <c r="AA1600" s="141"/>
      <c r="AB1600" s="90"/>
      <c r="AC1600" s="90"/>
      <c r="AD1600" s="90"/>
    </row>
    <row r="1601" spans="1:30" s="88" customFormat="1">
      <c r="A1601" s="87"/>
      <c r="C1601" s="89"/>
      <c r="D1601" s="90"/>
      <c r="F1601" s="90"/>
      <c r="I1601" s="90"/>
      <c r="J1601" s="90"/>
      <c r="L1601" s="141"/>
      <c r="M1601" s="90"/>
      <c r="N1601" s="90"/>
      <c r="O1601" s="90"/>
      <c r="Q1601" s="141"/>
      <c r="R1601" s="90"/>
      <c r="S1601" s="90"/>
      <c r="T1601" s="90"/>
      <c r="U1601" s="90"/>
      <c r="V1601" s="141"/>
      <c r="W1601" s="90"/>
      <c r="X1601" s="90"/>
      <c r="Y1601" s="86"/>
      <c r="AA1601" s="141"/>
      <c r="AB1601" s="90"/>
      <c r="AC1601" s="90"/>
      <c r="AD1601" s="90"/>
    </row>
    <row r="1602" spans="1:30" s="88" customFormat="1">
      <c r="A1602" s="87"/>
      <c r="C1602" s="89"/>
      <c r="D1602" s="90"/>
      <c r="F1602" s="90"/>
      <c r="I1602" s="90"/>
      <c r="J1602" s="90"/>
      <c r="L1602" s="141"/>
      <c r="M1602" s="90"/>
      <c r="N1602" s="90"/>
      <c r="O1602" s="90"/>
      <c r="Q1602" s="141"/>
      <c r="R1602" s="90"/>
      <c r="S1602" s="90"/>
      <c r="T1602" s="90"/>
      <c r="U1602" s="90"/>
      <c r="V1602" s="141"/>
      <c r="W1602" s="90"/>
      <c r="X1602" s="90"/>
      <c r="Y1602" s="86"/>
      <c r="AA1602" s="141"/>
      <c r="AB1602" s="90"/>
      <c r="AC1602" s="90"/>
      <c r="AD1602" s="90"/>
    </row>
    <row r="1603" spans="1:30" s="88" customFormat="1">
      <c r="A1603" s="87"/>
      <c r="C1603" s="89"/>
      <c r="D1603" s="90"/>
      <c r="F1603" s="90"/>
      <c r="I1603" s="90"/>
      <c r="J1603" s="90"/>
      <c r="L1603" s="141"/>
      <c r="M1603" s="90"/>
      <c r="N1603" s="90"/>
      <c r="O1603" s="90"/>
      <c r="Q1603" s="141"/>
      <c r="R1603" s="90"/>
      <c r="S1603" s="90"/>
      <c r="T1603" s="90"/>
      <c r="U1603" s="90"/>
      <c r="V1603" s="141"/>
      <c r="W1603" s="90"/>
      <c r="X1603" s="90"/>
      <c r="Y1603" s="86"/>
      <c r="AA1603" s="141"/>
      <c r="AB1603" s="90"/>
      <c r="AC1603" s="90"/>
      <c r="AD1603" s="90"/>
    </row>
    <row r="1604" spans="1:30" s="88" customFormat="1">
      <c r="A1604" s="87"/>
      <c r="C1604" s="89"/>
      <c r="D1604" s="90"/>
      <c r="F1604" s="90"/>
      <c r="I1604" s="90"/>
      <c r="J1604" s="90"/>
      <c r="L1604" s="141"/>
      <c r="M1604" s="90"/>
      <c r="N1604" s="90"/>
      <c r="O1604" s="90"/>
      <c r="Q1604" s="141"/>
      <c r="R1604" s="90"/>
      <c r="S1604" s="90"/>
      <c r="T1604" s="90"/>
      <c r="U1604" s="90"/>
      <c r="V1604" s="141"/>
      <c r="W1604" s="90"/>
      <c r="X1604" s="90"/>
      <c r="Y1604" s="86"/>
      <c r="AA1604" s="141"/>
      <c r="AB1604" s="90"/>
      <c r="AC1604" s="90"/>
      <c r="AD1604" s="90"/>
    </row>
    <row r="1605" spans="1:30" s="88" customFormat="1">
      <c r="A1605" s="87"/>
      <c r="C1605" s="89"/>
      <c r="D1605" s="90"/>
      <c r="F1605" s="90"/>
      <c r="I1605" s="90"/>
      <c r="J1605" s="90"/>
      <c r="L1605" s="141"/>
      <c r="M1605" s="90"/>
      <c r="N1605" s="90"/>
      <c r="O1605" s="90"/>
      <c r="Q1605" s="141"/>
      <c r="R1605" s="90"/>
      <c r="S1605" s="90"/>
      <c r="T1605" s="90"/>
      <c r="U1605" s="90"/>
      <c r="V1605" s="141"/>
      <c r="W1605" s="90"/>
      <c r="X1605" s="90"/>
      <c r="Y1605" s="86"/>
      <c r="AA1605" s="141"/>
      <c r="AB1605" s="90"/>
      <c r="AC1605" s="90"/>
      <c r="AD1605" s="90"/>
    </row>
    <row r="1606" spans="1:30" s="88" customFormat="1">
      <c r="A1606" s="87"/>
      <c r="C1606" s="89"/>
      <c r="D1606" s="90"/>
      <c r="F1606" s="90"/>
      <c r="I1606" s="90"/>
      <c r="J1606" s="90"/>
      <c r="L1606" s="141"/>
      <c r="M1606" s="90"/>
      <c r="N1606" s="90"/>
      <c r="O1606" s="90"/>
      <c r="Q1606" s="141"/>
      <c r="R1606" s="90"/>
      <c r="S1606" s="90"/>
      <c r="T1606" s="90"/>
      <c r="U1606" s="90"/>
      <c r="V1606" s="141"/>
      <c r="W1606" s="90"/>
      <c r="X1606" s="90"/>
      <c r="Y1606" s="86"/>
      <c r="AA1606" s="141"/>
      <c r="AB1606" s="90"/>
      <c r="AC1606" s="90"/>
      <c r="AD1606" s="90"/>
    </row>
    <row r="1607" spans="1:30" s="88" customFormat="1">
      <c r="A1607" s="87"/>
      <c r="C1607" s="89"/>
      <c r="D1607" s="90"/>
      <c r="F1607" s="90"/>
      <c r="I1607" s="90"/>
      <c r="J1607" s="90"/>
      <c r="L1607" s="141"/>
      <c r="M1607" s="90"/>
      <c r="N1607" s="90"/>
      <c r="O1607" s="90"/>
      <c r="Q1607" s="141"/>
      <c r="R1607" s="90"/>
      <c r="S1607" s="90"/>
      <c r="T1607" s="90"/>
      <c r="U1607" s="90"/>
      <c r="V1607" s="141"/>
      <c r="W1607" s="90"/>
      <c r="X1607" s="90"/>
      <c r="Y1607" s="86"/>
      <c r="AA1607" s="141"/>
      <c r="AB1607" s="90"/>
      <c r="AC1607" s="90"/>
      <c r="AD1607" s="90"/>
    </row>
    <row r="1608" spans="1:30" s="88" customFormat="1">
      <c r="A1608" s="87"/>
      <c r="C1608" s="89"/>
      <c r="D1608" s="90"/>
      <c r="F1608" s="90"/>
      <c r="I1608" s="90"/>
      <c r="J1608" s="90"/>
      <c r="L1608" s="141"/>
      <c r="M1608" s="90"/>
      <c r="N1608" s="90"/>
      <c r="O1608" s="90"/>
      <c r="Q1608" s="141"/>
      <c r="R1608" s="90"/>
      <c r="S1608" s="90"/>
      <c r="T1608" s="90"/>
      <c r="U1608" s="90"/>
      <c r="V1608" s="141"/>
      <c r="W1608" s="90"/>
      <c r="X1608" s="90"/>
      <c r="Y1608" s="86"/>
      <c r="AA1608" s="141"/>
      <c r="AB1608" s="90"/>
      <c r="AC1608" s="90"/>
      <c r="AD1608" s="90"/>
    </row>
    <row r="1609" spans="1:30" s="88" customFormat="1">
      <c r="A1609" s="87"/>
      <c r="C1609" s="89"/>
      <c r="D1609" s="90"/>
      <c r="F1609" s="90"/>
      <c r="I1609" s="90"/>
      <c r="J1609" s="90"/>
      <c r="L1609" s="141"/>
      <c r="M1609" s="90"/>
      <c r="N1609" s="90"/>
      <c r="O1609" s="90"/>
      <c r="Q1609" s="141"/>
      <c r="R1609" s="90"/>
      <c r="S1609" s="90"/>
      <c r="T1609" s="90"/>
      <c r="U1609" s="90"/>
      <c r="V1609" s="141"/>
      <c r="W1609" s="90"/>
      <c r="X1609" s="90"/>
      <c r="Y1609" s="86"/>
      <c r="AA1609" s="141"/>
      <c r="AB1609" s="90"/>
      <c r="AC1609" s="90"/>
      <c r="AD1609" s="90"/>
    </row>
    <row r="1610" spans="1:30" s="88" customFormat="1">
      <c r="A1610" s="87"/>
      <c r="C1610" s="89"/>
      <c r="D1610" s="90"/>
      <c r="F1610" s="90"/>
      <c r="I1610" s="90"/>
      <c r="J1610" s="90"/>
      <c r="L1610" s="141"/>
      <c r="M1610" s="90"/>
      <c r="N1610" s="90"/>
      <c r="O1610" s="90"/>
      <c r="Q1610" s="141"/>
      <c r="R1610" s="90"/>
      <c r="S1610" s="90"/>
      <c r="T1610" s="90"/>
      <c r="U1610" s="90"/>
      <c r="V1610" s="141"/>
      <c r="W1610" s="90"/>
      <c r="X1610" s="90"/>
      <c r="Y1610" s="86"/>
      <c r="AA1610" s="141"/>
      <c r="AB1610" s="90"/>
      <c r="AC1610" s="90"/>
      <c r="AD1610" s="90"/>
    </row>
    <row r="1611" spans="1:30" s="88" customFormat="1">
      <c r="A1611" s="87"/>
      <c r="C1611" s="89"/>
      <c r="D1611" s="90"/>
      <c r="F1611" s="90"/>
      <c r="I1611" s="90"/>
      <c r="J1611" s="90"/>
      <c r="L1611" s="141"/>
      <c r="M1611" s="90"/>
      <c r="N1611" s="90"/>
      <c r="O1611" s="90"/>
      <c r="Q1611" s="141"/>
      <c r="R1611" s="90"/>
      <c r="S1611" s="90"/>
      <c r="T1611" s="90"/>
      <c r="U1611" s="90"/>
      <c r="V1611" s="141"/>
      <c r="W1611" s="90"/>
      <c r="X1611" s="90"/>
      <c r="Y1611" s="86"/>
      <c r="AA1611" s="141"/>
      <c r="AB1611" s="90"/>
      <c r="AC1611" s="90"/>
      <c r="AD1611" s="90"/>
    </row>
    <row r="1612" spans="1:30" s="88" customFormat="1">
      <c r="A1612" s="87"/>
      <c r="C1612" s="89"/>
      <c r="D1612" s="90"/>
      <c r="F1612" s="90"/>
      <c r="I1612" s="90"/>
      <c r="J1612" s="90"/>
      <c r="L1612" s="141"/>
      <c r="M1612" s="90"/>
      <c r="N1612" s="90"/>
      <c r="O1612" s="90"/>
      <c r="Q1612" s="141"/>
      <c r="R1612" s="90"/>
      <c r="S1612" s="90"/>
      <c r="T1612" s="90"/>
      <c r="U1612" s="90"/>
      <c r="V1612" s="141"/>
      <c r="W1612" s="90"/>
      <c r="X1612" s="90"/>
      <c r="Y1612" s="86"/>
      <c r="AA1612" s="141"/>
      <c r="AB1612" s="90"/>
      <c r="AC1612" s="90"/>
      <c r="AD1612" s="90"/>
    </row>
    <row r="1613" spans="1:30" s="88" customFormat="1">
      <c r="A1613" s="87"/>
      <c r="C1613" s="89"/>
      <c r="D1613" s="90"/>
      <c r="F1613" s="90"/>
      <c r="I1613" s="90"/>
      <c r="J1613" s="90"/>
      <c r="L1613" s="141"/>
      <c r="M1613" s="90"/>
      <c r="N1613" s="90"/>
      <c r="O1613" s="90"/>
      <c r="Q1613" s="141"/>
      <c r="R1613" s="90"/>
      <c r="S1613" s="90"/>
      <c r="T1613" s="90"/>
      <c r="U1613" s="90"/>
      <c r="V1613" s="141"/>
      <c r="W1613" s="90"/>
      <c r="X1613" s="90"/>
      <c r="Y1613" s="86"/>
      <c r="AA1613" s="141"/>
      <c r="AB1613" s="90"/>
      <c r="AC1613" s="90"/>
      <c r="AD1613" s="90"/>
    </row>
    <row r="1614" spans="1:30" s="88" customFormat="1">
      <c r="A1614" s="87"/>
      <c r="C1614" s="89"/>
      <c r="D1614" s="90"/>
      <c r="F1614" s="90"/>
      <c r="I1614" s="90"/>
      <c r="J1614" s="90"/>
      <c r="L1614" s="141"/>
      <c r="M1614" s="90"/>
      <c r="N1614" s="90"/>
      <c r="O1614" s="90"/>
      <c r="Q1614" s="141"/>
      <c r="R1614" s="90"/>
      <c r="S1614" s="90"/>
      <c r="T1614" s="90"/>
      <c r="U1614" s="90"/>
      <c r="V1614" s="141"/>
      <c r="W1614" s="90"/>
      <c r="X1614" s="90"/>
      <c r="Y1614" s="86"/>
      <c r="AA1614" s="141"/>
      <c r="AB1614" s="90"/>
      <c r="AC1614" s="90"/>
      <c r="AD1614" s="90"/>
    </row>
    <row r="1615" spans="1:30" s="88" customFormat="1">
      <c r="A1615" s="87"/>
      <c r="C1615" s="89"/>
      <c r="D1615" s="90"/>
      <c r="F1615" s="90"/>
      <c r="I1615" s="90"/>
      <c r="J1615" s="90"/>
      <c r="L1615" s="141"/>
      <c r="M1615" s="90"/>
      <c r="N1615" s="90"/>
      <c r="O1615" s="90"/>
      <c r="Q1615" s="141"/>
      <c r="R1615" s="90"/>
      <c r="S1615" s="90"/>
      <c r="T1615" s="90"/>
      <c r="U1615" s="90"/>
      <c r="V1615" s="141"/>
      <c r="W1615" s="90"/>
      <c r="X1615" s="90"/>
      <c r="Y1615" s="86"/>
      <c r="AA1615" s="141"/>
      <c r="AB1615" s="90"/>
      <c r="AC1615" s="90"/>
      <c r="AD1615" s="90"/>
    </row>
    <row r="1616" spans="1:30" s="88" customFormat="1">
      <c r="A1616" s="87"/>
      <c r="C1616" s="89"/>
      <c r="D1616" s="90"/>
      <c r="F1616" s="90"/>
      <c r="I1616" s="90"/>
      <c r="J1616" s="90"/>
      <c r="L1616" s="141"/>
      <c r="M1616" s="90"/>
      <c r="N1616" s="90"/>
      <c r="O1616" s="90"/>
      <c r="Q1616" s="141"/>
      <c r="R1616" s="90"/>
      <c r="S1616" s="90"/>
      <c r="T1616" s="90"/>
      <c r="U1616" s="90"/>
      <c r="V1616" s="141"/>
      <c r="W1616" s="90"/>
      <c r="X1616" s="90"/>
      <c r="Y1616" s="86"/>
      <c r="AA1616" s="141"/>
      <c r="AB1616" s="90"/>
      <c r="AC1616" s="90"/>
      <c r="AD1616" s="90"/>
    </row>
    <row r="1617" spans="1:30" s="88" customFormat="1">
      <c r="A1617" s="87"/>
      <c r="C1617" s="89"/>
      <c r="D1617" s="90"/>
      <c r="F1617" s="90"/>
      <c r="I1617" s="90"/>
      <c r="J1617" s="90"/>
      <c r="L1617" s="141"/>
      <c r="M1617" s="90"/>
      <c r="N1617" s="90"/>
      <c r="O1617" s="90"/>
      <c r="Q1617" s="141"/>
      <c r="R1617" s="90"/>
      <c r="S1617" s="90"/>
      <c r="T1617" s="90"/>
      <c r="U1617" s="90"/>
      <c r="V1617" s="141"/>
      <c r="W1617" s="90"/>
      <c r="X1617" s="90"/>
      <c r="Y1617" s="86"/>
      <c r="AA1617" s="141"/>
      <c r="AB1617" s="90"/>
      <c r="AC1617" s="90"/>
      <c r="AD1617" s="90"/>
    </row>
    <row r="1618" spans="1:30" s="88" customFormat="1">
      <c r="A1618" s="87"/>
      <c r="C1618" s="89"/>
      <c r="D1618" s="90"/>
      <c r="F1618" s="90"/>
      <c r="I1618" s="90"/>
      <c r="J1618" s="90"/>
      <c r="L1618" s="141"/>
      <c r="M1618" s="90"/>
      <c r="N1618" s="90"/>
      <c r="O1618" s="90"/>
      <c r="Q1618" s="141"/>
      <c r="R1618" s="90"/>
      <c r="S1618" s="90"/>
      <c r="T1618" s="90"/>
      <c r="U1618" s="90"/>
      <c r="V1618" s="141"/>
      <c r="W1618" s="90"/>
      <c r="X1618" s="90"/>
      <c r="Y1618" s="86"/>
      <c r="AA1618" s="141"/>
      <c r="AB1618" s="90"/>
      <c r="AC1618" s="90"/>
      <c r="AD1618" s="90"/>
    </row>
    <row r="1619" spans="1:30" s="88" customFormat="1">
      <c r="A1619" s="87"/>
      <c r="C1619" s="89"/>
      <c r="D1619" s="90"/>
      <c r="F1619" s="90"/>
      <c r="I1619" s="90"/>
      <c r="J1619" s="90"/>
      <c r="L1619" s="141"/>
      <c r="M1619" s="90"/>
      <c r="N1619" s="90"/>
      <c r="O1619" s="90"/>
      <c r="Q1619" s="141"/>
      <c r="R1619" s="90"/>
      <c r="S1619" s="90"/>
      <c r="T1619" s="90"/>
      <c r="U1619" s="90"/>
      <c r="V1619" s="141"/>
      <c r="W1619" s="90"/>
      <c r="X1619" s="90"/>
      <c r="Y1619" s="86"/>
      <c r="AA1619" s="141"/>
      <c r="AB1619" s="90"/>
      <c r="AC1619" s="90"/>
      <c r="AD1619" s="90"/>
    </row>
    <row r="1620" spans="1:30" s="88" customFormat="1">
      <c r="A1620" s="87"/>
      <c r="C1620" s="89"/>
      <c r="D1620" s="90"/>
      <c r="F1620" s="90"/>
      <c r="I1620" s="90"/>
      <c r="J1620" s="90"/>
      <c r="L1620" s="141"/>
      <c r="M1620" s="90"/>
      <c r="N1620" s="90"/>
      <c r="O1620" s="90"/>
      <c r="Q1620" s="141"/>
      <c r="R1620" s="90"/>
      <c r="S1620" s="90"/>
      <c r="T1620" s="90"/>
      <c r="U1620" s="90"/>
      <c r="V1620" s="141"/>
      <c r="W1620" s="90"/>
      <c r="X1620" s="90"/>
      <c r="Y1620" s="86"/>
      <c r="AA1620" s="141"/>
      <c r="AB1620" s="90"/>
      <c r="AC1620" s="90"/>
      <c r="AD1620" s="90"/>
    </row>
    <row r="1621" spans="1:30" s="88" customFormat="1">
      <c r="A1621" s="87"/>
      <c r="C1621" s="89"/>
      <c r="D1621" s="90"/>
      <c r="F1621" s="90"/>
      <c r="I1621" s="90"/>
      <c r="J1621" s="90"/>
      <c r="L1621" s="141"/>
      <c r="M1621" s="90"/>
      <c r="N1621" s="90"/>
      <c r="O1621" s="90"/>
      <c r="Q1621" s="141"/>
      <c r="R1621" s="90"/>
      <c r="S1621" s="90"/>
      <c r="T1621" s="90"/>
      <c r="U1621" s="90"/>
      <c r="V1621" s="141"/>
      <c r="W1621" s="90"/>
      <c r="X1621" s="90"/>
      <c r="Y1621" s="86"/>
      <c r="AA1621" s="141"/>
      <c r="AB1621" s="90"/>
      <c r="AC1621" s="90"/>
      <c r="AD1621" s="90"/>
    </row>
    <row r="1622" spans="1:30" s="88" customFormat="1">
      <c r="A1622" s="87"/>
      <c r="C1622" s="89"/>
      <c r="D1622" s="90"/>
      <c r="F1622" s="90"/>
      <c r="I1622" s="90"/>
      <c r="J1622" s="90"/>
      <c r="L1622" s="141"/>
      <c r="M1622" s="90"/>
      <c r="N1622" s="90"/>
      <c r="O1622" s="90"/>
      <c r="Q1622" s="141"/>
      <c r="R1622" s="90"/>
      <c r="S1622" s="90"/>
      <c r="T1622" s="90"/>
      <c r="U1622" s="90"/>
      <c r="V1622" s="141"/>
      <c r="W1622" s="90"/>
      <c r="X1622" s="90"/>
      <c r="Y1622" s="86"/>
      <c r="AA1622" s="141"/>
      <c r="AB1622" s="90"/>
      <c r="AC1622" s="90"/>
      <c r="AD1622" s="90"/>
    </row>
    <row r="1623" spans="1:30" s="88" customFormat="1">
      <c r="A1623" s="87"/>
      <c r="C1623" s="89"/>
      <c r="D1623" s="90"/>
      <c r="F1623" s="90"/>
      <c r="I1623" s="90"/>
      <c r="J1623" s="90"/>
      <c r="L1623" s="141"/>
      <c r="M1623" s="90"/>
      <c r="N1623" s="90"/>
      <c r="O1623" s="90"/>
      <c r="Q1623" s="141"/>
      <c r="R1623" s="90"/>
      <c r="S1623" s="90"/>
      <c r="T1623" s="90"/>
      <c r="U1623" s="90"/>
      <c r="V1623" s="141"/>
      <c r="W1623" s="90"/>
      <c r="X1623" s="90"/>
      <c r="Y1623" s="86"/>
      <c r="AA1623" s="141"/>
      <c r="AB1623" s="90"/>
      <c r="AC1623" s="90"/>
      <c r="AD1623" s="90"/>
    </row>
    <row r="1624" spans="1:30" s="88" customFormat="1">
      <c r="A1624" s="87"/>
      <c r="C1624" s="89"/>
      <c r="D1624" s="90"/>
      <c r="F1624" s="90"/>
      <c r="I1624" s="90"/>
      <c r="J1624" s="90"/>
      <c r="L1624" s="141"/>
      <c r="M1624" s="90"/>
      <c r="N1624" s="90"/>
      <c r="O1624" s="90"/>
      <c r="Q1624" s="141"/>
      <c r="R1624" s="90"/>
      <c r="S1624" s="90"/>
      <c r="T1624" s="90"/>
      <c r="U1624" s="90"/>
      <c r="V1624" s="141"/>
      <c r="W1624" s="90"/>
      <c r="X1624" s="90"/>
      <c r="Y1624" s="86"/>
      <c r="AA1624" s="141"/>
      <c r="AB1624" s="90"/>
      <c r="AC1624" s="90"/>
      <c r="AD1624" s="90"/>
    </row>
    <row r="1625" spans="1:30" s="88" customFormat="1">
      <c r="A1625" s="87"/>
      <c r="C1625" s="89"/>
      <c r="D1625" s="90"/>
      <c r="F1625" s="90"/>
      <c r="I1625" s="90"/>
      <c r="J1625" s="90"/>
      <c r="L1625" s="141"/>
      <c r="M1625" s="90"/>
      <c r="N1625" s="90"/>
      <c r="O1625" s="90"/>
      <c r="Q1625" s="141"/>
      <c r="R1625" s="90"/>
      <c r="S1625" s="90"/>
      <c r="T1625" s="90"/>
      <c r="U1625" s="90"/>
      <c r="V1625" s="141"/>
      <c r="W1625" s="90"/>
      <c r="X1625" s="90"/>
      <c r="Y1625" s="86"/>
      <c r="AA1625" s="141"/>
      <c r="AB1625" s="90"/>
      <c r="AC1625" s="90"/>
      <c r="AD1625" s="90"/>
    </row>
    <row r="1626" spans="1:30" s="88" customFormat="1">
      <c r="A1626" s="87"/>
      <c r="C1626" s="89"/>
      <c r="D1626" s="90"/>
      <c r="F1626" s="90"/>
      <c r="I1626" s="90"/>
      <c r="J1626" s="90"/>
      <c r="L1626" s="141"/>
      <c r="M1626" s="90"/>
      <c r="N1626" s="90"/>
      <c r="O1626" s="90"/>
      <c r="Q1626" s="141"/>
      <c r="R1626" s="90"/>
      <c r="S1626" s="90"/>
      <c r="T1626" s="90"/>
      <c r="U1626" s="90"/>
      <c r="V1626" s="141"/>
      <c r="W1626" s="90"/>
      <c r="X1626" s="90"/>
      <c r="Y1626" s="86"/>
      <c r="AA1626" s="141"/>
      <c r="AB1626" s="90"/>
      <c r="AC1626" s="90"/>
      <c r="AD1626" s="90"/>
    </row>
    <row r="1627" spans="1:30" s="88" customFormat="1">
      <c r="A1627" s="87"/>
      <c r="C1627" s="89"/>
      <c r="D1627" s="90"/>
      <c r="F1627" s="90"/>
      <c r="I1627" s="90"/>
      <c r="J1627" s="90"/>
      <c r="L1627" s="141"/>
      <c r="M1627" s="90"/>
      <c r="N1627" s="90"/>
      <c r="O1627" s="90"/>
      <c r="Q1627" s="141"/>
      <c r="R1627" s="90"/>
      <c r="S1627" s="90"/>
      <c r="T1627" s="90"/>
      <c r="U1627" s="90"/>
      <c r="V1627" s="141"/>
      <c r="W1627" s="90"/>
      <c r="X1627" s="90"/>
      <c r="Y1627" s="86"/>
      <c r="AA1627" s="141"/>
      <c r="AB1627" s="90"/>
      <c r="AC1627" s="90"/>
      <c r="AD1627" s="90"/>
    </row>
    <row r="1628" spans="1:30" s="88" customFormat="1">
      <c r="A1628" s="87"/>
      <c r="C1628" s="89"/>
      <c r="D1628" s="90"/>
      <c r="F1628" s="90"/>
      <c r="I1628" s="90"/>
      <c r="J1628" s="90"/>
      <c r="L1628" s="141"/>
      <c r="M1628" s="90"/>
      <c r="N1628" s="90"/>
      <c r="O1628" s="90"/>
      <c r="Q1628" s="141"/>
      <c r="R1628" s="90"/>
      <c r="S1628" s="90"/>
      <c r="T1628" s="90"/>
      <c r="U1628" s="90"/>
      <c r="V1628" s="141"/>
      <c r="W1628" s="90"/>
      <c r="X1628" s="90"/>
      <c r="Y1628" s="86"/>
      <c r="AA1628" s="141"/>
      <c r="AB1628" s="90"/>
      <c r="AC1628" s="90"/>
      <c r="AD1628" s="90"/>
    </row>
    <row r="1629" spans="1:30" s="88" customFormat="1">
      <c r="A1629" s="87"/>
      <c r="C1629" s="89"/>
      <c r="D1629" s="90"/>
      <c r="F1629" s="90"/>
      <c r="I1629" s="90"/>
      <c r="J1629" s="90"/>
      <c r="L1629" s="141"/>
      <c r="M1629" s="90"/>
      <c r="N1629" s="90"/>
      <c r="O1629" s="90"/>
      <c r="Q1629" s="141"/>
      <c r="R1629" s="90"/>
      <c r="S1629" s="90"/>
      <c r="T1629" s="90"/>
      <c r="U1629" s="90"/>
      <c r="V1629" s="141"/>
      <c r="W1629" s="90"/>
      <c r="X1629" s="90"/>
      <c r="Y1629" s="86"/>
      <c r="AA1629" s="141"/>
      <c r="AB1629" s="90"/>
      <c r="AC1629" s="90"/>
      <c r="AD1629" s="90"/>
    </row>
    <row r="1630" spans="1:30" s="88" customFormat="1">
      <c r="A1630" s="87"/>
      <c r="C1630" s="89"/>
      <c r="D1630" s="90"/>
      <c r="F1630" s="90"/>
      <c r="I1630" s="90"/>
      <c r="J1630" s="90"/>
      <c r="L1630" s="141"/>
      <c r="M1630" s="90"/>
      <c r="N1630" s="90"/>
      <c r="O1630" s="90"/>
      <c r="Q1630" s="141"/>
      <c r="R1630" s="90"/>
      <c r="S1630" s="90"/>
      <c r="T1630" s="90"/>
      <c r="U1630" s="90"/>
      <c r="V1630" s="141"/>
      <c r="W1630" s="90"/>
      <c r="X1630" s="90"/>
      <c r="Y1630" s="86"/>
      <c r="AA1630" s="141"/>
      <c r="AB1630" s="90"/>
      <c r="AC1630" s="90"/>
      <c r="AD1630" s="90"/>
    </row>
    <row r="1631" spans="1:30" s="88" customFormat="1">
      <c r="A1631" s="87"/>
      <c r="C1631" s="89"/>
      <c r="D1631" s="90"/>
      <c r="F1631" s="90"/>
      <c r="I1631" s="90"/>
      <c r="J1631" s="90"/>
      <c r="L1631" s="141"/>
      <c r="M1631" s="90"/>
      <c r="N1631" s="90"/>
      <c r="O1631" s="90"/>
      <c r="Q1631" s="141"/>
      <c r="R1631" s="90"/>
      <c r="S1631" s="90"/>
      <c r="T1631" s="90"/>
      <c r="U1631" s="90"/>
      <c r="V1631" s="141"/>
      <c r="W1631" s="90"/>
      <c r="X1631" s="90"/>
      <c r="Y1631" s="86"/>
      <c r="AA1631" s="141"/>
      <c r="AB1631" s="90"/>
      <c r="AC1631" s="90"/>
      <c r="AD1631" s="90"/>
    </row>
    <row r="1632" spans="1:30" s="88" customFormat="1">
      <c r="A1632" s="87"/>
      <c r="C1632" s="89"/>
      <c r="D1632" s="90"/>
      <c r="F1632" s="90"/>
      <c r="I1632" s="90"/>
      <c r="J1632" s="90"/>
      <c r="L1632" s="141"/>
      <c r="M1632" s="90"/>
      <c r="N1632" s="90"/>
      <c r="O1632" s="90"/>
      <c r="Q1632" s="141"/>
      <c r="R1632" s="90"/>
      <c r="S1632" s="90"/>
      <c r="T1632" s="90"/>
      <c r="U1632" s="90"/>
      <c r="V1632" s="141"/>
      <c r="W1632" s="90"/>
      <c r="X1632" s="90"/>
      <c r="Y1632" s="86"/>
      <c r="AA1632" s="141"/>
      <c r="AB1632" s="90"/>
      <c r="AC1632" s="90"/>
      <c r="AD1632" s="90"/>
    </row>
    <row r="1633" spans="1:30" s="88" customFormat="1">
      <c r="A1633" s="87"/>
      <c r="C1633" s="89"/>
      <c r="D1633" s="90"/>
      <c r="F1633" s="90"/>
      <c r="I1633" s="90"/>
      <c r="J1633" s="90"/>
      <c r="L1633" s="141"/>
      <c r="M1633" s="90"/>
      <c r="N1633" s="90"/>
      <c r="O1633" s="90"/>
      <c r="Q1633" s="141"/>
      <c r="R1633" s="90"/>
      <c r="S1633" s="90"/>
      <c r="T1633" s="90"/>
      <c r="U1633" s="90"/>
      <c r="V1633" s="141"/>
      <c r="W1633" s="90"/>
      <c r="X1633" s="90"/>
      <c r="Y1633" s="86"/>
      <c r="AA1633" s="141"/>
      <c r="AB1633" s="90"/>
      <c r="AC1633" s="90"/>
      <c r="AD1633" s="90"/>
    </row>
    <row r="1634" spans="1:30" s="88" customFormat="1">
      <c r="A1634" s="87"/>
      <c r="C1634" s="89"/>
      <c r="D1634" s="90"/>
      <c r="F1634" s="90"/>
      <c r="I1634" s="90"/>
      <c r="J1634" s="90"/>
      <c r="L1634" s="141"/>
      <c r="M1634" s="90"/>
      <c r="N1634" s="90"/>
      <c r="O1634" s="90"/>
      <c r="Q1634" s="141"/>
      <c r="R1634" s="90"/>
      <c r="S1634" s="90"/>
      <c r="T1634" s="90"/>
      <c r="U1634" s="90"/>
      <c r="V1634" s="141"/>
      <c r="W1634" s="90"/>
      <c r="X1634" s="90"/>
      <c r="Y1634" s="86"/>
      <c r="AA1634" s="141"/>
      <c r="AB1634" s="90"/>
      <c r="AC1634" s="90"/>
      <c r="AD1634" s="90"/>
    </row>
    <row r="1635" spans="1:30" s="88" customFormat="1">
      <c r="A1635" s="87"/>
      <c r="C1635" s="89"/>
      <c r="D1635" s="90"/>
      <c r="F1635" s="90"/>
      <c r="I1635" s="90"/>
      <c r="J1635" s="90"/>
      <c r="L1635" s="141"/>
      <c r="M1635" s="90"/>
      <c r="N1635" s="90"/>
      <c r="O1635" s="90"/>
      <c r="Q1635" s="141"/>
      <c r="R1635" s="90"/>
      <c r="S1635" s="90"/>
      <c r="T1635" s="90"/>
      <c r="U1635" s="90"/>
      <c r="V1635" s="141"/>
      <c r="W1635" s="90"/>
      <c r="X1635" s="90"/>
      <c r="Y1635" s="86"/>
      <c r="AA1635" s="141"/>
      <c r="AB1635" s="90"/>
      <c r="AC1635" s="90"/>
      <c r="AD1635" s="90"/>
    </row>
    <row r="1636" spans="1:30" s="88" customFormat="1">
      <c r="A1636" s="87"/>
      <c r="C1636" s="89"/>
      <c r="D1636" s="90"/>
      <c r="F1636" s="90"/>
      <c r="I1636" s="90"/>
      <c r="J1636" s="90"/>
      <c r="L1636" s="141"/>
      <c r="M1636" s="90"/>
      <c r="N1636" s="90"/>
      <c r="O1636" s="90"/>
      <c r="Q1636" s="141"/>
      <c r="R1636" s="90"/>
      <c r="S1636" s="90"/>
      <c r="T1636" s="90"/>
      <c r="U1636" s="90"/>
      <c r="V1636" s="141"/>
      <c r="W1636" s="90"/>
      <c r="X1636" s="90"/>
      <c r="Y1636" s="86"/>
      <c r="AA1636" s="141"/>
      <c r="AB1636" s="90"/>
      <c r="AC1636" s="90"/>
      <c r="AD1636" s="90"/>
    </row>
    <row r="1637" spans="1:30" s="88" customFormat="1">
      <c r="A1637" s="87"/>
      <c r="C1637" s="89"/>
      <c r="D1637" s="90"/>
      <c r="F1637" s="90"/>
      <c r="I1637" s="90"/>
      <c r="J1637" s="90"/>
      <c r="L1637" s="141"/>
      <c r="M1637" s="90"/>
      <c r="N1637" s="90"/>
      <c r="O1637" s="90"/>
      <c r="Q1637" s="141"/>
      <c r="R1637" s="90"/>
      <c r="S1637" s="90"/>
      <c r="T1637" s="90"/>
      <c r="U1637" s="90"/>
      <c r="V1637" s="141"/>
      <c r="W1637" s="90"/>
      <c r="X1637" s="90"/>
      <c r="Y1637" s="86"/>
      <c r="AA1637" s="141"/>
      <c r="AB1637" s="90"/>
      <c r="AC1637" s="90"/>
      <c r="AD1637" s="90"/>
    </row>
    <row r="1638" spans="1:30" s="88" customFormat="1">
      <c r="A1638" s="87"/>
      <c r="C1638" s="89"/>
      <c r="D1638" s="90"/>
      <c r="F1638" s="90"/>
      <c r="I1638" s="90"/>
      <c r="J1638" s="90"/>
      <c r="L1638" s="141"/>
      <c r="M1638" s="90"/>
      <c r="N1638" s="90"/>
      <c r="O1638" s="90"/>
      <c r="Q1638" s="141"/>
      <c r="R1638" s="90"/>
      <c r="S1638" s="90"/>
      <c r="T1638" s="90"/>
      <c r="U1638" s="90"/>
      <c r="V1638" s="141"/>
      <c r="W1638" s="90"/>
      <c r="X1638" s="90"/>
      <c r="Y1638" s="86"/>
      <c r="AA1638" s="141"/>
      <c r="AB1638" s="90"/>
      <c r="AC1638" s="90"/>
      <c r="AD1638" s="90"/>
    </row>
    <row r="1639" spans="1:30" s="88" customFormat="1">
      <c r="A1639" s="87"/>
      <c r="C1639" s="89"/>
      <c r="D1639" s="90"/>
      <c r="F1639" s="90"/>
      <c r="I1639" s="90"/>
      <c r="J1639" s="90"/>
      <c r="L1639" s="141"/>
      <c r="M1639" s="90"/>
      <c r="N1639" s="90"/>
      <c r="O1639" s="90"/>
      <c r="Q1639" s="141"/>
      <c r="R1639" s="90"/>
      <c r="S1639" s="90"/>
      <c r="T1639" s="90"/>
      <c r="U1639" s="90"/>
      <c r="V1639" s="141"/>
      <c r="W1639" s="90"/>
      <c r="X1639" s="90"/>
      <c r="Y1639" s="86"/>
      <c r="AA1639" s="141"/>
      <c r="AB1639" s="90"/>
      <c r="AC1639" s="90"/>
      <c r="AD1639" s="90"/>
    </row>
    <row r="1640" spans="1:30" s="88" customFormat="1">
      <c r="A1640" s="87"/>
      <c r="C1640" s="89"/>
      <c r="D1640" s="90"/>
      <c r="F1640" s="90"/>
      <c r="I1640" s="90"/>
      <c r="J1640" s="90"/>
      <c r="L1640" s="141"/>
      <c r="M1640" s="90"/>
      <c r="N1640" s="90"/>
      <c r="O1640" s="90"/>
      <c r="Q1640" s="141"/>
      <c r="R1640" s="90"/>
      <c r="S1640" s="90"/>
      <c r="T1640" s="90"/>
      <c r="U1640" s="90"/>
      <c r="V1640" s="141"/>
      <c r="W1640" s="90"/>
      <c r="X1640" s="90"/>
      <c r="Y1640" s="86"/>
      <c r="AA1640" s="141"/>
      <c r="AB1640" s="90"/>
      <c r="AC1640" s="90"/>
      <c r="AD1640" s="90"/>
    </row>
    <row r="1641" spans="1:30" s="88" customFormat="1">
      <c r="A1641" s="87"/>
      <c r="C1641" s="89"/>
      <c r="D1641" s="90"/>
      <c r="F1641" s="90"/>
      <c r="I1641" s="90"/>
      <c r="J1641" s="90"/>
      <c r="L1641" s="141"/>
      <c r="M1641" s="90"/>
      <c r="N1641" s="90"/>
      <c r="O1641" s="90"/>
      <c r="Q1641" s="141"/>
      <c r="R1641" s="90"/>
      <c r="S1641" s="90"/>
      <c r="T1641" s="90"/>
      <c r="U1641" s="90"/>
      <c r="V1641" s="141"/>
      <c r="W1641" s="90"/>
      <c r="X1641" s="90"/>
      <c r="Y1641" s="86"/>
      <c r="AA1641" s="141"/>
      <c r="AB1641" s="90"/>
      <c r="AC1641" s="90"/>
      <c r="AD1641" s="90"/>
    </row>
    <row r="1642" spans="1:30" s="88" customFormat="1">
      <c r="A1642" s="87"/>
      <c r="C1642" s="89"/>
      <c r="D1642" s="90"/>
      <c r="F1642" s="90"/>
      <c r="I1642" s="90"/>
      <c r="J1642" s="90"/>
      <c r="L1642" s="141"/>
      <c r="M1642" s="90"/>
      <c r="N1642" s="90"/>
      <c r="O1642" s="90"/>
      <c r="Q1642" s="141"/>
      <c r="R1642" s="90"/>
      <c r="S1642" s="90"/>
      <c r="T1642" s="90"/>
      <c r="U1642" s="90"/>
      <c r="V1642" s="141"/>
      <c r="W1642" s="90"/>
      <c r="X1642" s="90"/>
      <c r="Y1642" s="86"/>
      <c r="AA1642" s="141"/>
      <c r="AB1642" s="90"/>
      <c r="AC1642" s="90"/>
      <c r="AD1642" s="90"/>
    </row>
    <row r="1643" spans="1:30" s="88" customFormat="1">
      <c r="A1643" s="87"/>
      <c r="C1643" s="89"/>
      <c r="D1643" s="90"/>
      <c r="F1643" s="90"/>
      <c r="I1643" s="90"/>
      <c r="J1643" s="90"/>
      <c r="L1643" s="141"/>
      <c r="M1643" s="90"/>
      <c r="N1643" s="90"/>
      <c r="O1643" s="90"/>
      <c r="Q1643" s="141"/>
      <c r="R1643" s="90"/>
      <c r="S1643" s="90"/>
      <c r="T1643" s="90"/>
      <c r="U1643" s="90"/>
      <c r="V1643" s="141"/>
      <c r="W1643" s="90"/>
      <c r="X1643" s="90"/>
      <c r="Y1643" s="86"/>
      <c r="AA1643" s="141"/>
      <c r="AB1643" s="90"/>
      <c r="AC1643" s="90"/>
      <c r="AD1643" s="90"/>
    </row>
    <row r="1644" spans="1:30" s="88" customFormat="1">
      <c r="A1644" s="87"/>
      <c r="C1644" s="89"/>
      <c r="D1644" s="90"/>
      <c r="F1644" s="90"/>
      <c r="I1644" s="90"/>
      <c r="J1644" s="90"/>
      <c r="L1644" s="141"/>
      <c r="M1644" s="90"/>
      <c r="N1644" s="90"/>
      <c r="O1644" s="90"/>
      <c r="Q1644" s="141"/>
      <c r="R1644" s="90"/>
      <c r="S1644" s="90"/>
      <c r="T1644" s="90"/>
      <c r="U1644" s="90"/>
      <c r="V1644" s="141"/>
      <c r="W1644" s="90"/>
      <c r="X1644" s="90"/>
      <c r="Y1644" s="86"/>
      <c r="AA1644" s="141"/>
      <c r="AB1644" s="90"/>
      <c r="AC1644" s="90"/>
      <c r="AD1644" s="90"/>
    </row>
    <row r="1645" spans="1:30" s="88" customFormat="1">
      <c r="A1645" s="87"/>
      <c r="C1645" s="89"/>
      <c r="D1645" s="90"/>
      <c r="F1645" s="90"/>
      <c r="I1645" s="90"/>
      <c r="J1645" s="90"/>
      <c r="L1645" s="141"/>
      <c r="M1645" s="90"/>
      <c r="N1645" s="90"/>
      <c r="O1645" s="90"/>
      <c r="Q1645" s="141"/>
      <c r="R1645" s="90"/>
      <c r="S1645" s="90"/>
      <c r="T1645" s="90"/>
      <c r="U1645" s="90"/>
      <c r="V1645" s="141"/>
      <c r="W1645" s="90"/>
      <c r="X1645" s="90"/>
      <c r="Y1645" s="86"/>
      <c r="AA1645" s="141"/>
      <c r="AB1645" s="90"/>
      <c r="AC1645" s="90"/>
      <c r="AD1645" s="90"/>
    </row>
    <row r="1646" spans="1:30" s="88" customFormat="1">
      <c r="A1646" s="87"/>
      <c r="C1646" s="89"/>
      <c r="D1646" s="90"/>
      <c r="F1646" s="90"/>
      <c r="I1646" s="90"/>
      <c r="J1646" s="90"/>
      <c r="L1646" s="141"/>
      <c r="M1646" s="90"/>
      <c r="N1646" s="90"/>
      <c r="O1646" s="90"/>
      <c r="Q1646" s="141"/>
      <c r="R1646" s="90"/>
      <c r="S1646" s="90"/>
      <c r="T1646" s="90"/>
      <c r="U1646" s="90"/>
      <c r="V1646" s="141"/>
      <c r="W1646" s="90"/>
      <c r="X1646" s="90"/>
      <c r="Y1646" s="86"/>
      <c r="AA1646" s="141"/>
      <c r="AB1646" s="90"/>
      <c r="AC1646" s="90"/>
      <c r="AD1646" s="90"/>
    </row>
    <row r="1647" spans="1:30" s="88" customFormat="1">
      <c r="A1647" s="87"/>
      <c r="C1647" s="89"/>
      <c r="D1647" s="90"/>
      <c r="F1647" s="90"/>
      <c r="I1647" s="90"/>
      <c r="J1647" s="90"/>
      <c r="L1647" s="141"/>
      <c r="M1647" s="90"/>
      <c r="N1647" s="90"/>
      <c r="O1647" s="90"/>
      <c r="Q1647" s="141"/>
      <c r="R1647" s="90"/>
      <c r="S1647" s="90"/>
      <c r="T1647" s="90"/>
      <c r="U1647" s="90"/>
      <c r="V1647" s="141"/>
      <c r="W1647" s="90"/>
      <c r="X1647" s="90"/>
      <c r="Y1647" s="86"/>
      <c r="AA1647" s="141"/>
      <c r="AB1647" s="90"/>
      <c r="AC1647" s="90"/>
      <c r="AD1647" s="90"/>
    </row>
    <row r="1648" spans="1:30" s="88" customFormat="1">
      <c r="A1648" s="87"/>
      <c r="C1648" s="89"/>
      <c r="D1648" s="90"/>
      <c r="F1648" s="90"/>
      <c r="I1648" s="90"/>
      <c r="J1648" s="90"/>
      <c r="L1648" s="141"/>
      <c r="M1648" s="90"/>
      <c r="N1648" s="90"/>
      <c r="O1648" s="90"/>
      <c r="Q1648" s="141"/>
      <c r="R1648" s="90"/>
      <c r="S1648" s="90"/>
      <c r="T1648" s="90"/>
      <c r="U1648" s="90"/>
      <c r="V1648" s="141"/>
      <c r="W1648" s="90"/>
      <c r="X1648" s="90"/>
      <c r="Y1648" s="86"/>
      <c r="AA1648" s="141"/>
      <c r="AB1648" s="90"/>
      <c r="AC1648" s="90"/>
      <c r="AD1648" s="90"/>
    </row>
    <row r="1649" spans="1:30" s="88" customFormat="1">
      <c r="A1649" s="87"/>
      <c r="C1649" s="89"/>
      <c r="D1649" s="90"/>
      <c r="F1649" s="90"/>
      <c r="I1649" s="90"/>
      <c r="J1649" s="90"/>
      <c r="L1649" s="141"/>
      <c r="M1649" s="90"/>
      <c r="N1649" s="90"/>
      <c r="O1649" s="90"/>
      <c r="Q1649" s="141"/>
      <c r="R1649" s="90"/>
      <c r="S1649" s="90"/>
      <c r="T1649" s="90"/>
      <c r="U1649" s="90"/>
      <c r="V1649" s="141"/>
      <c r="W1649" s="90"/>
      <c r="X1649" s="90"/>
      <c r="Y1649" s="86"/>
      <c r="AA1649" s="141"/>
      <c r="AB1649" s="90"/>
      <c r="AC1649" s="90"/>
      <c r="AD1649" s="90"/>
    </row>
    <row r="1650" spans="1:30" s="88" customFormat="1">
      <c r="A1650" s="87"/>
      <c r="C1650" s="89"/>
      <c r="D1650" s="90"/>
      <c r="F1650" s="90"/>
      <c r="I1650" s="90"/>
      <c r="J1650" s="90"/>
      <c r="L1650" s="141"/>
      <c r="M1650" s="90"/>
      <c r="N1650" s="90"/>
      <c r="O1650" s="90"/>
      <c r="Q1650" s="141"/>
      <c r="R1650" s="90"/>
      <c r="S1650" s="90"/>
      <c r="T1650" s="90"/>
      <c r="U1650" s="90"/>
      <c r="V1650" s="141"/>
      <c r="W1650" s="90"/>
      <c r="X1650" s="90"/>
      <c r="Y1650" s="86"/>
      <c r="AA1650" s="141"/>
      <c r="AB1650" s="90"/>
      <c r="AC1650" s="90"/>
      <c r="AD1650" s="90"/>
    </row>
    <row r="1651" spans="1:30" s="88" customFormat="1">
      <c r="A1651" s="87"/>
      <c r="C1651" s="89"/>
      <c r="D1651" s="90"/>
      <c r="F1651" s="90"/>
      <c r="I1651" s="90"/>
      <c r="J1651" s="90"/>
      <c r="L1651" s="141"/>
      <c r="M1651" s="90"/>
      <c r="N1651" s="90"/>
      <c r="O1651" s="90"/>
      <c r="Q1651" s="141"/>
      <c r="R1651" s="90"/>
      <c r="S1651" s="90"/>
      <c r="T1651" s="90"/>
      <c r="U1651" s="90"/>
      <c r="V1651" s="141"/>
      <c r="W1651" s="90"/>
      <c r="X1651" s="90"/>
      <c r="Y1651" s="86"/>
      <c r="AA1651" s="141"/>
      <c r="AB1651" s="90"/>
      <c r="AC1651" s="90"/>
      <c r="AD1651" s="90"/>
    </row>
    <row r="1652" spans="1:30" s="88" customFormat="1">
      <c r="A1652" s="87"/>
      <c r="C1652" s="89"/>
      <c r="D1652" s="90"/>
      <c r="F1652" s="90"/>
      <c r="I1652" s="90"/>
      <c r="J1652" s="90"/>
      <c r="L1652" s="141"/>
      <c r="M1652" s="90"/>
      <c r="N1652" s="90"/>
      <c r="O1652" s="90"/>
      <c r="Q1652" s="141"/>
      <c r="R1652" s="90"/>
      <c r="S1652" s="90"/>
      <c r="T1652" s="90"/>
      <c r="U1652" s="90"/>
      <c r="V1652" s="141"/>
      <c r="W1652" s="90"/>
      <c r="X1652" s="90"/>
      <c r="Y1652" s="86"/>
      <c r="AA1652" s="141"/>
      <c r="AB1652" s="90"/>
      <c r="AC1652" s="90"/>
      <c r="AD1652" s="90"/>
    </row>
    <row r="1653" spans="1:30" s="88" customFormat="1">
      <c r="A1653" s="87"/>
      <c r="C1653" s="89"/>
      <c r="D1653" s="90"/>
      <c r="F1653" s="90"/>
      <c r="I1653" s="90"/>
      <c r="J1653" s="90"/>
      <c r="L1653" s="141"/>
      <c r="M1653" s="90"/>
      <c r="N1653" s="90"/>
      <c r="O1653" s="90"/>
      <c r="Q1653" s="141"/>
      <c r="R1653" s="90"/>
      <c r="S1653" s="90"/>
      <c r="T1653" s="90"/>
      <c r="U1653" s="90"/>
      <c r="V1653" s="141"/>
      <c r="W1653" s="90"/>
      <c r="X1653" s="90"/>
      <c r="Y1653" s="86"/>
      <c r="AA1653" s="141"/>
      <c r="AB1653" s="90"/>
      <c r="AC1653" s="90"/>
      <c r="AD1653" s="90"/>
    </row>
    <row r="1654" spans="1:30" s="88" customFormat="1">
      <c r="A1654" s="87"/>
      <c r="C1654" s="89"/>
      <c r="D1654" s="90"/>
      <c r="F1654" s="90"/>
      <c r="I1654" s="90"/>
      <c r="J1654" s="90"/>
      <c r="L1654" s="141"/>
      <c r="M1654" s="90"/>
      <c r="N1654" s="90"/>
      <c r="O1654" s="90"/>
      <c r="Q1654" s="141"/>
      <c r="R1654" s="90"/>
      <c r="S1654" s="90"/>
      <c r="T1654" s="90"/>
      <c r="U1654" s="90"/>
      <c r="V1654" s="141"/>
      <c r="W1654" s="90"/>
      <c r="X1654" s="90"/>
      <c r="Y1654" s="86"/>
      <c r="AA1654" s="141"/>
      <c r="AB1654" s="90"/>
      <c r="AC1654" s="90"/>
      <c r="AD1654" s="90"/>
    </row>
    <row r="1655" spans="1:30" s="88" customFormat="1">
      <c r="A1655" s="87"/>
      <c r="C1655" s="89"/>
      <c r="D1655" s="90"/>
      <c r="F1655" s="90"/>
      <c r="I1655" s="90"/>
      <c r="J1655" s="90"/>
      <c r="L1655" s="141"/>
      <c r="M1655" s="90"/>
      <c r="N1655" s="90"/>
      <c r="O1655" s="90"/>
      <c r="Q1655" s="141"/>
      <c r="R1655" s="90"/>
      <c r="S1655" s="90"/>
      <c r="T1655" s="90"/>
      <c r="U1655" s="90"/>
      <c r="V1655" s="141"/>
      <c r="W1655" s="90"/>
      <c r="X1655" s="90"/>
      <c r="Y1655" s="86"/>
      <c r="AA1655" s="141"/>
      <c r="AB1655" s="90"/>
      <c r="AC1655" s="90"/>
      <c r="AD1655" s="90"/>
    </row>
    <row r="1656" spans="1:30" s="88" customFormat="1">
      <c r="A1656" s="87"/>
      <c r="C1656" s="89"/>
      <c r="D1656" s="90"/>
      <c r="F1656" s="90"/>
      <c r="I1656" s="90"/>
      <c r="J1656" s="90"/>
      <c r="L1656" s="141"/>
      <c r="M1656" s="90"/>
      <c r="N1656" s="90"/>
      <c r="O1656" s="90"/>
      <c r="Q1656" s="141"/>
      <c r="R1656" s="90"/>
      <c r="S1656" s="90"/>
      <c r="T1656" s="90"/>
      <c r="U1656" s="90"/>
      <c r="V1656" s="141"/>
      <c r="W1656" s="90"/>
      <c r="X1656" s="90"/>
      <c r="Y1656" s="86"/>
      <c r="AA1656" s="141"/>
      <c r="AB1656" s="90"/>
      <c r="AC1656" s="90"/>
      <c r="AD1656" s="90"/>
    </row>
    <row r="1657" spans="1:30" s="88" customFormat="1">
      <c r="A1657" s="87"/>
      <c r="C1657" s="89"/>
      <c r="D1657" s="90"/>
      <c r="F1657" s="90"/>
      <c r="I1657" s="90"/>
      <c r="J1657" s="90"/>
      <c r="L1657" s="141"/>
      <c r="M1657" s="90"/>
      <c r="N1657" s="90"/>
      <c r="O1657" s="90"/>
      <c r="Q1657" s="141"/>
      <c r="R1657" s="90"/>
      <c r="S1657" s="90"/>
      <c r="T1657" s="90"/>
      <c r="U1657" s="90"/>
      <c r="V1657" s="141"/>
      <c r="W1657" s="90"/>
      <c r="X1657" s="90"/>
      <c r="Y1657" s="86"/>
      <c r="AA1657" s="141"/>
      <c r="AB1657" s="90"/>
      <c r="AC1657" s="90"/>
      <c r="AD1657" s="90"/>
    </row>
    <row r="1658" spans="1:30" s="88" customFormat="1">
      <c r="A1658" s="87"/>
      <c r="C1658" s="89"/>
      <c r="D1658" s="90"/>
      <c r="F1658" s="90"/>
      <c r="I1658" s="90"/>
      <c r="J1658" s="90"/>
      <c r="L1658" s="141"/>
      <c r="M1658" s="90"/>
      <c r="N1658" s="90"/>
      <c r="O1658" s="90"/>
      <c r="Q1658" s="141"/>
      <c r="R1658" s="90"/>
      <c r="S1658" s="90"/>
      <c r="T1658" s="90"/>
      <c r="U1658" s="90"/>
      <c r="V1658" s="141"/>
      <c r="W1658" s="90"/>
      <c r="X1658" s="90"/>
      <c r="Y1658" s="86"/>
      <c r="AA1658" s="141"/>
      <c r="AB1658" s="90"/>
      <c r="AC1658" s="90"/>
      <c r="AD1658" s="90"/>
    </row>
    <row r="1659" spans="1:30" s="88" customFormat="1">
      <c r="A1659" s="87"/>
      <c r="C1659" s="89"/>
      <c r="D1659" s="90"/>
      <c r="F1659" s="90"/>
      <c r="I1659" s="90"/>
      <c r="J1659" s="90"/>
      <c r="L1659" s="141"/>
      <c r="M1659" s="90"/>
      <c r="N1659" s="90"/>
      <c r="O1659" s="90"/>
      <c r="Q1659" s="141"/>
      <c r="R1659" s="90"/>
      <c r="S1659" s="90"/>
      <c r="T1659" s="90"/>
      <c r="U1659" s="90"/>
      <c r="V1659" s="141"/>
      <c r="W1659" s="90"/>
      <c r="X1659" s="90"/>
      <c r="Y1659" s="86"/>
      <c r="AA1659" s="141"/>
      <c r="AB1659" s="90"/>
      <c r="AC1659" s="90"/>
      <c r="AD1659" s="90"/>
    </row>
    <row r="1660" spans="1:30" s="88" customFormat="1">
      <c r="A1660" s="87"/>
      <c r="C1660" s="89"/>
      <c r="D1660" s="90"/>
      <c r="F1660" s="90"/>
      <c r="I1660" s="90"/>
      <c r="J1660" s="90"/>
      <c r="L1660" s="141"/>
      <c r="M1660" s="90"/>
      <c r="N1660" s="90"/>
      <c r="O1660" s="90"/>
      <c r="Q1660" s="141"/>
      <c r="R1660" s="90"/>
      <c r="S1660" s="90"/>
      <c r="T1660" s="90"/>
      <c r="U1660" s="90"/>
      <c r="V1660" s="141"/>
      <c r="W1660" s="90"/>
      <c r="X1660" s="90"/>
      <c r="Y1660" s="86"/>
      <c r="AA1660" s="141"/>
      <c r="AB1660" s="90"/>
      <c r="AC1660" s="90"/>
      <c r="AD1660" s="90"/>
    </row>
    <row r="1661" spans="1:30" s="88" customFormat="1">
      <c r="A1661" s="87"/>
      <c r="C1661" s="89"/>
      <c r="D1661" s="90"/>
      <c r="F1661" s="90"/>
      <c r="I1661" s="90"/>
      <c r="J1661" s="90"/>
      <c r="L1661" s="141"/>
      <c r="M1661" s="90"/>
      <c r="N1661" s="90"/>
      <c r="O1661" s="90"/>
      <c r="Q1661" s="141"/>
      <c r="R1661" s="90"/>
      <c r="S1661" s="90"/>
      <c r="T1661" s="90"/>
      <c r="U1661" s="90"/>
      <c r="V1661" s="141"/>
      <c r="W1661" s="90"/>
      <c r="X1661" s="90"/>
      <c r="Y1661" s="86"/>
      <c r="AA1661" s="141"/>
      <c r="AB1661" s="90"/>
      <c r="AC1661" s="90"/>
      <c r="AD1661" s="90"/>
    </row>
    <row r="1662" spans="1:30" s="88" customFormat="1">
      <c r="A1662" s="87"/>
      <c r="C1662" s="89"/>
      <c r="D1662" s="90"/>
      <c r="F1662" s="90"/>
      <c r="I1662" s="90"/>
      <c r="J1662" s="90"/>
      <c r="L1662" s="141"/>
      <c r="M1662" s="90"/>
      <c r="N1662" s="90"/>
      <c r="O1662" s="90"/>
      <c r="Q1662" s="141"/>
      <c r="R1662" s="90"/>
      <c r="S1662" s="90"/>
      <c r="T1662" s="90"/>
      <c r="U1662" s="90"/>
      <c r="V1662" s="141"/>
      <c r="W1662" s="90"/>
      <c r="X1662" s="90"/>
      <c r="Y1662" s="86"/>
      <c r="AA1662" s="141"/>
      <c r="AB1662" s="90"/>
      <c r="AC1662" s="90"/>
      <c r="AD1662" s="90"/>
    </row>
    <row r="1663" spans="1:30" s="88" customFormat="1">
      <c r="A1663" s="87"/>
      <c r="C1663" s="89"/>
      <c r="D1663" s="90"/>
      <c r="F1663" s="90"/>
      <c r="I1663" s="90"/>
      <c r="J1663" s="90"/>
      <c r="L1663" s="141"/>
      <c r="M1663" s="90"/>
      <c r="N1663" s="90"/>
      <c r="O1663" s="90"/>
      <c r="Q1663" s="141"/>
      <c r="R1663" s="90"/>
      <c r="S1663" s="90"/>
      <c r="T1663" s="90"/>
      <c r="U1663" s="90"/>
      <c r="V1663" s="141"/>
      <c r="W1663" s="90"/>
      <c r="X1663" s="90"/>
      <c r="Y1663" s="86"/>
      <c r="AA1663" s="141"/>
      <c r="AB1663" s="90"/>
      <c r="AC1663" s="90"/>
      <c r="AD1663" s="90"/>
    </row>
    <row r="1664" spans="1:30" s="88" customFormat="1">
      <c r="A1664" s="87"/>
      <c r="C1664" s="89"/>
      <c r="D1664" s="90"/>
      <c r="F1664" s="90"/>
      <c r="I1664" s="90"/>
      <c r="J1664" s="90"/>
      <c r="L1664" s="141"/>
      <c r="M1664" s="90"/>
      <c r="N1664" s="90"/>
      <c r="O1664" s="90"/>
      <c r="Q1664" s="141"/>
      <c r="R1664" s="90"/>
      <c r="S1664" s="90"/>
      <c r="T1664" s="90"/>
      <c r="U1664" s="90"/>
      <c r="V1664" s="141"/>
      <c r="W1664" s="90"/>
      <c r="X1664" s="90"/>
      <c r="Y1664" s="86"/>
      <c r="AA1664" s="141"/>
      <c r="AB1664" s="90"/>
      <c r="AC1664" s="90"/>
      <c r="AD1664" s="90"/>
    </row>
    <row r="1665" spans="1:30" s="88" customFormat="1">
      <c r="A1665" s="87"/>
      <c r="C1665" s="89"/>
      <c r="D1665" s="90"/>
      <c r="F1665" s="90"/>
      <c r="I1665" s="90"/>
      <c r="J1665" s="90"/>
      <c r="L1665" s="141"/>
      <c r="M1665" s="90"/>
      <c r="N1665" s="90"/>
      <c r="O1665" s="90"/>
      <c r="Q1665" s="141"/>
      <c r="R1665" s="90"/>
      <c r="S1665" s="90"/>
      <c r="T1665" s="90"/>
      <c r="U1665" s="90"/>
      <c r="V1665" s="141"/>
      <c r="W1665" s="90"/>
      <c r="X1665" s="90"/>
      <c r="Y1665" s="86"/>
      <c r="AA1665" s="141"/>
      <c r="AB1665" s="90"/>
      <c r="AC1665" s="90"/>
      <c r="AD1665" s="90"/>
    </row>
    <row r="1666" spans="1:30" s="88" customFormat="1">
      <c r="A1666" s="87"/>
      <c r="C1666" s="89"/>
      <c r="D1666" s="90"/>
      <c r="F1666" s="90"/>
      <c r="I1666" s="90"/>
      <c r="J1666" s="90"/>
      <c r="L1666" s="141"/>
      <c r="M1666" s="90"/>
      <c r="N1666" s="90"/>
      <c r="O1666" s="90"/>
      <c r="Q1666" s="141"/>
      <c r="R1666" s="90"/>
      <c r="S1666" s="90"/>
      <c r="T1666" s="90"/>
      <c r="U1666" s="90"/>
      <c r="V1666" s="141"/>
      <c r="W1666" s="90"/>
      <c r="X1666" s="90"/>
      <c r="Y1666" s="86"/>
      <c r="AA1666" s="141"/>
      <c r="AB1666" s="90"/>
      <c r="AC1666" s="90"/>
      <c r="AD1666" s="90"/>
    </row>
    <row r="1667" spans="1:30" s="88" customFormat="1">
      <c r="A1667" s="87"/>
      <c r="C1667" s="89"/>
      <c r="D1667" s="90"/>
      <c r="F1667" s="90"/>
      <c r="I1667" s="90"/>
      <c r="J1667" s="90"/>
      <c r="L1667" s="141"/>
      <c r="M1667" s="90"/>
      <c r="N1667" s="90"/>
      <c r="O1667" s="90"/>
      <c r="Q1667" s="141"/>
      <c r="R1667" s="90"/>
      <c r="S1667" s="90"/>
      <c r="T1667" s="90"/>
      <c r="U1667" s="90"/>
      <c r="V1667" s="141"/>
      <c r="W1667" s="90"/>
      <c r="X1667" s="90"/>
      <c r="Y1667" s="86"/>
      <c r="AA1667" s="141"/>
      <c r="AB1667" s="90"/>
      <c r="AC1667" s="90"/>
      <c r="AD1667" s="90"/>
    </row>
    <row r="1668" spans="1:30" s="88" customFormat="1">
      <c r="A1668" s="87"/>
      <c r="C1668" s="89"/>
      <c r="D1668" s="90"/>
      <c r="F1668" s="90"/>
      <c r="I1668" s="90"/>
      <c r="J1668" s="90"/>
      <c r="L1668" s="141"/>
      <c r="M1668" s="90"/>
      <c r="N1668" s="90"/>
      <c r="O1668" s="90"/>
      <c r="Q1668" s="141"/>
      <c r="R1668" s="90"/>
      <c r="S1668" s="90"/>
      <c r="T1668" s="90"/>
      <c r="U1668" s="90"/>
      <c r="V1668" s="141"/>
      <c r="W1668" s="90"/>
      <c r="X1668" s="90"/>
      <c r="Y1668" s="86"/>
      <c r="AA1668" s="141"/>
      <c r="AB1668" s="90"/>
      <c r="AC1668" s="90"/>
      <c r="AD1668" s="90"/>
    </row>
    <row r="1669" spans="1:30" s="88" customFormat="1">
      <c r="A1669" s="87"/>
      <c r="C1669" s="89"/>
      <c r="D1669" s="90"/>
      <c r="F1669" s="90"/>
      <c r="I1669" s="90"/>
      <c r="J1669" s="90"/>
      <c r="L1669" s="141"/>
      <c r="M1669" s="90"/>
      <c r="N1669" s="90"/>
      <c r="O1669" s="90"/>
      <c r="Q1669" s="141"/>
      <c r="R1669" s="90"/>
      <c r="S1669" s="90"/>
      <c r="T1669" s="90"/>
      <c r="U1669" s="90"/>
      <c r="V1669" s="141"/>
      <c r="W1669" s="90"/>
      <c r="X1669" s="90"/>
      <c r="Y1669" s="86"/>
      <c r="AA1669" s="141"/>
      <c r="AB1669" s="90"/>
      <c r="AC1669" s="90"/>
      <c r="AD1669" s="90"/>
    </row>
    <row r="1670" spans="1:30" s="88" customFormat="1">
      <c r="A1670" s="87"/>
      <c r="C1670" s="89"/>
      <c r="D1670" s="90"/>
      <c r="F1670" s="90"/>
      <c r="I1670" s="90"/>
      <c r="J1670" s="90"/>
      <c r="L1670" s="141"/>
      <c r="M1670" s="90"/>
      <c r="N1670" s="90"/>
      <c r="O1670" s="90"/>
      <c r="Q1670" s="141"/>
      <c r="R1670" s="90"/>
      <c r="S1670" s="90"/>
      <c r="T1670" s="90"/>
      <c r="U1670" s="90"/>
      <c r="V1670" s="141"/>
      <c r="W1670" s="90"/>
      <c r="X1670" s="90"/>
      <c r="Y1670" s="86"/>
      <c r="AA1670" s="141"/>
      <c r="AB1670" s="90"/>
      <c r="AC1670" s="90"/>
      <c r="AD1670" s="90"/>
    </row>
    <row r="1671" spans="1:30" s="88" customFormat="1">
      <c r="A1671" s="87"/>
      <c r="C1671" s="89"/>
      <c r="D1671" s="90"/>
      <c r="F1671" s="90"/>
      <c r="I1671" s="90"/>
      <c r="J1671" s="90"/>
      <c r="L1671" s="141"/>
      <c r="M1671" s="90"/>
      <c r="N1671" s="90"/>
      <c r="O1671" s="90"/>
      <c r="Q1671" s="141"/>
      <c r="R1671" s="90"/>
      <c r="S1671" s="90"/>
      <c r="T1671" s="90"/>
      <c r="U1671" s="90"/>
      <c r="V1671" s="141"/>
      <c r="W1671" s="90"/>
      <c r="X1671" s="90"/>
      <c r="Y1671" s="86"/>
      <c r="AA1671" s="141"/>
      <c r="AB1671" s="90"/>
      <c r="AC1671" s="90"/>
      <c r="AD1671" s="90"/>
    </row>
    <row r="1672" spans="1:30" s="88" customFormat="1">
      <c r="A1672" s="87"/>
      <c r="C1672" s="89"/>
      <c r="D1672" s="90"/>
      <c r="F1672" s="90"/>
      <c r="I1672" s="90"/>
      <c r="J1672" s="90"/>
      <c r="L1672" s="141"/>
      <c r="M1672" s="90"/>
      <c r="N1672" s="90"/>
      <c r="O1672" s="90"/>
      <c r="Q1672" s="141"/>
      <c r="R1672" s="90"/>
      <c r="S1672" s="90"/>
      <c r="T1672" s="90"/>
      <c r="U1672" s="90"/>
      <c r="V1672" s="141"/>
      <c r="W1672" s="90"/>
      <c r="X1672" s="90"/>
      <c r="Y1672" s="86"/>
      <c r="AA1672" s="141"/>
      <c r="AB1672" s="90"/>
      <c r="AC1672" s="90"/>
      <c r="AD1672" s="90"/>
    </row>
    <row r="1673" spans="1:30" s="88" customFormat="1">
      <c r="A1673" s="87"/>
      <c r="C1673" s="89"/>
      <c r="D1673" s="90"/>
      <c r="F1673" s="90"/>
      <c r="I1673" s="90"/>
      <c r="J1673" s="90"/>
      <c r="L1673" s="141"/>
      <c r="M1673" s="90"/>
      <c r="N1673" s="90"/>
      <c r="O1673" s="90"/>
      <c r="Q1673" s="141"/>
      <c r="R1673" s="90"/>
      <c r="S1673" s="90"/>
      <c r="T1673" s="90"/>
      <c r="U1673" s="90"/>
      <c r="V1673" s="141"/>
      <c r="W1673" s="90"/>
      <c r="X1673" s="90"/>
      <c r="Y1673" s="86"/>
      <c r="AA1673" s="141"/>
      <c r="AB1673" s="90"/>
      <c r="AC1673" s="90"/>
      <c r="AD1673" s="90"/>
    </row>
    <row r="1674" spans="1:30" s="88" customFormat="1">
      <c r="A1674" s="87"/>
      <c r="C1674" s="89"/>
      <c r="D1674" s="90"/>
      <c r="F1674" s="90"/>
      <c r="I1674" s="90"/>
      <c r="J1674" s="90"/>
      <c r="L1674" s="141"/>
      <c r="M1674" s="90"/>
      <c r="N1674" s="90"/>
      <c r="O1674" s="90"/>
      <c r="Q1674" s="141"/>
      <c r="R1674" s="90"/>
      <c r="S1674" s="90"/>
      <c r="T1674" s="90"/>
      <c r="U1674" s="90"/>
      <c r="V1674" s="141"/>
      <c r="W1674" s="90"/>
      <c r="X1674" s="90"/>
      <c r="Y1674" s="86"/>
      <c r="AA1674" s="141"/>
      <c r="AB1674" s="90"/>
      <c r="AC1674" s="90"/>
      <c r="AD1674" s="90"/>
    </row>
    <row r="1675" spans="1:30" s="88" customFormat="1">
      <c r="A1675" s="87"/>
      <c r="C1675" s="89"/>
      <c r="D1675" s="90"/>
      <c r="F1675" s="90"/>
      <c r="I1675" s="90"/>
      <c r="J1675" s="90"/>
      <c r="L1675" s="141"/>
      <c r="M1675" s="90"/>
      <c r="N1675" s="90"/>
      <c r="O1675" s="90"/>
      <c r="Q1675" s="141"/>
      <c r="R1675" s="90"/>
      <c r="S1675" s="90"/>
      <c r="T1675" s="90"/>
      <c r="U1675" s="90"/>
      <c r="V1675" s="141"/>
      <c r="W1675" s="90"/>
      <c r="X1675" s="90"/>
      <c r="Y1675" s="86"/>
      <c r="AA1675" s="141"/>
      <c r="AB1675" s="90"/>
      <c r="AC1675" s="90"/>
      <c r="AD1675" s="90"/>
    </row>
    <row r="1676" spans="1:30" s="88" customFormat="1">
      <c r="A1676" s="87"/>
      <c r="C1676" s="89"/>
      <c r="D1676" s="90"/>
      <c r="F1676" s="90"/>
      <c r="I1676" s="90"/>
      <c r="J1676" s="90"/>
      <c r="L1676" s="141"/>
      <c r="M1676" s="90"/>
      <c r="N1676" s="90"/>
      <c r="O1676" s="90"/>
      <c r="Q1676" s="141"/>
      <c r="R1676" s="90"/>
      <c r="S1676" s="90"/>
      <c r="T1676" s="90"/>
      <c r="U1676" s="90"/>
      <c r="V1676" s="141"/>
      <c r="W1676" s="90"/>
      <c r="X1676" s="90"/>
      <c r="Y1676" s="86"/>
      <c r="AA1676" s="141"/>
      <c r="AB1676" s="90"/>
      <c r="AC1676" s="90"/>
      <c r="AD1676" s="90"/>
    </row>
    <row r="1677" spans="1:30" s="88" customFormat="1">
      <c r="A1677" s="87"/>
      <c r="C1677" s="89"/>
      <c r="D1677" s="90"/>
      <c r="F1677" s="90"/>
      <c r="I1677" s="90"/>
      <c r="J1677" s="90"/>
      <c r="L1677" s="141"/>
      <c r="M1677" s="90"/>
      <c r="N1677" s="90"/>
      <c r="O1677" s="90"/>
      <c r="Q1677" s="141"/>
      <c r="R1677" s="90"/>
      <c r="S1677" s="90"/>
      <c r="T1677" s="90"/>
      <c r="U1677" s="90"/>
      <c r="V1677" s="141"/>
      <c r="W1677" s="90"/>
      <c r="X1677" s="90"/>
      <c r="Y1677" s="86"/>
      <c r="AA1677" s="141"/>
      <c r="AB1677" s="90"/>
      <c r="AC1677" s="90"/>
      <c r="AD1677" s="90"/>
    </row>
    <row r="1678" spans="1:30" s="88" customFormat="1">
      <c r="A1678" s="87"/>
      <c r="C1678" s="89"/>
      <c r="D1678" s="90"/>
      <c r="F1678" s="90"/>
      <c r="I1678" s="90"/>
      <c r="J1678" s="90"/>
      <c r="L1678" s="141"/>
      <c r="M1678" s="90"/>
      <c r="N1678" s="90"/>
      <c r="O1678" s="90"/>
      <c r="Q1678" s="141"/>
      <c r="R1678" s="90"/>
      <c r="S1678" s="90"/>
      <c r="T1678" s="90"/>
      <c r="U1678" s="90"/>
      <c r="V1678" s="141"/>
      <c r="W1678" s="90"/>
      <c r="X1678" s="90"/>
      <c r="Y1678" s="86"/>
      <c r="AA1678" s="141"/>
      <c r="AB1678" s="90"/>
      <c r="AC1678" s="90"/>
      <c r="AD1678" s="90"/>
    </row>
    <row r="1679" spans="1:30" s="88" customFormat="1">
      <c r="A1679" s="87"/>
      <c r="C1679" s="89"/>
      <c r="D1679" s="90"/>
      <c r="F1679" s="90"/>
      <c r="I1679" s="90"/>
      <c r="J1679" s="90"/>
      <c r="L1679" s="141"/>
      <c r="M1679" s="90"/>
      <c r="N1679" s="90"/>
      <c r="O1679" s="90"/>
      <c r="Q1679" s="141"/>
      <c r="R1679" s="90"/>
      <c r="S1679" s="90"/>
      <c r="T1679" s="90"/>
      <c r="U1679" s="90"/>
      <c r="V1679" s="141"/>
      <c r="W1679" s="90"/>
      <c r="X1679" s="90"/>
      <c r="Y1679" s="86"/>
      <c r="AA1679" s="141"/>
      <c r="AB1679" s="90"/>
      <c r="AC1679" s="90"/>
      <c r="AD1679" s="90"/>
    </row>
    <row r="1680" spans="1:30" s="88" customFormat="1">
      <c r="A1680" s="87"/>
      <c r="C1680" s="89"/>
      <c r="D1680" s="90"/>
      <c r="F1680" s="90"/>
      <c r="I1680" s="90"/>
      <c r="J1680" s="90"/>
      <c r="L1680" s="141"/>
      <c r="M1680" s="90"/>
      <c r="N1680" s="90"/>
      <c r="O1680" s="90"/>
      <c r="Q1680" s="141"/>
      <c r="R1680" s="90"/>
      <c r="S1680" s="90"/>
      <c r="T1680" s="90"/>
      <c r="U1680" s="90"/>
      <c r="V1680" s="141"/>
      <c r="W1680" s="90"/>
      <c r="X1680" s="90"/>
      <c r="Y1680" s="86"/>
      <c r="AA1680" s="141"/>
      <c r="AB1680" s="90"/>
      <c r="AC1680" s="90"/>
      <c r="AD1680" s="90"/>
    </row>
    <row r="1681" spans="1:30" s="88" customFormat="1">
      <c r="A1681" s="87"/>
      <c r="C1681" s="89"/>
      <c r="D1681" s="90"/>
      <c r="F1681" s="90"/>
      <c r="I1681" s="90"/>
      <c r="J1681" s="90"/>
      <c r="L1681" s="141"/>
      <c r="M1681" s="90"/>
      <c r="N1681" s="90"/>
      <c r="O1681" s="90"/>
      <c r="Q1681" s="141"/>
      <c r="R1681" s="90"/>
      <c r="S1681" s="90"/>
      <c r="T1681" s="90"/>
      <c r="U1681" s="90"/>
      <c r="V1681" s="141"/>
      <c r="W1681" s="90"/>
      <c r="X1681" s="90"/>
      <c r="Y1681" s="86"/>
      <c r="AA1681" s="141"/>
      <c r="AB1681" s="90"/>
      <c r="AC1681" s="90"/>
      <c r="AD1681" s="90"/>
    </row>
    <row r="1682" spans="1:30" s="88" customFormat="1">
      <c r="A1682" s="87"/>
      <c r="C1682" s="89"/>
      <c r="D1682" s="90"/>
      <c r="F1682" s="90"/>
      <c r="I1682" s="90"/>
      <c r="J1682" s="90"/>
      <c r="L1682" s="141"/>
      <c r="M1682" s="90"/>
      <c r="N1682" s="90"/>
      <c r="O1682" s="90"/>
      <c r="Q1682" s="141"/>
      <c r="R1682" s="90"/>
      <c r="S1682" s="90"/>
      <c r="T1682" s="90"/>
      <c r="U1682" s="90"/>
      <c r="V1682" s="141"/>
      <c r="W1682" s="90"/>
      <c r="X1682" s="90"/>
      <c r="Y1682" s="86"/>
      <c r="AA1682" s="141"/>
      <c r="AB1682" s="90"/>
      <c r="AC1682" s="90"/>
      <c r="AD1682" s="90"/>
    </row>
    <row r="1683" spans="1:30" s="88" customFormat="1">
      <c r="A1683" s="87"/>
      <c r="C1683" s="89"/>
      <c r="D1683" s="90"/>
      <c r="F1683" s="90"/>
      <c r="I1683" s="90"/>
      <c r="J1683" s="90"/>
      <c r="L1683" s="141"/>
      <c r="M1683" s="90"/>
      <c r="N1683" s="90"/>
      <c r="O1683" s="90"/>
      <c r="Q1683" s="141"/>
      <c r="R1683" s="90"/>
      <c r="S1683" s="90"/>
      <c r="T1683" s="90"/>
      <c r="U1683" s="90"/>
      <c r="V1683" s="141"/>
      <c r="W1683" s="90"/>
      <c r="X1683" s="90"/>
      <c r="Y1683" s="86"/>
      <c r="AA1683" s="141"/>
      <c r="AB1683" s="90"/>
      <c r="AC1683" s="90"/>
      <c r="AD1683" s="90"/>
    </row>
    <row r="1684" spans="1:30" s="88" customFormat="1">
      <c r="A1684" s="87"/>
      <c r="C1684" s="89"/>
      <c r="D1684" s="90"/>
      <c r="F1684" s="90"/>
      <c r="I1684" s="90"/>
      <c r="J1684" s="90"/>
      <c r="L1684" s="141"/>
      <c r="M1684" s="90"/>
      <c r="N1684" s="90"/>
      <c r="O1684" s="90"/>
      <c r="Q1684" s="141"/>
      <c r="R1684" s="90"/>
      <c r="S1684" s="90"/>
      <c r="T1684" s="90"/>
      <c r="U1684" s="90"/>
      <c r="V1684" s="141"/>
      <c r="W1684" s="90"/>
      <c r="X1684" s="90"/>
      <c r="Y1684" s="86"/>
      <c r="AA1684" s="141"/>
      <c r="AB1684" s="90"/>
      <c r="AC1684" s="90"/>
      <c r="AD1684" s="90"/>
    </row>
    <row r="1685" spans="1:30" s="88" customFormat="1">
      <c r="A1685" s="87"/>
      <c r="C1685" s="89"/>
      <c r="D1685" s="90"/>
      <c r="F1685" s="90"/>
      <c r="I1685" s="90"/>
      <c r="J1685" s="90"/>
      <c r="L1685" s="141"/>
      <c r="M1685" s="90"/>
      <c r="N1685" s="90"/>
      <c r="O1685" s="90"/>
      <c r="Q1685" s="141"/>
      <c r="R1685" s="90"/>
      <c r="S1685" s="90"/>
      <c r="T1685" s="90"/>
      <c r="U1685" s="90"/>
      <c r="V1685" s="141"/>
      <c r="W1685" s="90"/>
      <c r="X1685" s="90"/>
      <c r="Y1685" s="86"/>
      <c r="AA1685" s="141"/>
      <c r="AB1685" s="90"/>
      <c r="AC1685" s="90"/>
      <c r="AD1685" s="90"/>
    </row>
    <row r="1686" spans="1:30" s="88" customFormat="1">
      <c r="A1686" s="87"/>
      <c r="C1686" s="89"/>
      <c r="D1686" s="90"/>
      <c r="F1686" s="90"/>
      <c r="I1686" s="90"/>
      <c r="J1686" s="90"/>
      <c r="L1686" s="141"/>
      <c r="M1686" s="90"/>
      <c r="N1686" s="90"/>
      <c r="O1686" s="90"/>
      <c r="Q1686" s="141"/>
      <c r="R1686" s="90"/>
      <c r="S1686" s="90"/>
      <c r="T1686" s="90"/>
      <c r="U1686" s="90"/>
      <c r="V1686" s="141"/>
      <c r="W1686" s="90"/>
      <c r="X1686" s="90"/>
      <c r="Y1686" s="86"/>
      <c r="AA1686" s="141"/>
      <c r="AB1686" s="90"/>
      <c r="AC1686" s="90"/>
      <c r="AD1686" s="90"/>
    </row>
    <row r="1687" spans="1:30" s="88" customFormat="1">
      <c r="A1687" s="87"/>
      <c r="C1687" s="89"/>
      <c r="D1687" s="90"/>
      <c r="F1687" s="90"/>
      <c r="I1687" s="90"/>
      <c r="J1687" s="90"/>
      <c r="L1687" s="141"/>
      <c r="M1687" s="90"/>
      <c r="N1687" s="90"/>
      <c r="O1687" s="90"/>
      <c r="Q1687" s="141"/>
      <c r="R1687" s="90"/>
      <c r="S1687" s="90"/>
      <c r="T1687" s="90"/>
      <c r="U1687" s="90"/>
      <c r="V1687" s="141"/>
      <c r="W1687" s="90"/>
      <c r="X1687" s="90"/>
      <c r="Y1687" s="86"/>
      <c r="AA1687" s="141"/>
      <c r="AB1687" s="90"/>
      <c r="AC1687" s="90"/>
      <c r="AD1687" s="90"/>
    </row>
    <row r="1688" spans="1:30" s="88" customFormat="1">
      <c r="A1688" s="87"/>
      <c r="C1688" s="89"/>
      <c r="D1688" s="90"/>
      <c r="F1688" s="90"/>
      <c r="I1688" s="90"/>
      <c r="J1688" s="90"/>
      <c r="L1688" s="141"/>
      <c r="M1688" s="90"/>
      <c r="N1688" s="90"/>
      <c r="O1688" s="90"/>
      <c r="Q1688" s="141"/>
      <c r="R1688" s="90"/>
      <c r="S1688" s="90"/>
      <c r="T1688" s="90"/>
      <c r="U1688" s="90"/>
      <c r="V1688" s="141"/>
      <c r="W1688" s="90"/>
      <c r="X1688" s="90"/>
      <c r="Y1688" s="86"/>
      <c r="AA1688" s="141"/>
      <c r="AB1688" s="90"/>
      <c r="AC1688" s="90"/>
      <c r="AD1688" s="90"/>
    </row>
    <row r="1689" spans="1:30" s="88" customFormat="1">
      <c r="A1689" s="87"/>
      <c r="C1689" s="89"/>
      <c r="D1689" s="90"/>
      <c r="F1689" s="90"/>
      <c r="I1689" s="90"/>
      <c r="J1689" s="90"/>
      <c r="L1689" s="141"/>
      <c r="M1689" s="90"/>
      <c r="N1689" s="90"/>
      <c r="O1689" s="90"/>
      <c r="Q1689" s="141"/>
      <c r="R1689" s="90"/>
      <c r="S1689" s="90"/>
      <c r="T1689" s="90"/>
      <c r="U1689" s="90"/>
      <c r="V1689" s="141"/>
      <c r="W1689" s="90"/>
      <c r="X1689" s="90"/>
      <c r="Y1689" s="86"/>
      <c r="AA1689" s="141"/>
      <c r="AB1689" s="90"/>
      <c r="AC1689" s="90"/>
      <c r="AD1689" s="90"/>
    </row>
    <row r="1690" spans="1:30" s="88" customFormat="1">
      <c r="A1690" s="87"/>
      <c r="C1690" s="89"/>
      <c r="D1690" s="90"/>
      <c r="F1690" s="90"/>
      <c r="I1690" s="90"/>
      <c r="J1690" s="90"/>
      <c r="L1690" s="141"/>
      <c r="M1690" s="90"/>
      <c r="N1690" s="90"/>
      <c r="O1690" s="90"/>
      <c r="Q1690" s="141"/>
      <c r="R1690" s="90"/>
      <c r="S1690" s="90"/>
      <c r="T1690" s="90"/>
      <c r="U1690" s="90"/>
      <c r="V1690" s="141"/>
      <c r="W1690" s="90"/>
      <c r="X1690" s="90"/>
      <c r="Y1690" s="86"/>
      <c r="AA1690" s="141"/>
      <c r="AB1690" s="90"/>
      <c r="AC1690" s="90"/>
      <c r="AD1690" s="90"/>
    </row>
    <row r="1691" spans="1:30" s="88" customFormat="1">
      <c r="A1691" s="87"/>
      <c r="C1691" s="89"/>
      <c r="D1691" s="90"/>
      <c r="F1691" s="90"/>
      <c r="I1691" s="90"/>
      <c r="J1691" s="90"/>
      <c r="L1691" s="141"/>
      <c r="M1691" s="90"/>
      <c r="N1691" s="90"/>
      <c r="O1691" s="90"/>
      <c r="Q1691" s="141"/>
      <c r="R1691" s="90"/>
      <c r="S1691" s="90"/>
      <c r="T1691" s="90"/>
      <c r="U1691" s="90"/>
      <c r="V1691" s="141"/>
      <c r="W1691" s="90"/>
      <c r="X1691" s="90"/>
      <c r="Y1691" s="86"/>
      <c r="AA1691" s="141"/>
      <c r="AB1691" s="90"/>
      <c r="AC1691" s="90"/>
      <c r="AD1691" s="90"/>
    </row>
    <row r="1692" spans="1:30" s="88" customFormat="1">
      <c r="A1692" s="87"/>
      <c r="C1692" s="89"/>
      <c r="D1692" s="90"/>
      <c r="F1692" s="90"/>
      <c r="I1692" s="90"/>
      <c r="J1692" s="90"/>
      <c r="L1692" s="141"/>
      <c r="M1692" s="90"/>
      <c r="N1692" s="90"/>
      <c r="O1692" s="90"/>
      <c r="Q1692" s="141"/>
      <c r="R1692" s="90"/>
      <c r="S1692" s="90"/>
      <c r="T1692" s="90"/>
      <c r="U1692" s="90"/>
      <c r="V1692" s="141"/>
      <c r="W1692" s="90"/>
      <c r="X1692" s="90"/>
      <c r="Y1692" s="86"/>
      <c r="AA1692" s="141"/>
      <c r="AB1692" s="90"/>
      <c r="AC1692" s="90"/>
      <c r="AD1692" s="90"/>
    </row>
    <row r="1693" spans="1:30" s="88" customFormat="1">
      <c r="A1693" s="87"/>
      <c r="C1693" s="89"/>
      <c r="D1693" s="90"/>
      <c r="F1693" s="90"/>
      <c r="I1693" s="90"/>
      <c r="J1693" s="90"/>
      <c r="L1693" s="141"/>
      <c r="M1693" s="90"/>
      <c r="N1693" s="90"/>
      <c r="O1693" s="90"/>
      <c r="Q1693" s="141"/>
      <c r="R1693" s="90"/>
      <c r="S1693" s="90"/>
      <c r="T1693" s="90"/>
      <c r="U1693" s="90"/>
      <c r="V1693" s="141"/>
      <c r="W1693" s="90"/>
      <c r="X1693" s="90"/>
      <c r="Y1693" s="86"/>
      <c r="AA1693" s="141"/>
      <c r="AB1693" s="90"/>
      <c r="AC1693" s="90"/>
      <c r="AD1693" s="90"/>
    </row>
    <row r="1694" spans="1:30" s="88" customFormat="1">
      <c r="A1694" s="87"/>
      <c r="C1694" s="89"/>
      <c r="D1694" s="90"/>
      <c r="F1694" s="90"/>
      <c r="I1694" s="90"/>
      <c r="J1694" s="90"/>
      <c r="L1694" s="141"/>
      <c r="M1694" s="90"/>
      <c r="N1694" s="90"/>
      <c r="O1694" s="90"/>
      <c r="Q1694" s="141"/>
      <c r="R1694" s="90"/>
      <c r="S1694" s="90"/>
      <c r="T1694" s="90"/>
      <c r="U1694" s="90"/>
      <c r="V1694" s="141"/>
      <c r="W1694" s="90"/>
      <c r="X1694" s="90"/>
      <c r="Y1694" s="86"/>
      <c r="AA1694" s="141"/>
      <c r="AB1694" s="90"/>
      <c r="AC1694" s="90"/>
      <c r="AD1694" s="90"/>
    </row>
    <row r="1695" spans="1:30" s="88" customFormat="1">
      <c r="A1695" s="87"/>
      <c r="C1695" s="89"/>
      <c r="D1695" s="90"/>
      <c r="F1695" s="90"/>
      <c r="I1695" s="90"/>
      <c r="J1695" s="90"/>
      <c r="L1695" s="141"/>
      <c r="M1695" s="90"/>
      <c r="N1695" s="90"/>
      <c r="O1695" s="90"/>
      <c r="Q1695" s="141"/>
      <c r="R1695" s="90"/>
      <c r="S1695" s="90"/>
      <c r="T1695" s="90"/>
      <c r="U1695" s="90"/>
      <c r="V1695" s="141"/>
      <c r="W1695" s="90"/>
      <c r="X1695" s="90"/>
      <c r="Y1695" s="86"/>
      <c r="AA1695" s="141"/>
      <c r="AB1695" s="90"/>
      <c r="AC1695" s="90"/>
      <c r="AD1695" s="90"/>
    </row>
    <row r="1696" spans="1:30" s="88" customFormat="1">
      <c r="A1696" s="87"/>
      <c r="C1696" s="89"/>
      <c r="D1696" s="90"/>
      <c r="F1696" s="90"/>
      <c r="I1696" s="90"/>
      <c r="J1696" s="90"/>
      <c r="L1696" s="141"/>
      <c r="M1696" s="90"/>
      <c r="N1696" s="90"/>
      <c r="O1696" s="90"/>
      <c r="Q1696" s="141"/>
      <c r="R1696" s="90"/>
      <c r="S1696" s="90"/>
      <c r="T1696" s="90"/>
      <c r="U1696" s="90"/>
      <c r="V1696" s="141"/>
      <c r="W1696" s="90"/>
      <c r="X1696" s="90"/>
      <c r="Y1696" s="86"/>
      <c r="AA1696" s="141"/>
      <c r="AB1696" s="90"/>
      <c r="AC1696" s="90"/>
      <c r="AD1696" s="90"/>
    </row>
    <row r="1697" spans="1:30" s="88" customFormat="1">
      <c r="A1697" s="87"/>
      <c r="C1697" s="89"/>
      <c r="D1697" s="90"/>
      <c r="F1697" s="90"/>
      <c r="I1697" s="90"/>
      <c r="J1697" s="90"/>
      <c r="L1697" s="141"/>
      <c r="M1697" s="90"/>
      <c r="N1697" s="90"/>
      <c r="O1697" s="90"/>
      <c r="Q1697" s="141"/>
      <c r="R1697" s="90"/>
      <c r="S1697" s="90"/>
      <c r="T1697" s="90"/>
      <c r="U1697" s="90"/>
      <c r="V1697" s="141"/>
      <c r="W1697" s="90"/>
      <c r="X1697" s="90"/>
      <c r="Y1697" s="86"/>
      <c r="AA1697" s="141"/>
      <c r="AB1697" s="90"/>
      <c r="AC1697" s="90"/>
      <c r="AD1697" s="90"/>
    </row>
    <row r="1698" spans="1:30" s="88" customFormat="1">
      <c r="A1698" s="87"/>
      <c r="C1698" s="89"/>
      <c r="D1698" s="90"/>
      <c r="F1698" s="90"/>
      <c r="I1698" s="90"/>
      <c r="J1698" s="90"/>
      <c r="L1698" s="141"/>
      <c r="M1698" s="90"/>
      <c r="N1698" s="90"/>
      <c r="O1698" s="90"/>
      <c r="Q1698" s="141"/>
      <c r="R1698" s="90"/>
      <c r="S1698" s="90"/>
      <c r="T1698" s="90"/>
      <c r="U1698" s="90"/>
      <c r="V1698" s="141"/>
      <c r="W1698" s="90"/>
      <c r="X1698" s="90"/>
      <c r="Y1698" s="86"/>
      <c r="AA1698" s="141"/>
      <c r="AB1698" s="90"/>
      <c r="AC1698" s="90"/>
      <c r="AD1698" s="90"/>
    </row>
    <row r="1699" spans="1:30" s="88" customFormat="1">
      <c r="A1699" s="87"/>
      <c r="C1699" s="89"/>
      <c r="D1699" s="90"/>
      <c r="F1699" s="90"/>
      <c r="I1699" s="90"/>
      <c r="J1699" s="90"/>
      <c r="L1699" s="141"/>
      <c r="M1699" s="90"/>
      <c r="N1699" s="90"/>
      <c r="O1699" s="90"/>
      <c r="Q1699" s="141"/>
      <c r="R1699" s="90"/>
      <c r="S1699" s="90"/>
      <c r="T1699" s="90"/>
      <c r="U1699" s="90"/>
      <c r="V1699" s="141"/>
      <c r="W1699" s="90"/>
      <c r="X1699" s="90"/>
      <c r="Y1699" s="86"/>
      <c r="AA1699" s="141"/>
      <c r="AB1699" s="90"/>
      <c r="AC1699" s="90"/>
      <c r="AD1699" s="90"/>
    </row>
    <row r="1700" spans="1:30" s="88" customFormat="1">
      <c r="A1700" s="87"/>
      <c r="C1700" s="89"/>
      <c r="D1700" s="90"/>
      <c r="F1700" s="90"/>
      <c r="I1700" s="90"/>
      <c r="J1700" s="90"/>
      <c r="L1700" s="141"/>
      <c r="M1700" s="90"/>
      <c r="N1700" s="90"/>
      <c r="O1700" s="90"/>
      <c r="Q1700" s="141"/>
      <c r="R1700" s="90"/>
      <c r="S1700" s="90"/>
      <c r="T1700" s="90"/>
      <c r="U1700" s="90"/>
      <c r="V1700" s="141"/>
      <c r="W1700" s="90"/>
      <c r="X1700" s="90"/>
      <c r="Y1700" s="86"/>
      <c r="AA1700" s="141"/>
      <c r="AB1700" s="90"/>
      <c r="AC1700" s="90"/>
      <c r="AD1700" s="90"/>
    </row>
    <row r="1701" spans="1:30" s="88" customFormat="1">
      <c r="A1701" s="87"/>
      <c r="C1701" s="89"/>
      <c r="D1701" s="90"/>
      <c r="F1701" s="90"/>
      <c r="I1701" s="90"/>
      <c r="J1701" s="90"/>
      <c r="L1701" s="141"/>
      <c r="M1701" s="90"/>
      <c r="N1701" s="90"/>
      <c r="O1701" s="90"/>
      <c r="Q1701" s="141"/>
      <c r="R1701" s="90"/>
      <c r="S1701" s="90"/>
      <c r="T1701" s="90"/>
      <c r="U1701" s="90"/>
      <c r="V1701" s="141"/>
      <c r="W1701" s="90"/>
      <c r="X1701" s="90"/>
      <c r="Y1701" s="86"/>
      <c r="AA1701" s="141"/>
      <c r="AB1701" s="90"/>
      <c r="AC1701" s="90"/>
      <c r="AD1701" s="90"/>
    </row>
    <row r="1702" spans="1:30" s="88" customFormat="1">
      <c r="A1702" s="87"/>
      <c r="C1702" s="89"/>
      <c r="D1702" s="90"/>
      <c r="F1702" s="90"/>
      <c r="I1702" s="90"/>
      <c r="J1702" s="90"/>
      <c r="L1702" s="141"/>
      <c r="M1702" s="90"/>
      <c r="N1702" s="90"/>
      <c r="O1702" s="90"/>
      <c r="Q1702" s="141"/>
      <c r="R1702" s="90"/>
      <c r="S1702" s="90"/>
      <c r="T1702" s="90"/>
      <c r="U1702" s="90"/>
      <c r="V1702" s="141"/>
      <c r="W1702" s="90"/>
      <c r="X1702" s="90"/>
      <c r="Y1702" s="86"/>
      <c r="AA1702" s="141"/>
      <c r="AB1702" s="90"/>
      <c r="AC1702" s="90"/>
      <c r="AD1702" s="90"/>
    </row>
    <row r="1703" spans="1:30" s="88" customFormat="1">
      <c r="A1703" s="87"/>
      <c r="C1703" s="89"/>
      <c r="D1703" s="90"/>
      <c r="F1703" s="90"/>
      <c r="I1703" s="90"/>
      <c r="J1703" s="90"/>
      <c r="L1703" s="141"/>
      <c r="M1703" s="90"/>
      <c r="N1703" s="90"/>
      <c r="O1703" s="90"/>
      <c r="Q1703" s="141"/>
      <c r="R1703" s="90"/>
      <c r="S1703" s="90"/>
      <c r="T1703" s="90"/>
      <c r="U1703" s="90"/>
      <c r="V1703" s="141"/>
      <c r="W1703" s="90"/>
      <c r="X1703" s="90"/>
      <c r="Y1703" s="86"/>
      <c r="AA1703" s="141"/>
      <c r="AB1703" s="90"/>
      <c r="AC1703" s="90"/>
      <c r="AD1703" s="90"/>
    </row>
    <row r="1704" spans="1:30" s="88" customFormat="1">
      <c r="A1704" s="87"/>
      <c r="C1704" s="89"/>
      <c r="D1704" s="90"/>
      <c r="F1704" s="90"/>
      <c r="I1704" s="90"/>
      <c r="J1704" s="90"/>
      <c r="L1704" s="141"/>
      <c r="M1704" s="90"/>
      <c r="N1704" s="90"/>
      <c r="O1704" s="90"/>
      <c r="Q1704" s="141"/>
      <c r="R1704" s="90"/>
      <c r="S1704" s="90"/>
      <c r="T1704" s="90"/>
      <c r="U1704" s="90"/>
      <c r="V1704" s="141"/>
      <c r="W1704" s="90"/>
      <c r="X1704" s="90"/>
      <c r="Y1704" s="86"/>
      <c r="AA1704" s="141"/>
      <c r="AB1704" s="90"/>
      <c r="AC1704" s="90"/>
      <c r="AD1704" s="90"/>
    </row>
    <row r="1705" spans="1:30" s="88" customFormat="1">
      <c r="A1705" s="87"/>
      <c r="C1705" s="89"/>
      <c r="D1705" s="90"/>
      <c r="F1705" s="90"/>
      <c r="I1705" s="90"/>
      <c r="J1705" s="90"/>
      <c r="L1705" s="141"/>
      <c r="M1705" s="90"/>
      <c r="N1705" s="90"/>
      <c r="O1705" s="90"/>
      <c r="Q1705" s="141"/>
      <c r="R1705" s="90"/>
      <c r="S1705" s="90"/>
      <c r="T1705" s="90"/>
      <c r="U1705" s="90"/>
      <c r="V1705" s="141"/>
      <c r="W1705" s="90"/>
      <c r="X1705" s="90"/>
      <c r="Y1705" s="86"/>
      <c r="AA1705" s="141"/>
      <c r="AB1705" s="90"/>
      <c r="AC1705" s="90"/>
      <c r="AD1705" s="90"/>
    </row>
    <row r="1706" spans="1:30" s="88" customFormat="1">
      <c r="A1706" s="87"/>
      <c r="C1706" s="89"/>
      <c r="D1706" s="90"/>
      <c r="F1706" s="90"/>
      <c r="I1706" s="90"/>
      <c r="J1706" s="90"/>
      <c r="L1706" s="141"/>
      <c r="M1706" s="90"/>
      <c r="N1706" s="90"/>
      <c r="O1706" s="90"/>
      <c r="Q1706" s="141"/>
      <c r="R1706" s="90"/>
      <c r="S1706" s="90"/>
      <c r="T1706" s="90"/>
      <c r="U1706" s="90"/>
      <c r="V1706" s="141"/>
      <c r="W1706" s="90"/>
      <c r="X1706" s="90"/>
      <c r="Y1706" s="86"/>
      <c r="AA1706" s="141"/>
      <c r="AB1706" s="90"/>
      <c r="AC1706" s="90"/>
      <c r="AD1706" s="90"/>
    </row>
    <row r="1707" spans="1:30" s="88" customFormat="1">
      <c r="A1707" s="87"/>
      <c r="C1707" s="89"/>
      <c r="D1707" s="90"/>
      <c r="F1707" s="90"/>
      <c r="I1707" s="90"/>
      <c r="J1707" s="90"/>
      <c r="L1707" s="141"/>
      <c r="M1707" s="90"/>
      <c r="N1707" s="90"/>
      <c r="O1707" s="90"/>
      <c r="Q1707" s="141"/>
      <c r="R1707" s="90"/>
      <c r="S1707" s="90"/>
      <c r="T1707" s="90"/>
      <c r="U1707" s="90"/>
      <c r="V1707" s="141"/>
      <c r="W1707" s="90"/>
      <c r="X1707" s="90"/>
      <c r="Y1707" s="86"/>
      <c r="AA1707" s="141"/>
      <c r="AB1707" s="90"/>
      <c r="AC1707" s="90"/>
      <c r="AD1707" s="90"/>
    </row>
    <row r="1708" spans="1:30" s="88" customFormat="1">
      <c r="A1708" s="87"/>
      <c r="C1708" s="89"/>
      <c r="D1708" s="90"/>
      <c r="F1708" s="90"/>
      <c r="I1708" s="90"/>
      <c r="J1708" s="90"/>
      <c r="L1708" s="141"/>
      <c r="M1708" s="90"/>
      <c r="N1708" s="90"/>
      <c r="O1708" s="90"/>
      <c r="Q1708" s="141"/>
      <c r="R1708" s="90"/>
      <c r="S1708" s="90"/>
      <c r="T1708" s="90"/>
      <c r="U1708" s="90"/>
      <c r="V1708" s="141"/>
      <c r="W1708" s="90"/>
      <c r="X1708" s="90"/>
      <c r="Y1708" s="86"/>
      <c r="AA1708" s="141"/>
      <c r="AB1708" s="90"/>
      <c r="AC1708" s="90"/>
      <c r="AD1708" s="90"/>
    </row>
    <row r="1709" spans="1:30" s="88" customFormat="1">
      <c r="A1709" s="87"/>
      <c r="C1709" s="89"/>
      <c r="D1709" s="90"/>
      <c r="F1709" s="90"/>
      <c r="I1709" s="90"/>
      <c r="J1709" s="90"/>
      <c r="L1709" s="141"/>
      <c r="M1709" s="90"/>
      <c r="N1709" s="90"/>
      <c r="O1709" s="90"/>
      <c r="Q1709" s="141"/>
      <c r="R1709" s="90"/>
      <c r="S1709" s="90"/>
      <c r="T1709" s="90"/>
      <c r="U1709" s="90"/>
      <c r="V1709" s="141"/>
      <c r="W1709" s="90"/>
      <c r="X1709" s="90"/>
      <c r="Y1709" s="86"/>
      <c r="AA1709" s="141"/>
      <c r="AB1709" s="90"/>
      <c r="AC1709" s="90"/>
      <c r="AD1709" s="90"/>
    </row>
    <row r="1710" spans="1:30" s="88" customFormat="1">
      <c r="A1710" s="87"/>
      <c r="C1710" s="89"/>
      <c r="D1710" s="90"/>
      <c r="F1710" s="90"/>
      <c r="I1710" s="90"/>
      <c r="J1710" s="90"/>
      <c r="L1710" s="141"/>
      <c r="M1710" s="90"/>
      <c r="N1710" s="90"/>
      <c r="O1710" s="90"/>
      <c r="Q1710" s="141"/>
      <c r="R1710" s="90"/>
      <c r="S1710" s="90"/>
      <c r="T1710" s="90"/>
      <c r="U1710" s="90"/>
      <c r="V1710" s="141"/>
      <c r="W1710" s="90"/>
      <c r="X1710" s="90"/>
      <c r="Y1710" s="86"/>
      <c r="AA1710" s="141"/>
      <c r="AB1710" s="90"/>
      <c r="AC1710" s="90"/>
      <c r="AD1710" s="90"/>
    </row>
    <row r="1711" spans="1:30" s="88" customFormat="1">
      <c r="A1711" s="87"/>
      <c r="C1711" s="89"/>
      <c r="D1711" s="90"/>
      <c r="F1711" s="90"/>
      <c r="I1711" s="90"/>
      <c r="J1711" s="90"/>
      <c r="L1711" s="141"/>
      <c r="M1711" s="90"/>
      <c r="N1711" s="90"/>
      <c r="O1711" s="90"/>
      <c r="Q1711" s="141"/>
      <c r="R1711" s="90"/>
      <c r="S1711" s="90"/>
      <c r="T1711" s="90"/>
      <c r="U1711" s="90"/>
      <c r="V1711" s="141"/>
      <c r="W1711" s="90"/>
      <c r="X1711" s="90"/>
      <c r="Y1711" s="86"/>
      <c r="AA1711" s="141"/>
      <c r="AB1711" s="90"/>
      <c r="AC1711" s="90"/>
      <c r="AD1711" s="90"/>
    </row>
    <row r="1712" spans="1:30" s="88" customFormat="1">
      <c r="A1712" s="87"/>
      <c r="C1712" s="89"/>
      <c r="D1712" s="90"/>
      <c r="F1712" s="90"/>
      <c r="I1712" s="90"/>
      <c r="J1712" s="90"/>
      <c r="L1712" s="141"/>
      <c r="M1712" s="90"/>
      <c r="N1712" s="90"/>
      <c r="O1712" s="90"/>
      <c r="Q1712" s="141"/>
      <c r="R1712" s="90"/>
      <c r="S1712" s="90"/>
      <c r="T1712" s="90"/>
      <c r="U1712" s="90"/>
      <c r="V1712" s="141"/>
      <c r="W1712" s="90"/>
      <c r="X1712" s="90"/>
      <c r="Y1712" s="86"/>
      <c r="AA1712" s="141"/>
      <c r="AB1712" s="90"/>
      <c r="AC1712" s="90"/>
      <c r="AD1712" s="90"/>
    </row>
    <row r="1713" spans="1:30" s="88" customFormat="1">
      <c r="A1713" s="87"/>
      <c r="C1713" s="89"/>
      <c r="D1713" s="90"/>
      <c r="F1713" s="90"/>
      <c r="I1713" s="90"/>
      <c r="J1713" s="90"/>
      <c r="L1713" s="141"/>
      <c r="M1713" s="90"/>
      <c r="N1713" s="90"/>
      <c r="O1713" s="90"/>
      <c r="Q1713" s="141"/>
      <c r="R1713" s="90"/>
      <c r="S1713" s="90"/>
      <c r="T1713" s="90"/>
      <c r="U1713" s="90"/>
      <c r="V1713" s="141"/>
      <c r="W1713" s="90"/>
      <c r="X1713" s="90"/>
      <c r="Y1713" s="86"/>
      <c r="AA1713" s="141"/>
      <c r="AB1713" s="90"/>
      <c r="AC1713" s="90"/>
      <c r="AD1713" s="90"/>
    </row>
    <row r="1714" spans="1:30" s="88" customFormat="1">
      <c r="A1714" s="87"/>
      <c r="C1714" s="89"/>
      <c r="D1714" s="90"/>
      <c r="F1714" s="90"/>
      <c r="I1714" s="90"/>
      <c r="J1714" s="90"/>
      <c r="L1714" s="141"/>
      <c r="M1714" s="90"/>
      <c r="N1714" s="90"/>
      <c r="O1714" s="90"/>
      <c r="Q1714" s="141"/>
      <c r="R1714" s="90"/>
      <c r="S1714" s="90"/>
      <c r="T1714" s="90"/>
      <c r="U1714" s="90"/>
      <c r="V1714" s="141"/>
      <c r="W1714" s="90"/>
      <c r="X1714" s="90"/>
      <c r="Y1714" s="86"/>
      <c r="AA1714" s="141"/>
      <c r="AB1714" s="90"/>
      <c r="AC1714" s="90"/>
      <c r="AD1714" s="90"/>
    </row>
    <row r="1715" spans="1:30" s="88" customFormat="1">
      <c r="A1715" s="87"/>
      <c r="C1715" s="89"/>
      <c r="D1715" s="90"/>
      <c r="F1715" s="90"/>
      <c r="I1715" s="90"/>
      <c r="J1715" s="90"/>
      <c r="L1715" s="141"/>
      <c r="M1715" s="90"/>
      <c r="N1715" s="90"/>
      <c r="O1715" s="90"/>
      <c r="Q1715" s="141"/>
      <c r="R1715" s="90"/>
      <c r="S1715" s="90"/>
      <c r="T1715" s="90"/>
      <c r="U1715" s="90"/>
      <c r="V1715" s="141"/>
      <c r="W1715" s="90"/>
      <c r="X1715" s="90"/>
      <c r="Y1715" s="86"/>
      <c r="AA1715" s="141"/>
      <c r="AB1715" s="90"/>
      <c r="AC1715" s="90"/>
      <c r="AD1715" s="90"/>
    </row>
    <row r="1716" spans="1:30" s="88" customFormat="1">
      <c r="A1716" s="87"/>
      <c r="C1716" s="89"/>
      <c r="D1716" s="90"/>
      <c r="F1716" s="90"/>
      <c r="I1716" s="90"/>
      <c r="J1716" s="90"/>
      <c r="L1716" s="141"/>
      <c r="M1716" s="90"/>
      <c r="N1716" s="90"/>
      <c r="O1716" s="90"/>
      <c r="Q1716" s="141"/>
      <c r="R1716" s="90"/>
      <c r="S1716" s="90"/>
      <c r="T1716" s="90"/>
      <c r="U1716" s="90"/>
      <c r="V1716" s="141"/>
      <c r="W1716" s="90"/>
      <c r="X1716" s="90"/>
      <c r="Y1716" s="86"/>
      <c r="AA1716" s="141"/>
      <c r="AB1716" s="90"/>
      <c r="AC1716" s="90"/>
      <c r="AD1716" s="90"/>
    </row>
    <row r="1717" spans="1:30" s="88" customFormat="1">
      <c r="A1717" s="87"/>
      <c r="C1717" s="89"/>
      <c r="D1717" s="90"/>
      <c r="F1717" s="90"/>
      <c r="I1717" s="90"/>
      <c r="J1717" s="90"/>
      <c r="L1717" s="141"/>
      <c r="M1717" s="90"/>
      <c r="N1717" s="90"/>
      <c r="O1717" s="90"/>
      <c r="Q1717" s="141"/>
      <c r="R1717" s="90"/>
      <c r="S1717" s="90"/>
      <c r="T1717" s="90"/>
      <c r="U1717" s="90"/>
      <c r="V1717" s="141"/>
      <c r="W1717" s="90"/>
      <c r="X1717" s="90"/>
      <c r="Y1717" s="86"/>
      <c r="AA1717" s="141"/>
      <c r="AB1717" s="90"/>
      <c r="AC1717" s="90"/>
      <c r="AD1717" s="90"/>
    </row>
    <row r="1718" spans="1:30" s="88" customFormat="1">
      <c r="A1718" s="87"/>
      <c r="C1718" s="89"/>
      <c r="D1718" s="90"/>
      <c r="F1718" s="90"/>
      <c r="I1718" s="90"/>
      <c r="J1718" s="90"/>
      <c r="L1718" s="141"/>
      <c r="M1718" s="90"/>
      <c r="N1718" s="90"/>
      <c r="O1718" s="90"/>
      <c r="Q1718" s="141"/>
      <c r="R1718" s="90"/>
      <c r="S1718" s="90"/>
      <c r="T1718" s="90"/>
      <c r="U1718" s="90"/>
      <c r="V1718" s="141"/>
      <c r="W1718" s="90"/>
      <c r="X1718" s="90"/>
      <c r="Y1718" s="86"/>
      <c r="AA1718" s="141"/>
      <c r="AB1718" s="90"/>
      <c r="AC1718" s="90"/>
      <c r="AD1718" s="90"/>
    </row>
    <row r="1719" spans="1:30" s="88" customFormat="1">
      <c r="A1719" s="87"/>
      <c r="C1719" s="89"/>
      <c r="D1719" s="90"/>
      <c r="F1719" s="90"/>
      <c r="I1719" s="90"/>
      <c r="J1719" s="90"/>
      <c r="L1719" s="141"/>
      <c r="M1719" s="90"/>
      <c r="N1719" s="90"/>
      <c r="O1719" s="90"/>
      <c r="Q1719" s="141"/>
      <c r="R1719" s="90"/>
      <c r="S1719" s="90"/>
      <c r="T1719" s="90"/>
      <c r="U1719" s="90"/>
      <c r="V1719" s="141"/>
      <c r="W1719" s="90"/>
      <c r="X1719" s="90"/>
      <c r="Y1719" s="86"/>
      <c r="AA1719" s="141"/>
      <c r="AB1719" s="90"/>
      <c r="AC1719" s="90"/>
      <c r="AD1719" s="90"/>
    </row>
    <row r="1720" spans="1:30" s="88" customFormat="1">
      <c r="A1720" s="87"/>
      <c r="C1720" s="89"/>
      <c r="D1720" s="90"/>
      <c r="F1720" s="90"/>
      <c r="I1720" s="90"/>
      <c r="J1720" s="90"/>
      <c r="L1720" s="141"/>
      <c r="M1720" s="90"/>
      <c r="N1720" s="90"/>
      <c r="O1720" s="90"/>
      <c r="Q1720" s="141"/>
      <c r="R1720" s="90"/>
      <c r="S1720" s="90"/>
      <c r="T1720" s="90"/>
      <c r="U1720" s="90"/>
      <c r="V1720" s="141"/>
      <c r="W1720" s="90"/>
      <c r="X1720" s="90"/>
      <c r="Y1720" s="86"/>
      <c r="AA1720" s="141"/>
      <c r="AB1720" s="90"/>
      <c r="AC1720" s="90"/>
      <c r="AD1720" s="90"/>
    </row>
    <row r="1721" spans="1:30" s="88" customFormat="1">
      <c r="A1721" s="87"/>
      <c r="C1721" s="89"/>
      <c r="D1721" s="90"/>
      <c r="F1721" s="90"/>
      <c r="I1721" s="90"/>
      <c r="J1721" s="90"/>
      <c r="L1721" s="141"/>
      <c r="M1721" s="90"/>
      <c r="N1721" s="90"/>
      <c r="O1721" s="90"/>
      <c r="Q1721" s="141"/>
      <c r="R1721" s="90"/>
      <c r="S1721" s="90"/>
      <c r="T1721" s="90"/>
      <c r="U1721" s="90"/>
      <c r="V1721" s="141"/>
      <c r="W1721" s="90"/>
      <c r="X1721" s="90"/>
      <c r="Y1721" s="86"/>
      <c r="AA1721" s="141"/>
      <c r="AB1721" s="90"/>
      <c r="AC1721" s="90"/>
      <c r="AD1721" s="90"/>
    </row>
    <row r="1722" spans="1:30" s="88" customFormat="1">
      <c r="A1722" s="87"/>
      <c r="C1722" s="89"/>
      <c r="D1722" s="90"/>
      <c r="F1722" s="90"/>
      <c r="I1722" s="90"/>
      <c r="J1722" s="90"/>
      <c r="L1722" s="141"/>
      <c r="M1722" s="90"/>
      <c r="N1722" s="90"/>
      <c r="O1722" s="90"/>
      <c r="Q1722" s="141"/>
      <c r="R1722" s="90"/>
      <c r="S1722" s="90"/>
      <c r="T1722" s="90"/>
      <c r="U1722" s="90"/>
      <c r="V1722" s="141"/>
      <c r="W1722" s="90"/>
      <c r="X1722" s="90"/>
      <c r="Y1722" s="86"/>
      <c r="AA1722" s="141"/>
      <c r="AB1722" s="90"/>
      <c r="AC1722" s="90"/>
      <c r="AD1722" s="90"/>
    </row>
    <row r="1723" spans="1:30" s="88" customFormat="1">
      <c r="A1723" s="87"/>
      <c r="C1723" s="89"/>
      <c r="D1723" s="90"/>
      <c r="F1723" s="90"/>
      <c r="I1723" s="90"/>
      <c r="J1723" s="90"/>
      <c r="L1723" s="141"/>
      <c r="M1723" s="90"/>
      <c r="N1723" s="90"/>
      <c r="O1723" s="90"/>
      <c r="Q1723" s="141"/>
      <c r="R1723" s="90"/>
      <c r="S1723" s="90"/>
      <c r="T1723" s="90"/>
      <c r="U1723" s="90"/>
      <c r="V1723" s="141"/>
      <c r="W1723" s="90"/>
      <c r="X1723" s="90"/>
      <c r="Y1723" s="86"/>
      <c r="AA1723" s="141"/>
      <c r="AB1723" s="90"/>
      <c r="AC1723" s="90"/>
      <c r="AD1723" s="90"/>
    </row>
    <row r="1724" spans="1:30" s="88" customFormat="1">
      <c r="A1724" s="87"/>
      <c r="C1724" s="89"/>
      <c r="D1724" s="90"/>
      <c r="F1724" s="90"/>
      <c r="I1724" s="90"/>
      <c r="J1724" s="90"/>
      <c r="L1724" s="141"/>
      <c r="M1724" s="90"/>
      <c r="N1724" s="90"/>
      <c r="O1724" s="90"/>
      <c r="Q1724" s="141"/>
      <c r="R1724" s="90"/>
      <c r="S1724" s="90"/>
      <c r="T1724" s="90"/>
      <c r="U1724" s="90"/>
      <c r="V1724" s="141"/>
      <c r="W1724" s="90"/>
      <c r="X1724" s="90"/>
      <c r="Y1724" s="86"/>
      <c r="AA1724" s="141"/>
      <c r="AB1724" s="90"/>
      <c r="AC1724" s="90"/>
      <c r="AD1724" s="90"/>
    </row>
    <row r="1725" spans="1:30" s="88" customFormat="1">
      <c r="A1725" s="87"/>
      <c r="C1725" s="89"/>
      <c r="D1725" s="90"/>
      <c r="F1725" s="90"/>
      <c r="I1725" s="90"/>
      <c r="J1725" s="90"/>
      <c r="L1725" s="141"/>
      <c r="M1725" s="90"/>
      <c r="N1725" s="90"/>
      <c r="O1725" s="90"/>
      <c r="Q1725" s="141"/>
      <c r="R1725" s="90"/>
      <c r="S1725" s="90"/>
      <c r="T1725" s="90"/>
      <c r="U1725" s="90"/>
      <c r="V1725" s="141"/>
      <c r="W1725" s="90"/>
      <c r="X1725" s="90"/>
      <c r="Y1725" s="86"/>
      <c r="AA1725" s="141"/>
      <c r="AB1725" s="90"/>
      <c r="AC1725" s="90"/>
      <c r="AD1725" s="90"/>
    </row>
    <row r="1726" spans="1:30" s="88" customFormat="1">
      <c r="A1726" s="87"/>
      <c r="C1726" s="89"/>
      <c r="D1726" s="90"/>
      <c r="F1726" s="90"/>
      <c r="I1726" s="90"/>
      <c r="J1726" s="90"/>
      <c r="L1726" s="141"/>
      <c r="M1726" s="90"/>
      <c r="N1726" s="90"/>
      <c r="O1726" s="90"/>
      <c r="Q1726" s="141"/>
      <c r="R1726" s="90"/>
      <c r="S1726" s="90"/>
      <c r="T1726" s="90"/>
      <c r="U1726" s="90"/>
      <c r="V1726" s="141"/>
      <c r="W1726" s="90"/>
      <c r="X1726" s="90"/>
      <c r="Y1726" s="86"/>
      <c r="AA1726" s="141"/>
      <c r="AB1726" s="90"/>
      <c r="AC1726" s="90"/>
      <c r="AD1726" s="90"/>
    </row>
    <row r="1727" spans="1:30" s="88" customFormat="1">
      <c r="A1727" s="87"/>
      <c r="C1727" s="89"/>
      <c r="D1727" s="90"/>
      <c r="F1727" s="90"/>
      <c r="I1727" s="90"/>
      <c r="J1727" s="90"/>
      <c r="L1727" s="141"/>
      <c r="M1727" s="90"/>
      <c r="N1727" s="90"/>
      <c r="O1727" s="90"/>
      <c r="Q1727" s="141"/>
      <c r="R1727" s="90"/>
      <c r="S1727" s="90"/>
      <c r="T1727" s="90"/>
      <c r="U1727" s="90"/>
      <c r="V1727" s="141"/>
      <c r="W1727" s="90"/>
      <c r="X1727" s="90"/>
      <c r="Y1727" s="86"/>
      <c r="AA1727" s="141"/>
      <c r="AB1727" s="90"/>
      <c r="AC1727" s="90"/>
      <c r="AD1727" s="90"/>
    </row>
    <row r="1728" spans="1:30" s="88" customFormat="1">
      <c r="A1728" s="87"/>
      <c r="C1728" s="89"/>
      <c r="D1728" s="90"/>
      <c r="F1728" s="90"/>
      <c r="I1728" s="90"/>
      <c r="J1728" s="90"/>
      <c r="L1728" s="141"/>
      <c r="M1728" s="90"/>
      <c r="N1728" s="90"/>
      <c r="O1728" s="90"/>
      <c r="Q1728" s="141"/>
      <c r="R1728" s="90"/>
      <c r="S1728" s="90"/>
      <c r="T1728" s="90"/>
      <c r="U1728" s="90"/>
      <c r="V1728" s="141"/>
      <c r="W1728" s="90"/>
      <c r="X1728" s="90"/>
      <c r="Y1728" s="86"/>
      <c r="AA1728" s="141"/>
      <c r="AB1728" s="90"/>
      <c r="AC1728" s="90"/>
      <c r="AD1728" s="90"/>
    </row>
    <row r="1729" spans="1:30" s="88" customFormat="1">
      <c r="A1729" s="87"/>
      <c r="C1729" s="89"/>
      <c r="D1729" s="90"/>
      <c r="F1729" s="90"/>
      <c r="I1729" s="90"/>
      <c r="J1729" s="90"/>
      <c r="L1729" s="141"/>
      <c r="M1729" s="90"/>
      <c r="N1729" s="90"/>
      <c r="O1729" s="90"/>
      <c r="Q1729" s="141"/>
      <c r="R1729" s="90"/>
      <c r="S1729" s="90"/>
      <c r="T1729" s="90"/>
      <c r="U1729" s="90"/>
      <c r="V1729" s="141"/>
      <c r="W1729" s="90"/>
      <c r="X1729" s="90"/>
      <c r="Y1729" s="86"/>
      <c r="AA1729" s="141"/>
      <c r="AB1729" s="90"/>
      <c r="AC1729" s="90"/>
      <c r="AD1729" s="90"/>
    </row>
    <row r="1730" spans="1:30" s="88" customFormat="1">
      <c r="A1730" s="87"/>
      <c r="C1730" s="89"/>
      <c r="D1730" s="90"/>
      <c r="F1730" s="90"/>
      <c r="I1730" s="90"/>
      <c r="J1730" s="90"/>
      <c r="L1730" s="141"/>
      <c r="M1730" s="90"/>
      <c r="N1730" s="90"/>
      <c r="O1730" s="90"/>
      <c r="Q1730" s="141"/>
      <c r="R1730" s="90"/>
      <c r="S1730" s="90"/>
      <c r="T1730" s="90"/>
      <c r="U1730" s="90"/>
      <c r="V1730" s="141"/>
      <c r="W1730" s="90"/>
      <c r="X1730" s="90"/>
      <c r="Y1730" s="86"/>
      <c r="AA1730" s="141"/>
      <c r="AB1730" s="90"/>
      <c r="AC1730" s="90"/>
      <c r="AD1730" s="90"/>
    </row>
    <row r="1731" spans="1:30" s="88" customFormat="1">
      <c r="A1731" s="87"/>
      <c r="C1731" s="89"/>
      <c r="D1731" s="90"/>
      <c r="F1731" s="90"/>
      <c r="I1731" s="90"/>
      <c r="J1731" s="90"/>
      <c r="L1731" s="141"/>
      <c r="M1731" s="90"/>
      <c r="N1731" s="90"/>
      <c r="O1731" s="90"/>
      <c r="Q1731" s="141"/>
      <c r="R1731" s="90"/>
      <c r="S1731" s="90"/>
      <c r="T1731" s="90"/>
      <c r="U1731" s="90"/>
      <c r="V1731" s="141"/>
      <c r="W1731" s="90"/>
      <c r="X1731" s="90"/>
      <c r="Y1731" s="86"/>
      <c r="AA1731" s="141"/>
      <c r="AB1731" s="90"/>
      <c r="AC1731" s="90"/>
      <c r="AD1731" s="90"/>
    </row>
    <row r="1732" spans="1:30" s="88" customFormat="1">
      <c r="A1732" s="87"/>
      <c r="C1732" s="89"/>
      <c r="D1732" s="90"/>
      <c r="F1732" s="90"/>
      <c r="I1732" s="90"/>
      <c r="J1732" s="90"/>
      <c r="L1732" s="141"/>
      <c r="M1732" s="90"/>
      <c r="N1732" s="90"/>
      <c r="O1732" s="90"/>
      <c r="Q1732" s="141"/>
      <c r="R1732" s="90"/>
      <c r="S1732" s="90"/>
      <c r="T1732" s="90"/>
      <c r="U1732" s="90"/>
      <c r="V1732" s="141"/>
      <c r="W1732" s="90"/>
      <c r="X1732" s="90"/>
      <c r="Y1732" s="86"/>
      <c r="AA1732" s="141"/>
      <c r="AB1732" s="90"/>
      <c r="AC1732" s="90"/>
      <c r="AD1732" s="90"/>
    </row>
    <row r="1733" spans="1:30" s="88" customFormat="1">
      <c r="A1733" s="87"/>
      <c r="C1733" s="89"/>
      <c r="D1733" s="90"/>
      <c r="F1733" s="90"/>
      <c r="I1733" s="90"/>
      <c r="J1733" s="90"/>
      <c r="L1733" s="141"/>
      <c r="M1733" s="90"/>
      <c r="N1733" s="90"/>
      <c r="O1733" s="90"/>
      <c r="Q1733" s="141"/>
      <c r="R1733" s="90"/>
      <c r="S1733" s="90"/>
      <c r="T1733" s="90"/>
      <c r="U1733" s="90"/>
      <c r="V1733" s="141"/>
      <c r="W1733" s="90"/>
      <c r="X1733" s="90"/>
      <c r="Y1733" s="86"/>
      <c r="AA1733" s="141"/>
      <c r="AB1733" s="90"/>
      <c r="AC1733" s="90"/>
      <c r="AD1733" s="90"/>
    </row>
    <row r="1734" spans="1:30" s="88" customFormat="1">
      <c r="A1734" s="87"/>
      <c r="C1734" s="89"/>
      <c r="D1734" s="90"/>
      <c r="F1734" s="90"/>
      <c r="I1734" s="90"/>
      <c r="J1734" s="90"/>
      <c r="L1734" s="141"/>
      <c r="M1734" s="90"/>
      <c r="N1734" s="90"/>
      <c r="O1734" s="90"/>
      <c r="Q1734" s="141"/>
      <c r="R1734" s="90"/>
      <c r="S1734" s="90"/>
      <c r="T1734" s="90"/>
      <c r="U1734" s="90"/>
      <c r="V1734" s="141"/>
      <c r="W1734" s="90"/>
      <c r="X1734" s="90"/>
      <c r="Y1734" s="86"/>
      <c r="AA1734" s="141"/>
      <c r="AB1734" s="90"/>
      <c r="AC1734" s="90"/>
      <c r="AD1734" s="90"/>
    </row>
    <row r="1735" spans="1:30" s="88" customFormat="1">
      <c r="A1735" s="87"/>
      <c r="C1735" s="89"/>
      <c r="D1735" s="90"/>
      <c r="F1735" s="90"/>
      <c r="I1735" s="90"/>
      <c r="J1735" s="90"/>
      <c r="L1735" s="141"/>
      <c r="M1735" s="90"/>
      <c r="N1735" s="90"/>
      <c r="O1735" s="90"/>
      <c r="Q1735" s="141"/>
      <c r="R1735" s="90"/>
      <c r="S1735" s="90"/>
      <c r="T1735" s="90"/>
      <c r="U1735" s="90"/>
      <c r="V1735" s="141"/>
      <c r="W1735" s="90"/>
      <c r="X1735" s="90"/>
      <c r="Y1735" s="86"/>
      <c r="AA1735" s="141"/>
      <c r="AB1735" s="90"/>
      <c r="AC1735" s="90"/>
      <c r="AD1735" s="90"/>
    </row>
    <row r="1736" spans="1:30" s="88" customFormat="1">
      <c r="A1736" s="87"/>
      <c r="C1736" s="89"/>
      <c r="D1736" s="90"/>
      <c r="F1736" s="90"/>
      <c r="I1736" s="90"/>
      <c r="J1736" s="90"/>
      <c r="L1736" s="141"/>
      <c r="M1736" s="90"/>
      <c r="N1736" s="90"/>
      <c r="O1736" s="90"/>
      <c r="Q1736" s="141"/>
      <c r="R1736" s="90"/>
      <c r="S1736" s="90"/>
      <c r="T1736" s="90"/>
      <c r="U1736" s="90"/>
      <c r="V1736" s="141"/>
      <c r="W1736" s="90"/>
      <c r="X1736" s="90"/>
      <c r="Y1736" s="86"/>
      <c r="AA1736" s="141"/>
      <c r="AB1736" s="90"/>
      <c r="AC1736" s="90"/>
      <c r="AD1736" s="90"/>
    </row>
    <row r="1737" spans="1:30" s="88" customFormat="1">
      <c r="A1737" s="87"/>
      <c r="C1737" s="89"/>
      <c r="D1737" s="90"/>
      <c r="F1737" s="90"/>
      <c r="I1737" s="90"/>
      <c r="J1737" s="90"/>
      <c r="L1737" s="141"/>
      <c r="M1737" s="90"/>
      <c r="N1737" s="90"/>
      <c r="O1737" s="90"/>
      <c r="Q1737" s="141"/>
      <c r="R1737" s="90"/>
      <c r="S1737" s="90"/>
      <c r="T1737" s="90"/>
      <c r="U1737" s="90"/>
      <c r="V1737" s="141"/>
      <c r="W1737" s="90"/>
      <c r="X1737" s="90"/>
      <c r="Y1737" s="86"/>
      <c r="AA1737" s="141"/>
      <c r="AB1737" s="90"/>
      <c r="AC1737" s="90"/>
      <c r="AD1737" s="90"/>
    </row>
    <row r="1738" spans="1:30" s="88" customFormat="1">
      <c r="A1738" s="87"/>
      <c r="C1738" s="89"/>
      <c r="D1738" s="90"/>
      <c r="F1738" s="90"/>
      <c r="I1738" s="90"/>
      <c r="J1738" s="90"/>
      <c r="L1738" s="141"/>
      <c r="M1738" s="90"/>
      <c r="N1738" s="90"/>
      <c r="O1738" s="90"/>
      <c r="Q1738" s="141"/>
      <c r="R1738" s="90"/>
      <c r="S1738" s="90"/>
      <c r="T1738" s="90"/>
      <c r="U1738" s="90"/>
      <c r="V1738" s="141"/>
      <c r="W1738" s="90"/>
      <c r="X1738" s="90"/>
      <c r="Y1738" s="86"/>
      <c r="AA1738" s="141"/>
      <c r="AB1738" s="90"/>
      <c r="AC1738" s="90"/>
      <c r="AD1738" s="90"/>
    </row>
    <row r="1739" spans="1:30" s="88" customFormat="1">
      <c r="A1739" s="87"/>
      <c r="C1739" s="89"/>
      <c r="D1739" s="90"/>
      <c r="F1739" s="90"/>
      <c r="I1739" s="90"/>
      <c r="J1739" s="90"/>
      <c r="L1739" s="141"/>
      <c r="M1739" s="90"/>
      <c r="N1739" s="90"/>
      <c r="O1739" s="90"/>
      <c r="Q1739" s="141"/>
      <c r="R1739" s="90"/>
      <c r="S1739" s="90"/>
      <c r="T1739" s="90"/>
      <c r="U1739" s="90"/>
      <c r="V1739" s="141"/>
      <c r="W1739" s="90"/>
      <c r="X1739" s="90"/>
      <c r="Y1739" s="86"/>
      <c r="AA1739" s="141"/>
      <c r="AB1739" s="90"/>
      <c r="AC1739" s="90"/>
      <c r="AD1739" s="90"/>
    </row>
    <row r="1740" spans="1:30" s="88" customFormat="1">
      <c r="A1740" s="87"/>
      <c r="C1740" s="89"/>
      <c r="D1740" s="90"/>
      <c r="F1740" s="90"/>
      <c r="I1740" s="90"/>
      <c r="J1740" s="90"/>
      <c r="L1740" s="141"/>
      <c r="M1740" s="90"/>
      <c r="N1740" s="90"/>
      <c r="O1740" s="90"/>
      <c r="Q1740" s="141"/>
      <c r="R1740" s="90"/>
      <c r="S1740" s="90"/>
      <c r="T1740" s="90"/>
      <c r="U1740" s="90"/>
      <c r="V1740" s="141"/>
      <c r="W1740" s="90"/>
      <c r="X1740" s="90"/>
      <c r="Y1740" s="86"/>
      <c r="AA1740" s="141"/>
      <c r="AB1740" s="90"/>
      <c r="AC1740" s="90"/>
      <c r="AD1740" s="90"/>
    </row>
    <row r="1741" spans="1:30" s="88" customFormat="1">
      <c r="A1741" s="87"/>
      <c r="C1741" s="89"/>
      <c r="D1741" s="90"/>
      <c r="F1741" s="90"/>
      <c r="I1741" s="90"/>
      <c r="J1741" s="90"/>
      <c r="L1741" s="141"/>
      <c r="M1741" s="90"/>
      <c r="N1741" s="90"/>
      <c r="O1741" s="90"/>
      <c r="Q1741" s="141"/>
      <c r="R1741" s="90"/>
      <c r="S1741" s="90"/>
      <c r="T1741" s="90"/>
      <c r="U1741" s="90"/>
      <c r="V1741" s="141"/>
      <c r="W1741" s="90"/>
      <c r="X1741" s="90"/>
      <c r="Y1741" s="86"/>
      <c r="AA1741" s="141"/>
      <c r="AB1741" s="90"/>
      <c r="AC1741" s="90"/>
      <c r="AD1741" s="90"/>
    </row>
    <row r="1742" spans="1:30" s="88" customFormat="1">
      <c r="A1742" s="87"/>
      <c r="C1742" s="89"/>
      <c r="D1742" s="90"/>
      <c r="F1742" s="90"/>
      <c r="I1742" s="90"/>
      <c r="J1742" s="90"/>
      <c r="L1742" s="141"/>
      <c r="M1742" s="90"/>
      <c r="N1742" s="90"/>
      <c r="O1742" s="90"/>
      <c r="Q1742" s="141"/>
      <c r="R1742" s="90"/>
      <c r="S1742" s="90"/>
      <c r="T1742" s="90"/>
      <c r="U1742" s="90"/>
      <c r="V1742" s="141"/>
      <c r="W1742" s="90"/>
      <c r="X1742" s="90"/>
      <c r="Y1742" s="86"/>
      <c r="AA1742" s="141"/>
      <c r="AB1742" s="90"/>
      <c r="AC1742" s="90"/>
      <c r="AD1742" s="90"/>
    </row>
    <row r="1743" spans="1:30" s="88" customFormat="1">
      <c r="A1743" s="87"/>
      <c r="C1743" s="89"/>
      <c r="D1743" s="90"/>
      <c r="F1743" s="90"/>
      <c r="I1743" s="90"/>
      <c r="J1743" s="90"/>
      <c r="L1743" s="141"/>
      <c r="M1743" s="90"/>
      <c r="N1743" s="90"/>
      <c r="O1743" s="90"/>
      <c r="Q1743" s="141"/>
      <c r="R1743" s="90"/>
      <c r="S1743" s="90"/>
      <c r="T1743" s="90"/>
      <c r="U1743" s="90"/>
      <c r="V1743" s="141"/>
      <c r="W1743" s="90"/>
      <c r="X1743" s="90"/>
      <c r="Y1743" s="86"/>
      <c r="AA1743" s="141"/>
      <c r="AB1743" s="90"/>
      <c r="AC1743" s="90"/>
      <c r="AD1743" s="90"/>
    </row>
    <row r="1744" spans="1:30" s="88" customFormat="1">
      <c r="A1744" s="87"/>
      <c r="C1744" s="89"/>
      <c r="D1744" s="90"/>
      <c r="F1744" s="90"/>
      <c r="I1744" s="90"/>
      <c r="J1744" s="90"/>
      <c r="L1744" s="141"/>
      <c r="M1744" s="90"/>
      <c r="N1744" s="90"/>
      <c r="O1744" s="90"/>
      <c r="Q1744" s="141"/>
      <c r="R1744" s="90"/>
      <c r="S1744" s="90"/>
      <c r="T1744" s="90"/>
      <c r="U1744" s="90"/>
      <c r="V1744" s="141"/>
      <c r="W1744" s="90"/>
      <c r="X1744" s="90"/>
      <c r="Y1744" s="86"/>
      <c r="AA1744" s="141"/>
      <c r="AB1744" s="90"/>
      <c r="AC1744" s="90"/>
      <c r="AD1744" s="90"/>
    </row>
    <row r="1745" spans="1:30" s="88" customFormat="1">
      <c r="A1745" s="87"/>
      <c r="C1745" s="89"/>
      <c r="D1745" s="90"/>
      <c r="F1745" s="90"/>
      <c r="I1745" s="90"/>
      <c r="J1745" s="90"/>
      <c r="L1745" s="141"/>
      <c r="M1745" s="90"/>
      <c r="N1745" s="90"/>
      <c r="O1745" s="90"/>
      <c r="Q1745" s="141"/>
      <c r="R1745" s="90"/>
      <c r="S1745" s="90"/>
      <c r="T1745" s="90"/>
      <c r="U1745" s="90"/>
      <c r="V1745" s="141"/>
      <c r="W1745" s="90"/>
      <c r="X1745" s="90"/>
      <c r="Y1745" s="86"/>
      <c r="AA1745" s="141"/>
      <c r="AB1745" s="90"/>
      <c r="AC1745" s="90"/>
      <c r="AD1745" s="90"/>
    </row>
    <row r="1746" spans="1:30" s="88" customFormat="1">
      <c r="A1746" s="87"/>
      <c r="C1746" s="89"/>
      <c r="D1746" s="90"/>
      <c r="F1746" s="90"/>
      <c r="I1746" s="90"/>
      <c r="J1746" s="90"/>
      <c r="L1746" s="141"/>
      <c r="M1746" s="90"/>
      <c r="N1746" s="90"/>
      <c r="O1746" s="90"/>
      <c r="Q1746" s="141"/>
      <c r="R1746" s="90"/>
      <c r="S1746" s="90"/>
      <c r="T1746" s="90"/>
      <c r="U1746" s="90"/>
      <c r="V1746" s="141"/>
      <c r="W1746" s="90"/>
      <c r="X1746" s="90"/>
      <c r="Y1746" s="86"/>
      <c r="AA1746" s="141"/>
      <c r="AB1746" s="90"/>
      <c r="AC1746" s="90"/>
      <c r="AD1746" s="90"/>
    </row>
    <row r="1747" spans="1:30" s="88" customFormat="1">
      <c r="A1747" s="87"/>
      <c r="C1747" s="89"/>
      <c r="D1747" s="90"/>
      <c r="F1747" s="90"/>
      <c r="I1747" s="90"/>
      <c r="J1747" s="90"/>
      <c r="L1747" s="141"/>
      <c r="M1747" s="90"/>
      <c r="N1747" s="90"/>
      <c r="O1747" s="90"/>
      <c r="Q1747" s="141"/>
      <c r="R1747" s="90"/>
      <c r="S1747" s="90"/>
      <c r="T1747" s="90"/>
      <c r="U1747" s="90"/>
      <c r="V1747" s="141"/>
      <c r="W1747" s="90"/>
      <c r="X1747" s="90"/>
      <c r="Y1747" s="86"/>
      <c r="AA1747" s="141"/>
      <c r="AB1747" s="90"/>
      <c r="AC1747" s="90"/>
      <c r="AD1747" s="90"/>
    </row>
    <row r="1748" spans="1:30" s="88" customFormat="1">
      <c r="A1748" s="87"/>
      <c r="C1748" s="89"/>
      <c r="D1748" s="90"/>
      <c r="F1748" s="90"/>
      <c r="I1748" s="90"/>
      <c r="J1748" s="90"/>
      <c r="L1748" s="141"/>
      <c r="M1748" s="90"/>
      <c r="N1748" s="90"/>
      <c r="O1748" s="90"/>
      <c r="Q1748" s="141"/>
      <c r="R1748" s="90"/>
      <c r="S1748" s="90"/>
      <c r="T1748" s="90"/>
      <c r="U1748" s="90"/>
      <c r="V1748" s="141"/>
      <c r="W1748" s="90"/>
      <c r="X1748" s="90"/>
      <c r="Y1748" s="86"/>
      <c r="AA1748" s="141"/>
      <c r="AB1748" s="90"/>
      <c r="AC1748" s="90"/>
      <c r="AD1748" s="90"/>
    </row>
    <row r="1749" spans="1:30" s="88" customFormat="1">
      <c r="A1749" s="87"/>
      <c r="C1749" s="89"/>
      <c r="D1749" s="90"/>
      <c r="F1749" s="90"/>
      <c r="I1749" s="90"/>
      <c r="J1749" s="90"/>
      <c r="L1749" s="141"/>
      <c r="M1749" s="90"/>
      <c r="N1749" s="90"/>
      <c r="O1749" s="90"/>
      <c r="Q1749" s="141"/>
      <c r="R1749" s="90"/>
      <c r="S1749" s="90"/>
      <c r="T1749" s="90"/>
      <c r="U1749" s="90"/>
      <c r="V1749" s="141"/>
      <c r="W1749" s="90"/>
      <c r="X1749" s="90"/>
      <c r="Y1749" s="86"/>
      <c r="AA1749" s="141"/>
      <c r="AB1749" s="90"/>
      <c r="AC1749" s="90"/>
      <c r="AD1749" s="90"/>
    </row>
    <row r="1750" spans="1:30" s="88" customFormat="1">
      <c r="A1750" s="87"/>
      <c r="C1750" s="89"/>
      <c r="D1750" s="90"/>
      <c r="F1750" s="90"/>
      <c r="I1750" s="90"/>
      <c r="J1750" s="90"/>
      <c r="L1750" s="141"/>
      <c r="M1750" s="90"/>
      <c r="N1750" s="90"/>
      <c r="O1750" s="90"/>
      <c r="Q1750" s="141"/>
      <c r="R1750" s="90"/>
      <c r="S1750" s="90"/>
      <c r="T1750" s="90"/>
      <c r="U1750" s="90"/>
      <c r="V1750" s="141"/>
      <c r="W1750" s="90"/>
      <c r="X1750" s="90"/>
      <c r="Y1750" s="86"/>
      <c r="AA1750" s="141"/>
      <c r="AB1750" s="90"/>
      <c r="AC1750" s="90"/>
      <c r="AD1750" s="90"/>
    </row>
    <row r="1751" spans="1:30" s="88" customFormat="1">
      <c r="A1751" s="87"/>
      <c r="C1751" s="89"/>
      <c r="D1751" s="90"/>
      <c r="F1751" s="90"/>
      <c r="I1751" s="90"/>
      <c r="J1751" s="90"/>
      <c r="L1751" s="141"/>
      <c r="M1751" s="90"/>
      <c r="N1751" s="90"/>
      <c r="O1751" s="90"/>
      <c r="Q1751" s="141"/>
      <c r="R1751" s="90"/>
      <c r="S1751" s="90"/>
      <c r="T1751" s="90"/>
      <c r="U1751" s="90"/>
      <c r="V1751" s="141"/>
      <c r="W1751" s="90"/>
      <c r="X1751" s="90"/>
      <c r="Y1751" s="86"/>
      <c r="AA1751" s="141"/>
      <c r="AB1751" s="90"/>
      <c r="AC1751" s="90"/>
      <c r="AD1751" s="90"/>
    </row>
    <row r="1752" spans="1:30" s="88" customFormat="1">
      <c r="A1752" s="87"/>
      <c r="C1752" s="89"/>
      <c r="D1752" s="90"/>
      <c r="F1752" s="90"/>
      <c r="I1752" s="90"/>
      <c r="J1752" s="90"/>
      <c r="L1752" s="141"/>
      <c r="M1752" s="90"/>
      <c r="N1752" s="90"/>
      <c r="O1752" s="90"/>
      <c r="Q1752" s="141"/>
      <c r="R1752" s="90"/>
      <c r="S1752" s="90"/>
      <c r="T1752" s="90"/>
      <c r="U1752" s="90"/>
      <c r="V1752" s="141"/>
      <c r="W1752" s="90"/>
      <c r="X1752" s="90"/>
      <c r="Y1752" s="86"/>
      <c r="AA1752" s="141"/>
      <c r="AB1752" s="90"/>
      <c r="AC1752" s="90"/>
      <c r="AD1752" s="90"/>
    </row>
    <row r="1753" spans="1:30" s="88" customFormat="1">
      <c r="A1753" s="87"/>
      <c r="C1753" s="89"/>
      <c r="D1753" s="90"/>
      <c r="F1753" s="90"/>
      <c r="I1753" s="90"/>
      <c r="J1753" s="90"/>
      <c r="L1753" s="141"/>
      <c r="M1753" s="90"/>
      <c r="N1753" s="90"/>
      <c r="O1753" s="90"/>
      <c r="Q1753" s="141"/>
      <c r="R1753" s="90"/>
      <c r="S1753" s="90"/>
      <c r="T1753" s="90"/>
      <c r="U1753" s="90"/>
      <c r="V1753" s="141"/>
      <c r="W1753" s="90"/>
      <c r="X1753" s="90"/>
      <c r="Y1753" s="86"/>
      <c r="AA1753" s="141"/>
      <c r="AB1753" s="90"/>
      <c r="AC1753" s="90"/>
      <c r="AD1753" s="90"/>
    </row>
    <row r="1754" spans="1:30" s="88" customFormat="1">
      <c r="A1754" s="87"/>
      <c r="C1754" s="89"/>
      <c r="D1754" s="90"/>
      <c r="F1754" s="90"/>
      <c r="I1754" s="90"/>
      <c r="J1754" s="90"/>
      <c r="L1754" s="141"/>
      <c r="M1754" s="90"/>
      <c r="N1754" s="90"/>
      <c r="O1754" s="90"/>
      <c r="Q1754" s="141"/>
      <c r="R1754" s="90"/>
      <c r="S1754" s="90"/>
      <c r="T1754" s="90"/>
      <c r="U1754" s="90"/>
      <c r="V1754" s="141"/>
      <c r="W1754" s="90"/>
      <c r="X1754" s="90"/>
      <c r="Y1754" s="86"/>
      <c r="AA1754" s="141"/>
      <c r="AB1754" s="90"/>
      <c r="AC1754" s="90"/>
      <c r="AD1754" s="90"/>
    </row>
    <row r="1755" spans="1:30" s="88" customFormat="1">
      <c r="A1755" s="87"/>
      <c r="C1755" s="89"/>
      <c r="D1755" s="90"/>
      <c r="F1755" s="90"/>
      <c r="I1755" s="90"/>
      <c r="J1755" s="90"/>
      <c r="L1755" s="141"/>
      <c r="M1755" s="90"/>
      <c r="N1755" s="90"/>
      <c r="O1755" s="90"/>
      <c r="Q1755" s="141"/>
      <c r="R1755" s="90"/>
      <c r="S1755" s="90"/>
      <c r="T1755" s="90"/>
      <c r="U1755" s="90"/>
      <c r="V1755" s="141"/>
      <c r="W1755" s="90"/>
      <c r="X1755" s="90"/>
      <c r="Y1755" s="86"/>
      <c r="AA1755" s="141"/>
      <c r="AB1755" s="90"/>
      <c r="AC1755" s="90"/>
      <c r="AD1755" s="90"/>
    </row>
    <row r="1756" spans="1:30" s="88" customFormat="1">
      <c r="A1756" s="87"/>
      <c r="C1756" s="89"/>
      <c r="D1756" s="90"/>
      <c r="F1756" s="90"/>
      <c r="I1756" s="90"/>
      <c r="J1756" s="90"/>
      <c r="L1756" s="141"/>
      <c r="M1756" s="90"/>
      <c r="N1756" s="90"/>
      <c r="O1756" s="90"/>
      <c r="Q1756" s="141"/>
      <c r="R1756" s="90"/>
      <c r="S1756" s="90"/>
      <c r="T1756" s="90"/>
      <c r="U1756" s="90"/>
      <c r="V1756" s="141"/>
      <c r="W1756" s="90"/>
      <c r="X1756" s="90"/>
      <c r="Y1756" s="86"/>
      <c r="AA1756" s="141"/>
      <c r="AB1756" s="90"/>
      <c r="AC1756" s="90"/>
      <c r="AD1756" s="90"/>
    </row>
    <row r="1757" spans="1:30" s="88" customFormat="1">
      <c r="A1757" s="87"/>
      <c r="C1757" s="89"/>
      <c r="D1757" s="90"/>
      <c r="F1757" s="90"/>
      <c r="I1757" s="90"/>
      <c r="J1757" s="90"/>
      <c r="L1757" s="141"/>
      <c r="M1757" s="90"/>
      <c r="N1757" s="90"/>
      <c r="O1757" s="90"/>
      <c r="Q1757" s="141"/>
      <c r="R1757" s="90"/>
      <c r="S1757" s="90"/>
      <c r="T1757" s="90"/>
      <c r="U1757" s="90"/>
      <c r="V1757" s="141"/>
      <c r="W1757" s="90"/>
      <c r="X1757" s="90"/>
      <c r="Y1757" s="86"/>
      <c r="AA1757" s="141"/>
      <c r="AB1757" s="90"/>
      <c r="AC1757" s="90"/>
      <c r="AD1757" s="90"/>
    </row>
    <row r="1758" spans="1:30" s="88" customFormat="1">
      <c r="A1758" s="87"/>
      <c r="C1758" s="89"/>
      <c r="D1758" s="90"/>
      <c r="F1758" s="90"/>
      <c r="I1758" s="90"/>
      <c r="J1758" s="90"/>
      <c r="L1758" s="141"/>
      <c r="M1758" s="90"/>
      <c r="N1758" s="90"/>
      <c r="O1758" s="90"/>
      <c r="Q1758" s="141"/>
      <c r="R1758" s="90"/>
      <c r="S1758" s="90"/>
      <c r="T1758" s="90"/>
      <c r="U1758" s="90"/>
      <c r="V1758" s="141"/>
      <c r="W1758" s="90"/>
      <c r="X1758" s="90"/>
      <c r="Y1758" s="86"/>
      <c r="AA1758" s="141"/>
      <c r="AB1758" s="90"/>
      <c r="AC1758" s="90"/>
      <c r="AD1758" s="90"/>
    </row>
    <row r="1759" spans="1:30" s="88" customFormat="1">
      <c r="A1759" s="87"/>
      <c r="C1759" s="89"/>
      <c r="D1759" s="90"/>
      <c r="F1759" s="90"/>
      <c r="I1759" s="90"/>
      <c r="J1759" s="90"/>
      <c r="L1759" s="141"/>
      <c r="M1759" s="90"/>
      <c r="N1759" s="90"/>
      <c r="O1759" s="90"/>
      <c r="Q1759" s="141"/>
      <c r="R1759" s="90"/>
      <c r="S1759" s="90"/>
      <c r="T1759" s="90"/>
      <c r="U1759" s="90"/>
      <c r="V1759" s="141"/>
      <c r="W1759" s="90"/>
      <c r="X1759" s="90"/>
      <c r="Y1759" s="86"/>
      <c r="AA1759" s="141"/>
      <c r="AB1759" s="90"/>
      <c r="AC1759" s="90"/>
      <c r="AD1759" s="90"/>
    </row>
    <row r="1760" spans="1:30" s="88" customFormat="1">
      <c r="A1760" s="87"/>
      <c r="C1760" s="89"/>
      <c r="D1760" s="90"/>
      <c r="F1760" s="90"/>
      <c r="I1760" s="90"/>
      <c r="J1760" s="90"/>
      <c r="L1760" s="141"/>
      <c r="M1760" s="90"/>
      <c r="N1760" s="90"/>
      <c r="O1760" s="90"/>
      <c r="Q1760" s="141"/>
      <c r="R1760" s="90"/>
      <c r="S1760" s="90"/>
      <c r="T1760" s="90"/>
      <c r="U1760" s="90"/>
      <c r="V1760" s="141"/>
      <c r="W1760" s="90"/>
      <c r="X1760" s="90"/>
      <c r="Y1760" s="86"/>
      <c r="AA1760" s="141"/>
      <c r="AB1760" s="90"/>
      <c r="AC1760" s="90"/>
      <c r="AD1760" s="90"/>
    </row>
    <row r="1761" spans="1:30" s="88" customFormat="1">
      <c r="A1761" s="87"/>
      <c r="C1761" s="89"/>
      <c r="D1761" s="90"/>
      <c r="F1761" s="90"/>
      <c r="I1761" s="90"/>
      <c r="J1761" s="90"/>
      <c r="L1761" s="141"/>
      <c r="M1761" s="90"/>
      <c r="N1761" s="90"/>
      <c r="O1761" s="90"/>
      <c r="Q1761" s="141"/>
      <c r="R1761" s="90"/>
      <c r="S1761" s="90"/>
      <c r="T1761" s="90"/>
      <c r="U1761" s="90"/>
      <c r="V1761" s="141"/>
      <c r="W1761" s="90"/>
      <c r="X1761" s="90"/>
      <c r="Y1761" s="86"/>
      <c r="AA1761" s="141"/>
      <c r="AB1761" s="90"/>
      <c r="AC1761" s="90"/>
      <c r="AD1761" s="90"/>
    </row>
    <row r="1762" spans="1:30" s="88" customFormat="1">
      <c r="A1762" s="87"/>
      <c r="C1762" s="89"/>
      <c r="D1762" s="90"/>
      <c r="F1762" s="90"/>
      <c r="I1762" s="90"/>
      <c r="J1762" s="90"/>
      <c r="L1762" s="141"/>
      <c r="M1762" s="90"/>
      <c r="N1762" s="90"/>
      <c r="O1762" s="90"/>
      <c r="Q1762" s="141"/>
      <c r="R1762" s="90"/>
      <c r="S1762" s="90"/>
      <c r="T1762" s="90"/>
      <c r="U1762" s="90"/>
      <c r="V1762" s="141"/>
      <c r="W1762" s="90"/>
      <c r="X1762" s="90"/>
      <c r="Y1762" s="86"/>
      <c r="AA1762" s="141"/>
      <c r="AB1762" s="90"/>
      <c r="AC1762" s="90"/>
      <c r="AD1762" s="90"/>
    </row>
    <row r="1763" spans="1:30" s="88" customFormat="1">
      <c r="A1763" s="87"/>
      <c r="C1763" s="89"/>
      <c r="D1763" s="90"/>
      <c r="F1763" s="90"/>
      <c r="I1763" s="90"/>
      <c r="J1763" s="90"/>
      <c r="L1763" s="141"/>
      <c r="M1763" s="90"/>
      <c r="N1763" s="90"/>
      <c r="O1763" s="90"/>
      <c r="Q1763" s="141"/>
      <c r="R1763" s="90"/>
      <c r="S1763" s="90"/>
      <c r="T1763" s="90"/>
      <c r="U1763" s="90"/>
      <c r="V1763" s="141"/>
      <c r="W1763" s="90"/>
      <c r="X1763" s="90"/>
      <c r="Y1763" s="86"/>
      <c r="AA1763" s="141"/>
      <c r="AB1763" s="90"/>
      <c r="AC1763" s="90"/>
      <c r="AD1763" s="90"/>
    </row>
    <row r="1764" spans="1:30" s="88" customFormat="1">
      <c r="A1764" s="87"/>
      <c r="C1764" s="89"/>
      <c r="D1764" s="90"/>
      <c r="F1764" s="90"/>
      <c r="I1764" s="90"/>
      <c r="J1764" s="90"/>
      <c r="L1764" s="141"/>
      <c r="M1764" s="90"/>
      <c r="N1764" s="90"/>
      <c r="O1764" s="90"/>
      <c r="Q1764" s="141"/>
      <c r="R1764" s="90"/>
      <c r="S1764" s="90"/>
      <c r="T1764" s="90"/>
      <c r="U1764" s="90"/>
      <c r="V1764" s="141"/>
      <c r="W1764" s="90"/>
      <c r="X1764" s="90"/>
      <c r="Y1764" s="86"/>
      <c r="AA1764" s="141"/>
      <c r="AB1764" s="90"/>
      <c r="AC1764" s="90"/>
      <c r="AD1764" s="90"/>
    </row>
    <row r="1765" spans="1:30" s="88" customFormat="1">
      <c r="A1765" s="87"/>
      <c r="C1765" s="89"/>
      <c r="D1765" s="90"/>
      <c r="F1765" s="90"/>
      <c r="I1765" s="90"/>
      <c r="J1765" s="90"/>
      <c r="L1765" s="141"/>
      <c r="M1765" s="90"/>
      <c r="N1765" s="90"/>
      <c r="O1765" s="90"/>
      <c r="Q1765" s="141"/>
      <c r="R1765" s="90"/>
      <c r="S1765" s="90"/>
      <c r="T1765" s="90"/>
      <c r="U1765" s="90"/>
      <c r="V1765" s="141"/>
      <c r="W1765" s="90"/>
      <c r="X1765" s="90"/>
      <c r="Y1765" s="86"/>
      <c r="AA1765" s="141"/>
      <c r="AB1765" s="90"/>
      <c r="AC1765" s="90"/>
      <c r="AD1765" s="90"/>
    </row>
    <row r="1766" spans="1:30" s="88" customFormat="1">
      <c r="A1766" s="87"/>
      <c r="C1766" s="89"/>
      <c r="D1766" s="90"/>
      <c r="F1766" s="90"/>
      <c r="I1766" s="90"/>
      <c r="J1766" s="90"/>
      <c r="L1766" s="141"/>
      <c r="M1766" s="90"/>
      <c r="N1766" s="90"/>
      <c r="O1766" s="90"/>
      <c r="Q1766" s="141"/>
      <c r="R1766" s="90"/>
      <c r="S1766" s="90"/>
      <c r="T1766" s="90"/>
      <c r="U1766" s="90"/>
      <c r="V1766" s="141"/>
      <c r="W1766" s="90"/>
      <c r="X1766" s="90"/>
      <c r="Y1766" s="86"/>
      <c r="AA1766" s="141"/>
      <c r="AB1766" s="90"/>
      <c r="AC1766" s="90"/>
      <c r="AD1766" s="90"/>
    </row>
    <row r="1767" spans="1:30" s="88" customFormat="1">
      <c r="A1767" s="87"/>
      <c r="C1767" s="89"/>
      <c r="D1767" s="90"/>
      <c r="F1767" s="90"/>
      <c r="I1767" s="90"/>
      <c r="J1767" s="90"/>
      <c r="L1767" s="141"/>
      <c r="M1767" s="90"/>
      <c r="N1767" s="90"/>
      <c r="O1767" s="90"/>
      <c r="Q1767" s="141"/>
      <c r="R1767" s="90"/>
      <c r="S1767" s="90"/>
      <c r="T1767" s="90"/>
      <c r="U1767" s="90"/>
      <c r="V1767" s="141"/>
      <c r="W1767" s="90"/>
      <c r="X1767" s="90"/>
      <c r="Y1767" s="86"/>
      <c r="AA1767" s="141"/>
      <c r="AB1767" s="90"/>
      <c r="AC1767" s="90"/>
      <c r="AD1767" s="90"/>
    </row>
    <row r="1768" spans="1:30" s="88" customFormat="1">
      <c r="A1768" s="87"/>
      <c r="C1768" s="89"/>
      <c r="D1768" s="90"/>
      <c r="F1768" s="90"/>
      <c r="I1768" s="90"/>
      <c r="J1768" s="90"/>
      <c r="L1768" s="141"/>
      <c r="M1768" s="90"/>
      <c r="N1768" s="90"/>
      <c r="O1768" s="90"/>
      <c r="Q1768" s="141"/>
      <c r="R1768" s="90"/>
      <c r="S1768" s="90"/>
      <c r="T1768" s="90"/>
      <c r="U1768" s="90"/>
      <c r="V1768" s="141"/>
      <c r="W1768" s="90"/>
      <c r="X1768" s="90"/>
      <c r="Y1768" s="86"/>
      <c r="AA1768" s="141"/>
      <c r="AB1768" s="90"/>
      <c r="AC1768" s="90"/>
      <c r="AD1768" s="90"/>
    </row>
    <row r="1769" spans="1:30" s="88" customFormat="1">
      <c r="A1769" s="87"/>
      <c r="C1769" s="89"/>
      <c r="D1769" s="90"/>
      <c r="F1769" s="90"/>
      <c r="I1769" s="90"/>
      <c r="J1769" s="90"/>
      <c r="L1769" s="141"/>
      <c r="M1769" s="90"/>
      <c r="N1769" s="90"/>
      <c r="O1769" s="90"/>
      <c r="Q1769" s="141"/>
      <c r="R1769" s="90"/>
      <c r="S1769" s="90"/>
      <c r="T1769" s="90"/>
      <c r="U1769" s="90"/>
      <c r="V1769" s="141"/>
      <c r="W1769" s="90"/>
      <c r="X1769" s="90"/>
      <c r="Y1769" s="86"/>
      <c r="AA1769" s="141"/>
      <c r="AB1769" s="90"/>
      <c r="AC1769" s="90"/>
      <c r="AD1769" s="90"/>
    </row>
    <row r="1770" spans="1:30" s="88" customFormat="1">
      <c r="A1770" s="87"/>
      <c r="C1770" s="89"/>
      <c r="D1770" s="90"/>
      <c r="F1770" s="90"/>
      <c r="I1770" s="90"/>
      <c r="J1770" s="90"/>
      <c r="L1770" s="141"/>
      <c r="M1770" s="90"/>
      <c r="N1770" s="90"/>
      <c r="O1770" s="90"/>
      <c r="Q1770" s="141"/>
      <c r="R1770" s="90"/>
      <c r="S1770" s="90"/>
      <c r="T1770" s="90"/>
      <c r="U1770" s="90"/>
      <c r="V1770" s="141"/>
      <c r="W1770" s="90"/>
      <c r="X1770" s="90"/>
      <c r="Y1770" s="86"/>
      <c r="AA1770" s="141"/>
      <c r="AB1770" s="90"/>
      <c r="AC1770" s="90"/>
      <c r="AD1770" s="90"/>
    </row>
    <row r="1771" spans="1:30" s="88" customFormat="1">
      <c r="A1771" s="87"/>
      <c r="C1771" s="89"/>
      <c r="D1771" s="90"/>
      <c r="F1771" s="90"/>
      <c r="I1771" s="90"/>
      <c r="J1771" s="90"/>
      <c r="L1771" s="141"/>
      <c r="M1771" s="90"/>
      <c r="N1771" s="90"/>
      <c r="O1771" s="90"/>
      <c r="Q1771" s="141"/>
      <c r="R1771" s="90"/>
      <c r="S1771" s="90"/>
      <c r="T1771" s="90"/>
      <c r="U1771" s="90"/>
      <c r="V1771" s="141"/>
      <c r="W1771" s="90"/>
      <c r="X1771" s="90"/>
      <c r="Y1771" s="86"/>
      <c r="AA1771" s="141"/>
      <c r="AB1771" s="90"/>
      <c r="AC1771" s="90"/>
      <c r="AD1771" s="90"/>
    </row>
    <row r="1772" spans="1:30" s="88" customFormat="1">
      <c r="A1772" s="87"/>
      <c r="C1772" s="89"/>
      <c r="D1772" s="90"/>
      <c r="F1772" s="90"/>
      <c r="I1772" s="90"/>
      <c r="J1772" s="90"/>
      <c r="L1772" s="141"/>
      <c r="M1772" s="90"/>
      <c r="N1772" s="90"/>
      <c r="O1772" s="90"/>
      <c r="Q1772" s="141"/>
      <c r="R1772" s="90"/>
      <c r="S1772" s="90"/>
      <c r="T1772" s="90"/>
      <c r="U1772" s="90"/>
      <c r="V1772" s="141"/>
      <c r="W1772" s="90"/>
      <c r="X1772" s="90"/>
      <c r="Y1772" s="86"/>
      <c r="AA1772" s="141"/>
      <c r="AB1772" s="90"/>
      <c r="AC1772" s="90"/>
      <c r="AD1772" s="90"/>
    </row>
    <row r="1773" spans="1:30" s="88" customFormat="1">
      <c r="A1773" s="87"/>
      <c r="C1773" s="89"/>
      <c r="D1773" s="90"/>
      <c r="F1773" s="90"/>
      <c r="I1773" s="90"/>
      <c r="J1773" s="90"/>
      <c r="L1773" s="141"/>
      <c r="M1773" s="90"/>
      <c r="N1773" s="90"/>
      <c r="O1773" s="90"/>
      <c r="Q1773" s="141"/>
      <c r="R1773" s="90"/>
      <c r="S1773" s="90"/>
      <c r="T1773" s="90"/>
      <c r="U1773" s="90"/>
      <c r="V1773" s="141"/>
      <c r="W1773" s="90"/>
      <c r="X1773" s="90"/>
      <c r="Y1773" s="86"/>
      <c r="AA1773" s="141"/>
      <c r="AB1773" s="90"/>
      <c r="AC1773" s="90"/>
      <c r="AD1773" s="90"/>
    </row>
    <row r="1774" spans="1:30" s="88" customFormat="1">
      <c r="A1774" s="87"/>
      <c r="C1774" s="89"/>
      <c r="D1774" s="90"/>
      <c r="F1774" s="90"/>
      <c r="I1774" s="90"/>
      <c r="J1774" s="90"/>
      <c r="L1774" s="141"/>
      <c r="M1774" s="90"/>
      <c r="N1774" s="90"/>
      <c r="O1774" s="90"/>
      <c r="Q1774" s="141"/>
      <c r="R1774" s="90"/>
      <c r="S1774" s="90"/>
      <c r="T1774" s="90"/>
      <c r="U1774" s="90"/>
      <c r="V1774" s="141"/>
      <c r="W1774" s="90"/>
      <c r="X1774" s="90"/>
      <c r="Y1774" s="86"/>
      <c r="AA1774" s="141"/>
      <c r="AB1774" s="90"/>
      <c r="AC1774" s="90"/>
      <c r="AD1774" s="90"/>
    </row>
    <row r="1775" spans="1:30" s="88" customFormat="1">
      <c r="A1775" s="87"/>
      <c r="C1775" s="89"/>
      <c r="D1775" s="90"/>
      <c r="F1775" s="90"/>
      <c r="I1775" s="90"/>
      <c r="J1775" s="90"/>
      <c r="L1775" s="141"/>
      <c r="M1775" s="90"/>
      <c r="N1775" s="90"/>
      <c r="O1775" s="90"/>
      <c r="Q1775" s="141"/>
      <c r="R1775" s="90"/>
      <c r="S1775" s="90"/>
      <c r="T1775" s="90"/>
      <c r="U1775" s="90"/>
      <c r="V1775" s="141"/>
      <c r="W1775" s="90"/>
      <c r="X1775" s="90"/>
      <c r="Y1775" s="86"/>
      <c r="AA1775" s="141"/>
      <c r="AB1775" s="90"/>
      <c r="AC1775" s="90"/>
      <c r="AD1775" s="90"/>
    </row>
    <row r="1776" spans="1:30" s="88" customFormat="1">
      <c r="A1776" s="87"/>
      <c r="C1776" s="89"/>
      <c r="D1776" s="90"/>
      <c r="F1776" s="90"/>
      <c r="I1776" s="90"/>
      <c r="J1776" s="90"/>
      <c r="L1776" s="141"/>
      <c r="M1776" s="90"/>
      <c r="N1776" s="90"/>
      <c r="O1776" s="90"/>
      <c r="Q1776" s="141"/>
      <c r="R1776" s="90"/>
      <c r="S1776" s="90"/>
      <c r="T1776" s="90"/>
      <c r="U1776" s="90"/>
      <c r="V1776" s="141"/>
      <c r="W1776" s="90"/>
      <c r="X1776" s="90"/>
      <c r="Y1776" s="86"/>
      <c r="AA1776" s="141"/>
      <c r="AB1776" s="90"/>
      <c r="AC1776" s="90"/>
      <c r="AD1776" s="90"/>
    </row>
    <row r="1777" spans="1:30" s="88" customFormat="1">
      <c r="A1777" s="87"/>
      <c r="C1777" s="89"/>
      <c r="D1777" s="90"/>
      <c r="F1777" s="90"/>
      <c r="I1777" s="90"/>
      <c r="J1777" s="90"/>
      <c r="L1777" s="141"/>
      <c r="M1777" s="90"/>
      <c r="N1777" s="90"/>
      <c r="O1777" s="90"/>
      <c r="Q1777" s="141"/>
      <c r="R1777" s="90"/>
      <c r="S1777" s="90"/>
      <c r="T1777" s="90"/>
      <c r="U1777" s="90"/>
      <c r="V1777" s="141"/>
      <c r="W1777" s="90"/>
      <c r="X1777" s="90"/>
      <c r="Y1777" s="86"/>
      <c r="AA1777" s="141"/>
      <c r="AB1777" s="90"/>
      <c r="AC1777" s="90"/>
      <c r="AD1777" s="90"/>
    </row>
    <row r="1778" spans="1:30" s="88" customFormat="1">
      <c r="A1778" s="87"/>
      <c r="C1778" s="89"/>
      <c r="D1778" s="90"/>
      <c r="F1778" s="90"/>
      <c r="I1778" s="90"/>
      <c r="J1778" s="90"/>
      <c r="L1778" s="141"/>
      <c r="M1778" s="90"/>
      <c r="N1778" s="90"/>
      <c r="O1778" s="90"/>
      <c r="Q1778" s="141"/>
      <c r="R1778" s="90"/>
      <c r="S1778" s="90"/>
      <c r="T1778" s="90"/>
      <c r="U1778" s="90"/>
      <c r="V1778" s="141"/>
      <c r="W1778" s="90"/>
      <c r="X1778" s="90"/>
      <c r="Y1778" s="86"/>
      <c r="AA1778" s="141"/>
      <c r="AB1778" s="90"/>
      <c r="AC1778" s="90"/>
      <c r="AD1778" s="90"/>
    </row>
    <row r="1779" spans="1:30" s="88" customFormat="1">
      <c r="A1779" s="87"/>
      <c r="C1779" s="89"/>
      <c r="D1779" s="90"/>
      <c r="F1779" s="90"/>
      <c r="I1779" s="90"/>
      <c r="J1779" s="90"/>
      <c r="L1779" s="141"/>
      <c r="M1779" s="90"/>
      <c r="N1779" s="90"/>
      <c r="O1779" s="90"/>
      <c r="Q1779" s="141"/>
      <c r="R1779" s="90"/>
      <c r="S1779" s="90"/>
      <c r="T1779" s="90"/>
      <c r="U1779" s="90"/>
      <c r="V1779" s="141"/>
      <c r="W1779" s="90"/>
      <c r="X1779" s="90"/>
      <c r="Y1779" s="86"/>
      <c r="AA1779" s="141"/>
      <c r="AB1779" s="90"/>
      <c r="AC1779" s="90"/>
      <c r="AD1779" s="90"/>
    </row>
    <row r="1780" spans="1:30" s="88" customFormat="1">
      <c r="A1780" s="87"/>
      <c r="C1780" s="89"/>
      <c r="D1780" s="90"/>
      <c r="F1780" s="90"/>
      <c r="I1780" s="90"/>
      <c r="J1780" s="90"/>
      <c r="L1780" s="141"/>
      <c r="M1780" s="90"/>
      <c r="N1780" s="90"/>
      <c r="O1780" s="90"/>
      <c r="Q1780" s="141"/>
      <c r="R1780" s="90"/>
      <c r="S1780" s="90"/>
      <c r="T1780" s="90"/>
      <c r="U1780" s="90"/>
      <c r="V1780" s="141"/>
      <c r="W1780" s="90"/>
      <c r="X1780" s="90"/>
      <c r="Y1780" s="86"/>
      <c r="AA1780" s="141"/>
      <c r="AB1780" s="90"/>
      <c r="AC1780" s="90"/>
      <c r="AD1780" s="90"/>
    </row>
    <row r="1781" spans="1:30" s="88" customFormat="1">
      <c r="A1781" s="87"/>
      <c r="C1781" s="89"/>
      <c r="D1781" s="90"/>
      <c r="F1781" s="90"/>
      <c r="I1781" s="90"/>
      <c r="J1781" s="90"/>
      <c r="L1781" s="141"/>
      <c r="M1781" s="90"/>
      <c r="N1781" s="90"/>
      <c r="O1781" s="90"/>
      <c r="Q1781" s="141"/>
      <c r="R1781" s="90"/>
      <c r="S1781" s="90"/>
      <c r="T1781" s="90"/>
      <c r="U1781" s="90"/>
      <c r="V1781" s="141"/>
      <c r="W1781" s="90"/>
      <c r="X1781" s="90"/>
      <c r="Y1781" s="86"/>
      <c r="AA1781" s="141"/>
      <c r="AB1781" s="90"/>
      <c r="AC1781" s="90"/>
      <c r="AD1781" s="90"/>
    </row>
    <row r="1782" spans="1:30" s="88" customFormat="1">
      <c r="A1782" s="87"/>
      <c r="C1782" s="89"/>
      <c r="D1782" s="90"/>
      <c r="F1782" s="90"/>
      <c r="I1782" s="90"/>
      <c r="J1782" s="90"/>
      <c r="L1782" s="141"/>
      <c r="M1782" s="90"/>
      <c r="N1782" s="90"/>
      <c r="O1782" s="90"/>
      <c r="Q1782" s="141"/>
      <c r="R1782" s="90"/>
      <c r="S1782" s="90"/>
      <c r="T1782" s="90"/>
      <c r="U1782" s="90"/>
      <c r="V1782" s="141"/>
      <c r="W1782" s="90"/>
      <c r="X1782" s="90"/>
      <c r="Y1782" s="86"/>
      <c r="AA1782" s="141"/>
      <c r="AB1782" s="90"/>
      <c r="AC1782" s="90"/>
      <c r="AD1782" s="90"/>
    </row>
    <row r="1783" spans="1:30" s="88" customFormat="1">
      <c r="A1783" s="87"/>
      <c r="C1783" s="89"/>
      <c r="D1783" s="90"/>
      <c r="F1783" s="90"/>
      <c r="I1783" s="90"/>
      <c r="J1783" s="90"/>
      <c r="L1783" s="141"/>
      <c r="M1783" s="90"/>
      <c r="N1783" s="90"/>
      <c r="O1783" s="90"/>
      <c r="Q1783" s="141"/>
      <c r="R1783" s="90"/>
      <c r="S1783" s="90"/>
      <c r="T1783" s="90"/>
      <c r="U1783" s="90"/>
      <c r="V1783" s="141"/>
      <c r="W1783" s="90"/>
      <c r="X1783" s="90"/>
      <c r="Y1783" s="86"/>
      <c r="AA1783" s="141"/>
      <c r="AB1783" s="90"/>
      <c r="AC1783" s="90"/>
      <c r="AD1783" s="90"/>
    </row>
    <row r="1784" spans="1:30" s="88" customFormat="1">
      <c r="A1784" s="87"/>
      <c r="C1784" s="89"/>
      <c r="D1784" s="90"/>
      <c r="F1784" s="90"/>
      <c r="I1784" s="90"/>
      <c r="J1784" s="90"/>
      <c r="L1784" s="141"/>
      <c r="M1784" s="90"/>
      <c r="N1784" s="90"/>
      <c r="O1784" s="90"/>
      <c r="Q1784" s="141"/>
      <c r="R1784" s="90"/>
      <c r="S1784" s="90"/>
      <c r="T1784" s="90"/>
      <c r="U1784" s="90"/>
      <c r="V1784" s="141"/>
      <c r="W1784" s="90"/>
      <c r="X1784" s="90"/>
      <c r="Y1784" s="86"/>
      <c r="AA1784" s="141"/>
      <c r="AB1784" s="90"/>
      <c r="AC1784" s="90"/>
      <c r="AD1784" s="90"/>
    </row>
    <row r="1785" spans="1:30" s="88" customFormat="1">
      <c r="A1785" s="87"/>
      <c r="C1785" s="89"/>
      <c r="D1785" s="90"/>
      <c r="F1785" s="90"/>
      <c r="I1785" s="90"/>
      <c r="J1785" s="90"/>
      <c r="L1785" s="141"/>
      <c r="M1785" s="90"/>
      <c r="N1785" s="90"/>
      <c r="O1785" s="90"/>
      <c r="Q1785" s="141"/>
      <c r="R1785" s="90"/>
      <c r="S1785" s="90"/>
      <c r="T1785" s="90"/>
      <c r="U1785" s="90"/>
      <c r="V1785" s="141"/>
      <c r="W1785" s="90"/>
      <c r="X1785" s="90"/>
      <c r="Y1785" s="86"/>
      <c r="AA1785" s="141"/>
      <c r="AB1785" s="90"/>
      <c r="AC1785" s="90"/>
      <c r="AD1785" s="90"/>
    </row>
    <row r="1786" spans="1:30" s="88" customFormat="1">
      <c r="A1786" s="87"/>
      <c r="C1786" s="89"/>
      <c r="D1786" s="90"/>
      <c r="F1786" s="90"/>
      <c r="I1786" s="90"/>
      <c r="J1786" s="90"/>
      <c r="L1786" s="141"/>
      <c r="M1786" s="90"/>
      <c r="N1786" s="90"/>
      <c r="O1786" s="90"/>
      <c r="Q1786" s="141"/>
      <c r="R1786" s="90"/>
      <c r="S1786" s="90"/>
      <c r="T1786" s="90"/>
      <c r="U1786" s="90"/>
      <c r="V1786" s="141"/>
      <c r="W1786" s="90"/>
      <c r="X1786" s="90"/>
      <c r="Y1786" s="86"/>
      <c r="AA1786" s="141"/>
      <c r="AB1786" s="90"/>
      <c r="AC1786" s="90"/>
      <c r="AD1786" s="90"/>
    </row>
    <row r="1787" spans="1:30" s="88" customFormat="1">
      <c r="A1787" s="87"/>
      <c r="C1787" s="89"/>
      <c r="D1787" s="90"/>
      <c r="F1787" s="90"/>
      <c r="I1787" s="90"/>
      <c r="J1787" s="90"/>
      <c r="L1787" s="141"/>
      <c r="M1787" s="90"/>
      <c r="N1787" s="90"/>
      <c r="O1787" s="90"/>
      <c r="Q1787" s="141"/>
      <c r="R1787" s="90"/>
      <c r="S1787" s="90"/>
      <c r="T1787" s="90"/>
      <c r="U1787" s="90"/>
      <c r="V1787" s="141"/>
      <c r="W1787" s="90"/>
      <c r="X1787" s="90"/>
      <c r="Y1787" s="86"/>
      <c r="AA1787" s="141"/>
      <c r="AB1787" s="90"/>
      <c r="AC1787" s="90"/>
      <c r="AD1787" s="90"/>
    </row>
    <row r="1788" spans="1:30" s="88" customFormat="1">
      <c r="A1788" s="87"/>
      <c r="C1788" s="89"/>
      <c r="D1788" s="90"/>
      <c r="F1788" s="90"/>
      <c r="I1788" s="90"/>
      <c r="J1788" s="90"/>
      <c r="L1788" s="141"/>
      <c r="M1788" s="90"/>
      <c r="N1788" s="90"/>
      <c r="O1788" s="90"/>
      <c r="Q1788" s="141"/>
      <c r="R1788" s="90"/>
      <c r="S1788" s="90"/>
      <c r="T1788" s="90"/>
      <c r="U1788" s="90"/>
      <c r="V1788" s="141"/>
      <c r="W1788" s="90"/>
      <c r="X1788" s="90"/>
      <c r="Y1788" s="86"/>
      <c r="AA1788" s="141"/>
      <c r="AB1788" s="90"/>
      <c r="AC1788" s="90"/>
      <c r="AD1788" s="90"/>
    </row>
    <row r="1789" spans="1:30" s="88" customFormat="1">
      <c r="A1789" s="87"/>
      <c r="C1789" s="89"/>
      <c r="D1789" s="90"/>
      <c r="F1789" s="90"/>
      <c r="I1789" s="90"/>
      <c r="J1789" s="90"/>
      <c r="L1789" s="141"/>
      <c r="M1789" s="90"/>
      <c r="N1789" s="90"/>
      <c r="O1789" s="90"/>
      <c r="Q1789" s="141"/>
      <c r="R1789" s="90"/>
      <c r="S1789" s="90"/>
      <c r="T1789" s="90"/>
      <c r="U1789" s="90"/>
      <c r="V1789" s="141"/>
      <c r="W1789" s="90"/>
      <c r="X1789" s="90"/>
      <c r="Y1789" s="86"/>
      <c r="AA1789" s="141"/>
      <c r="AB1789" s="90"/>
      <c r="AC1789" s="90"/>
      <c r="AD1789" s="90"/>
    </row>
    <row r="1790" spans="1:30" s="88" customFormat="1">
      <c r="A1790" s="87"/>
      <c r="C1790" s="89"/>
      <c r="D1790" s="90"/>
      <c r="F1790" s="90"/>
      <c r="I1790" s="90"/>
      <c r="J1790" s="90"/>
      <c r="L1790" s="141"/>
      <c r="M1790" s="90"/>
      <c r="N1790" s="90"/>
      <c r="O1790" s="90"/>
      <c r="Q1790" s="141"/>
      <c r="R1790" s="90"/>
      <c r="S1790" s="90"/>
      <c r="T1790" s="90"/>
      <c r="U1790" s="90"/>
      <c r="V1790" s="141"/>
      <c r="W1790" s="90"/>
      <c r="X1790" s="90"/>
      <c r="Y1790" s="86"/>
      <c r="AA1790" s="141"/>
      <c r="AB1790" s="90"/>
      <c r="AC1790" s="90"/>
      <c r="AD1790" s="90"/>
    </row>
    <row r="1791" spans="1:30" s="88" customFormat="1">
      <c r="A1791" s="87"/>
      <c r="C1791" s="89"/>
      <c r="D1791" s="90"/>
      <c r="F1791" s="90"/>
      <c r="I1791" s="90"/>
      <c r="J1791" s="90"/>
      <c r="L1791" s="141"/>
      <c r="M1791" s="90"/>
      <c r="N1791" s="90"/>
      <c r="O1791" s="90"/>
      <c r="Q1791" s="141"/>
      <c r="R1791" s="90"/>
      <c r="S1791" s="90"/>
      <c r="T1791" s="90"/>
      <c r="U1791" s="90"/>
      <c r="V1791" s="141"/>
      <c r="W1791" s="90"/>
      <c r="X1791" s="90"/>
      <c r="Y1791" s="86"/>
      <c r="AA1791" s="141"/>
      <c r="AB1791" s="90"/>
      <c r="AC1791" s="90"/>
      <c r="AD1791" s="90"/>
    </row>
    <row r="1792" spans="1:30" s="88" customFormat="1">
      <c r="A1792" s="87"/>
      <c r="C1792" s="89"/>
      <c r="D1792" s="90"/>
      <c r="F1792" s="90"/>
      <c r="I1792" s="90"/>
      <c r="J1792" s="90"/>
      <c r="L1792" s="141"/>
      <c r="M1792" s="90"/>
      <c r="N1792" s="90"/>
      <c r="O1792" s="90"/>
      <c r="Q1792" s="141"/>
      <c r="R1792" s="90"/>
      <c r="S1792" s="90"/>
      <c r="T1792" s="90"/>
      <c r="U1792" s="90"/>
      <c r="V1792" s="141"/>
      <c r="W1792" s="90"/>
      <c r="X1792" s="90"/>
      <c r="Y1792" s="86"/>
      <c r="AA1792" s="141"/>
      <c r="AB1792" s="90"/>
      <c r="AC1792" s="90"/>
      <c r="AD1792" s="90"/>
    </row>
    <row r="1793" spans="1:30" s="88" customFormat="1">
      <c r="A1793" s="87"/>
      <c r="C1793" s="89"/>
      <c r="D1793" s="90"/>
      <c r="F1793" s="90"/>
      <c r="I1793" s="90"/>
      <c r="J1793" s="90"/>
      <c r="L1793" s="141"/>
      <c r="M1793" s="90"/>
      <c r="N1793" s="90"/>
      <c r="O1793" s="90"/>
      <c r="Q1793" s="141"/>
      <c r="R1793" s="90"/>
      <c r="S1793" s="90"/>
      <c r="T1793" s="90"/>
      <c r="U1793" s="90"/>
      <c r="V1793" s="141"/>
      <c r="W1793" s="90"/>
      <c r="X1793" s="90"/>
      <c r="Y1793" s="86"/>
      <c r="AA1793" s="141"/>
      <c r="AB1793" s="90"/>
      <c r="AC1793" s="90"/>
      <c r="AD1793" s="90"/>
    </row>
    <row r="1794" spans="1:30" s="88" customFormat="1">
      <c r="A1794" s="87"/>
      <c r="C1794" s="89"/>
      <c r="D1794" s="90"/>
      <c r="F1794" s="90"/>
      <c r="I1794" s="90"/>
      <c r="J1794" s="90"/>
      <c r="L1794" s="141"/>
      <c r="M1794" s="90"/>
      <c r="N1794" s="90"/>
      <c r="O1794" s="90"/>
      <c r="Q1794" s="141"/>
      <c r="R1794" s="90"/>
      <c r="S1794" s="90"/>
      <c r="T1794" s="90"/>
      <c r="U1794" s="90"/>
      <c r="V1794" s="141"/>
      <c r="W1794" s="90"/>
      <c r="X1794" s="90"/>
      <c r="Y1794" s="86"/>
      <c r="AA1794" s="141"/>
      <c r="AB1794" s="90"/>
      <c r="AC1794" s="90"/>
      <c r="AD1794" s="90"/>
    </row>
    <row r="1795" spans="1:30" s="88" customFormat="1">
      <c r="A1795" s="87"/>
      <c r="C1795" s="89"/>
      <c r="D1795" s="90"/>
      <c r="F1795" s="90"/>
      <c r="I1795" s="90"/>
      <c r="J1795" s="90"/>
      <c r="L1795" s="141"/>
      <c r="M1795" s="90"/>
      <c r="N1795" s="90"/>
      <c r="O1795" s="90"/>
      <c r="Q1795" s="141"/>
      <c r="R1795" s="90"/>
      <c r="S1795" s="90"/>
      <c r="T1795" s="90"/>
      <c r="U1795" s="90"/>
      <c r="V1795" s="141"/>
      <c r="W1795" s="90"/>
      <c r="X1795" s="90"/>
      <c r="Y1795" s="86"/>
      <c r="AA1795" s="141"/>
      <c r="AB1795" s="90"/>
      <c r="AC1795" s="90"/>
      <c r="AD1795" s="90"/>
    </row>
    <row r="1796" spans="1:30" s="88" customFormat="1">
      <c r="A1796" s="87"/>
      <c r="C1796" s="89"/>
      <c r="D1796" s="90"/>
      <c r="F1796" s="90"/>
      <c r="I1796" s="90"/>
      <c r="J1796" s="90"/>
      <c r="L1796" s="141"/>
      <c r="M1796" s="90"/>
      <c r="N1796" s="90"/>
      <c r="O1796" s="90"/>
      <c r="Q1796" s="141"/>
      <c r="R1796" s="90"/>
      <c r="S1796" s="90"/>
      <c r="T1796" s="90"/>
      <c r="U1796" s="90"/>
      <c r="V1796" s="141"/>
      <c r="W1796" s="90"/>
      <c r="X1796" s="90"/>
      <c r="Y1796" s="86"/>
      <c r="AA1796" s="141"/>
      <c r="AB1796" s="90"/>
      <c r="AC1796" s="90"/>
      <c r="AD1796" s="90"/>
    </row>
    <row r="1797" spans="1:30" s="88" customFormat="1">
      <c r="A1797" s="87"/>
      <c r="C1797" s="89"/>
      <c r="D1797" s="90"/>
      <c r="F1797" s="90"/>
      <c r="I1797" s="90"/>
      <c r="J1797" s="90"/>
      <c r="L1797" s="141"/>
      <c r="M1797" s="90"/>
      <c r="N1797" s="90"/>
      <c r="O1797" s="90"/>
      <c r="Q1797" s="141"/>
      <c r="R1797" s="90"/>
      <c r="S1797" s="90"/>
      <c r="T1797" s="90"/>
      <c r="U1797" s="90"/>
      <c r="V1797" s="141"/>
      <c r="W1797" s="90"/>
      <c r="X1797" s="90"/>
      <c r="Y1797" s="86"/>
      <c r="AA1797" s="141"/>
      <c r="AB1797" s="90"/>
      <c r="AC1797" s="90"/>
      <c r="AD1797" s="90"/>
    </row>
    <row r="1798" spans="1:30" s="88" customFormat="1">
      <c r="A1798" s="87"/>
      <c r="C1798" s="89"/>
      <c r="D1798" s="90"/>
      <c r="F1798" s="90"/>
      <c r="I1798" s="90"/>
      <c r="J1798" s="90"/>
      <c r="L1798" s="141"/>
      <c r="M1798" s="90"/>
      <c r="N1798" s="90"/>
      <c r="O1798" s="90"/>
      <c r="Q1798" s="141"/>
      <c r="R1798" s="90"/>
      <c r="S1798" s="90"/>
      <c r="T1798" s="90"/>
      <c r="U1798" s="90"/>
      <c r="V1798" s="141"/>
      <c r="W1798" s="90"/>
      <c r="X1798" s="90"/>
      <c r="Y1798" s="86"/>
      <c r="AA1798" s="141"/>
      <c r="AB1798" s="90"/>
      <c r="AC1798" s="90"/>
      <c r="AD1798" s="90"/>
    </row>
    <row r="1799" spans="1:30" s="88" customFormat="1">
      <c r="A1799" s="87"/>
      <c r="C1799" s="89"/>
      <c r="D1799" s="90"/>
      <c r="F1799" s="90"/>
      <c r="I1799" s="90"/>
      <c r="J1799" s="90"/>
      <c r="L1799" s="141"/>
      <c r="M1799" s="90"/>
      <c r="N1799" s="90"/>
      <c r="O1799" s="90"/>
      <c r="Q1799" s="141"/>
      <c r="R1799" s="90"/>
      <c r="S1799" s="90"/>
      <c r="T1799" s="90"/>
      <c r="U1799" s="90"/>
      <c r="V1799" s="141"/>
      <c r="W1799" s="90"/>
      <c r="X1799" s="90"/>
      <c r="Y1799" s="86"/>
      <c r="AA1799" s="141"/>
      <c r="AB1799" s="90"/>
      <c r="AC1799" s="90"/>
      <c r="AD1799" s="90"/>
    </row>
    <row r="1800" spans="1:30" s="88" customFormat="1">
      <c r="A1800" s="87"/>
      <c r="C1800" s="89"/>
      <c r="D1800" s="90"/>
      <c r="F1800" s="90"/>
      <c r="I1800" s="90"/>
      <c r="J1800" s="90"/>
      <c r="L1800" s="141"/>
      <c r="M1800" s="90"/>
      <c r="N1800" s="90"/>
      <c r="O1800" s="90"/>
      <c r="Q1800" s="141"/>
      <c r="R1800" s="90"/>
      <c r="S1800" s="90"/>
      <c r="T1800" s="90"/>
      <c r="U1800" s="90"/>
      <c r="V1800" s="141"/>
      <c r="W1800" s="90"/>
      <c r="X1800" s="90"/>
      <c r="Y1800" s="86"/>
      <c r="AA1800" s="141"/>
      <c r="AB1800" s="90"/>
      <c r="AC1800" s="90"/>
      <c r="AD1800" s="90"/>
    </row>
    <row r="1801" spans="1:30" s="88" customFormat="1">
      <c r="A1801" s="87"/>
      <c r="C1801" s="89"/>
      <c r="D1801" s="90"/>
      <c r="F1801" s="90"/>
      <c r="I1801" s="90"/>
      <c r="J1801" s="90"/>
      <c r="L1801" s="141"/>
      <c r="M1801" s="90"/>
      <c r="N1801" s="90"/>
      <c r="O1801" s="90"/>
      <c r="Q1801" s="141"/>
      <c r="R1801" s="90"/>
      <c r="S1801" s="90"/>
      <c r="T1801" s="90"/>
      <c r="U1801" s="90"/>
      <c r="V1801" s="141"/>
      <c r="W1801" s="90"/>
      <c r="X1801" s="90"/>
      <c r="Y1801" s="86"/>
      <c r="AA1801" s="141"/>
      <c r="AB1801" s="90"/>
      <c r="AC1801" s="90"/>
      <c r="AD1801" s="90"/>
    </row>
    <row r="1802" spans="1:30" s="88" customFormat="1">
      <c r="A1802" s="87"/>
      <c r="C1802" s="89"/>
      <c r="D1802" s="90"/>
      <c r="F1802" s="90"/>
      <c r="I1802" s="90"/>
      <c r="J1802" s="90"/>
      <c r="L1802" s="141"/>
      <c r="M1802" s="90"/>
      <c r="N1802" s="90"/>
      <c r="O1802" s="90"/>
      <c r="Q1802" s="141"/>
      <c r="R1802" s="90"/>
      <c r="S1802" s="90"/>
      <c r="T1802" s="90"/>
      <c r="U1802" s="90"/>
      <c r="V1802" s="141"/>
      <c r="W1802" s="90"/>
      <c r="X1802" s="90"/>
      <c r="Y1802" s="86"/>
      <c r="AA1802" s="141"/>
      <c r="AB1802" s="90"/>
      <c r="AC1802" s="90"/>
      <c r="AD1802" s="90"/>
    </row>
    <row r="1803" spans="1:30" s="88" customFormat="1">
      <c r="A1803" s="87"/>
      <c r="C1803" s="89"/>
      <c r="D1803" s="90"/>
      <c r="F1803" s="90"/>
      <c r="I1803" s="90"/>
      <c r="J1803" s="90"/>
      <c r="L1803" s="141"/>
      <c r="M1803" s="90"/>
      <c r="N1803" s="90"/>
      <c r="O1803" s="90"/>
      <c r="Q1803" s="141"/>
      <c r="R1803" s="90"/>
      <c r="S1803" s="90"/>
      <c r="T1803" s="90"/>
      <c r="U1803" s="90"/>
      <c r="V1803" s="141"/>
      <c r="W1803" s="90"/>
      <c r="X1803" s="90"/>
      <c r="Y1803" s="86"/>
      <c r="AA1803" s="141"/>
      <c r="AB1803" s="90"/>
      <c r="AC1803" s="90"/>
      <c r="AD1803" s="90"/>
    </row>
    <row r="1804" spans="1:30" s="88" customFormat="1">
      <c r="A1804" s="87"/>
      <c r="C1804" s="89"/>
      <c r="D1804" s="90"/>
      <c r="F1804" s="90"/>
      <c r="I1804" s="90"/>
      <c r="J1804" s="90"/>
      <c r="L1804" s="141"/>
      <c r="M1804" s="90"/>
      <c r="N1804" s="90"/>
      <c r="O1804" s="90"/>
      <c r="Q1804" s="141"/>
      <c r="R1804" s="90"/>
      <c r="S1804" s="90"/>
      <c r="T1804" s="90"/>
      <c r="U1804" s="90"/>
      <c r="V1804" s="141"/>
      <c r="W1804" s="90"/>
      <c r="X1804" s="90"/>
      <c r="Y1804" s="86"/>
      <c r="AA1804" s="141"/>
      <c r="AB1804" s="90"/>
      <c r="AC1804" s="90"/>
      <c r="AD1804" s="90"/>
    </row>
    <row r="1805" spans="1:30" s="88" customFormat="1">
      <c r="A1805" s="87"/>
      <c r="C1805" s="89"/>
      <c r="D1805" s="90"/>
      <c r="F1805" s="90"/>
      <c r="I1805" s="90"/>
      <c r="J1805" s="90"/>
      <c r="L1805" s="141"/>
      <c r="M1805" s="90"/>
      <c r="N1805" s="90"/>
      <c r="O1805" s="90"/>
      <c r="Q1805" s="141"/>
      <c r="R1805" s="90"/>
      <c r="S1805" s="90"/>
      <c r="T1805" s="90"/>
      <c r="U1805" s="90"/>
      <c r="V1805" s="141"/>
      <c r="W1805" s="90"/>
      <c r="X1805" s="90"/>
      <c r="Y1805" s="86"/>
      <c r="AA1805" s="141"/>
      <c r="AB1805" s="90"/>
      <c r="AC1805" s="90"/>
      <c r="AD1805" s="90"/>
    </row>
    <row r="1806" spans="1:30" s="88" customFormat="1">
      <c r="A1806" s="87"/>
      <c r="C1806" s="89"/>
      <c r="D1806" s="90"/>
      <c r="F1806" s="90"/>
      <c r="I1806" s="90"/>
      <c r="J1806" s="90"/>
      <c r="L1806" s="141"/>
      <c r="M1806" s="90"/>
      <c r="N1806" s="90"/>
      <c r="O1806" s="90"/>
      <c r="Q1806" s="141"/>
      <c r="R1806" s="90"/>
      <c r="S1806" s="90"/>
      <c r="T1806" s="90"/>
      <c r="U1806" s="90"/>
      <c r="V1806" s="141"/>
      <c r="W1806" s="90"/>
      <c r="X1806" s="90"/>
      <c r="Y1806" s="86"/>
      <c r="AA1806" s="141"/>
      <c r="AB1806" s="90"/>
      <c r="AC1806" s="90"/>
      <c r="AD1806" s="90"/>
    </row>
    <row r="1807" spans="1:30" s="88" customFormat="1">
      <c r="A1807" s="87"/>
      <c r="C1807" s="89"/>
      <c r="D1807" s="90"/>
      <c r="F1807" s="90"/>
      <c r="I1807" s="90"/>
      <c r="J1807" s="90"/>
      <c r="L1807" s="141"/>
      <c r="M1807" s="90"/>
      <c r="N1807" s="90"/>
      <c r="O1807" s="90"/>
      <c r="Q1807" s="141"/>
      <c r="R1807" s="90"/>
      <c r="S1807" s="90"/>
      <c r="T1807" s="90"/>
      <c r="U1807" s="90"/>
      <c r="V1807" s="141"/>
      <c r="W1807" s="90"/>
      <c r="X1807" s="90"/>
      <c r="Y1807" s="86"/>
      <c r="AA1807" s="141"/>
      <c r="AB1807" s="90"/>
      <c r="AC1807" s="90"/>
      <c r="AD1807" s="90"/>
    </row>
    <row r="1808" spans="1:30" s="88" customFormat="1">
      <c r="A1808" s="87"/>
      <c r="C1808" s="89"/>
      <c r="D1808" s="90"/>
      <c r="F1808" s="90"/>
      <c r="I1808" s="90"/>
      <c r="J1808" s="90"/>
      <c r="L1808" s="141"/>
      <c r="M1808" s="90"/>
      <c r="N1808" s="90"/>
      <c r="O1808" s="90"/>
      <c r="Q1808" s="141"/>
      <c r="R1808" s="90"/>
      <c r="S1808" s="90"/>
      <c r="T1808" s="90"/>
      <c r="U1808" s="90"/>
      <c r="V1808" s="141"/>
      <c r="W1808" s="90"/>
      <c r="X1808" s="90"/>
      <c r="Y1808" s="86"/>
      <c r="AA1808" s="141"/>
      <c r="AB1808" s="90"/>
      <c r="AC1808" s="90"/>
      <c r="AD1808" s="90"/>
    </row>
    <row r="1809" spans="1:30" s="88" customFormat="1">
      <c r="A1809" s="87"/>
      <c r="C1809" s="89"/>
      <c r="D1809" s="90"/>
      <c r="F1809" s="90"/>
      <c r="I1809" s="90"/>
      <c r="J1809" s="90"/>
      <c r="L1809" s="141"/>
      <c r="M1809" s="90"/>
      <c r="N1809" s="90"/>
      <c r="O1809" s="90"/>
      <c r="Q1809" s="141"/>
      <c r="R1809" s="90"/>
      <c r="S1809" s="90"/>
      <c r="T1809" s="90"/>
      <c r="U1809" s="90"/>
      <c r="V1809" s="141"/>
      <c r="W1809" s="90"/>
      <c r="X1809" s="90"/>
      <c r="Y1809" s="86"/>
      <c r="AA1809" s="141"/>
      <c r="AB1809" s="90"/>
      <c r="AC1809" s="90"/>
      <c r="AD1809" s="90"/>
    </row>
    <row r="1810" spans="1:30" s="88" customFormat="1">
      <c r="A1810" s="87"/>
      <c r="C1810" s="89"/>
      <c r="D1810" s="90"/>
      <c r="F1810" s="90"/>
      <c r="I1810" s="90"/>
      <c r="J1810" s="90"/>
      <c r="L1810" s="141"/>
      <c r="M1810" s="90"/>
      <c r="N1810" s="90"/>
      <c r="O1810" s="90"/>
      <c r="Q1810" s="141"/>
      <c r="R1810" s="90"/>
      <c r="S1810" s="90"/>
      <c r="T1810" s="90"/>
      <c r="U1810" s="90"/>
      <c r="V1810" s="141"/>
      <c r="W1810" s="90"/>
      <c r="X1810" s="90"/>
      <c r="Y1810" s="86"/>
      <c r="AA1810" s="141"/>
      <c r="AB1810" s="90"/>
      <c r="AC1810" s="90"/>
      <c r="AD1810" s="90"/>
    </row>
    <row r="1811" spans="1:30" s="88" customFormat="1">
      <c r="A1811" s="87"/>
      <c r="C1811" s="89"/>
      <c r="D1811" s="90"/>
      <c r="F1811" s="90"/>
      <c r="I1811" s="90"/>
      <c r="J1811" s="90"/>
      <c r="L1811" s="141"/>
      <c r="M1811" s="90"/>
      <c r="N1811" s="90"/>
      <c r="O1811" s="90"/>
      <c r="Q1811" s="141"/>
      <c r="R1811" s="90"/>
      <c r="S1811" s="90"/>
      <c r="T1811" s="90"/>
      <c r="U1811" s="90"/>
      <c r="V1811" s="141"/>
      <c r="W1811" s="90"/>
      <c r="X1811" s="90"/>
      <c r="Y1811" s="86"/>
      <c r="AA1811" s="141"/>
      <c r="AB1811" s="90"/>
      <c r="AC1811" s="90"/>
      <c r="AD1811" s="90"/>
    </row>
    <row r="1812" spans="1:30" s="88" customFormat="1">
      <c r="A1812" s="87"/>
      <c r="C1812" s="89"/>
      <c r="D1812" s="90"/>
      <c r="F1812" s="90"/>
      <c r="I1812" s="90"/>
      <c r="J1812" s="90"/>
      <c r="L1812" s="141"/>
      <c r="M1812" s="90"/>
      <c r="N1812" s="90"/>
      <c r="O1812" s="90"/>
      <c r="Q1812" s="141"/>
      <c r="R1812" s="90"/>
      <c r="S1812" s="90"/>
      <c r="T1812" s="90"/>
      <c r="U1812" s="90"/>
      <c r="V1812" s="141"/>
      <c r="W1812" s="90"/>
      <c r="X1812" s="90"/>
      <c r="Y1812" s="86"/>
      <c r="AA1812" s="141"/>
      <c r="AB1812" s="90"/>
      <c r="AC1812" s="90"/>
      <c r="AD1812" s="90"/>
    </row>
    <row r="1813" spans="1:30" s="88" customFormat="1">
      <c r="A1813" s="87"/>
      <c r="C1813" s="89"/>
      <c r="D1813" s="90"/>
      <c r="F1813" s="90"/>
      <c r="I1813" s="90"/>
      <c r="J1813" s="90"/>
      <c r="L1813" s="141"/>
      <c r="M1813" s="90"/>
      <c r="N1813" s="90"/>
      <c r="O1813" s="90"/>
      <c r="Q1813" s="141"/>
      <c r="R1813" s="90"/>
      <c r="S1813" s="90"/>
      <c r="T1813" s="90"/>
      <c r="U1813" s="90"/>
      <c r="V1813" s="141"/>
      <c r="W1813" s="90"/>
      <c r="X1813" s="90"/>
      <c r="Y1813" s="86"/>
      <c r="AA1813" s="141"/>
      <c r="AB1813" s="90"/>
      <c r="AC1813" s="90"/>
      <c r="AD1813" s="90"/>
    </row>
    <row r="1814" spans="1:30" s="88" customFormat="1">
      <c r="A1814" s="87"/>
      <c r="C1814" s="89"/>
      <c r="D1814" s="90"/>
      <c r="F1814" s="90"/>
      <c r="I1814" s="90"/>
      <c r="J1814" s="90"/>
      <c r="L1814" s="141"/>
      <c r="M1814" s="90"/>
      <c r="N1814" s="90"/>
      <c r="O1814" s="90"/>
      <c r="Q1814" s="141"/>
      <c r="R1814" s="90"/>
      <c r="S1814" s="90"/>
      <c r="T1814" s="90"/>
      <c r="U1814" s="90"/>
      <c r="V1814" s="141"/>
      <c r="W1814" s="90"/>
      <c r="X1814" s="90"/>
      <c r="Y1814" s="86"/>
      <c r="AA1814" s="141"/>
      <c r="AB1814" s="90"/>
      <c r="AC1814" s="90"/>
      <c r="AD1814" s="90"/>
    </row>
  </sheetData>
  <mergeCells count="11">
    <mergeCell ref="B2:J2"/>
    <mergeCell ref="B1:J1"/>
    <mergeCell ref="K2:AD2"/>
    <mergeCell ref="K1:AD1"/>
    <mergeCell ref="K3:O3"/>
    <mergeCell ref="Z3:AD3"/>
    <mergeCell ref="U3:Y3"/>
    <mergeCell ref="B3:D3"/>
    <mergeCell ref="E3:G3"/>
    <mergeCell ref="H3:J3"/>
    <mergeCell ref="P3:T3"/>
  </mergeCells>
  <phoneticPr fontId="0" type="noConversion"/>
  <conditionalFormatting sqref="A6:A845">
    <cfRule type="cellIs" dxfId="23918" priority="24917" stopIfTrue="1" operator="equal">
      <formula>$A$1</formula>
    </cfRule>
  </conditionalFormatting>
  <conditionalFormatting sqref="O64:O118">
    <cfRule type="cellIs" dxfId="23917" priority="24918" stopIfTrue="1" operator="lessThan">
      <formula>G64</formula>
    </cfRule>
  </conditionalFormatting>
  <conditionalFormatting sqref="O80">
    <cfRule type="cellIs" dxfId="23916" priority="24690" stopIfTrue="1" operator="lessThan">
      <formula>G80</formula>
    </cfRule>
  </conditionalFormatting>
  <conditionalFormatting sqref="O80">
    <cfRule type="cellIs" dxfId="23915" priority="24689" stopIfTrue="1" operator="lessThan">
      <formula>G80</formula>
    </cfRule>
  </conditionalFormatting>
  <conditionalFormatting sqref="O81">
    <cfRule type="cellIs" dxfId="23914" priority="24688" stopIfTrue="1" operator="lessThan">
      <formula>G81</formula>
    </cfRule>
  </conditionalFormatting>
  <conditionalFormatting sqref="O81">
    <cfRule type="cellIs" dxfId="23913" priority="24687" stopIfTrue="1" operator="lessThan">
      <formula>G81</formula>
    </cfRule>
  </conditionalFormatting>
  <conditionalFormatting sqref="O81">
    <cfRule type="cellIs" dxfId="23912" priority="24686" stopIfTrue="1" operator="lessThan">
      <formula>G81</formula>
    </cfRule>
  </conditionalFormatting>
  <conditionalFormatting sqref="O82:O86">
    <cfRule type="cellIs" dxfId="23911" priority="24685" stopIfTrue="1" operator="lessThan">
      <formula>G82</formula>
    </cfRule>
  </conditionalFormatting>
  <conditionalFormatting sqref="O82:O86">
    <cfRule type="cellIs" dxfId="23910" priority="24684" stopIfTrue="1" operator="lessThan">
      <formula>G82</formula>
    </cfRule>
  </conditionalFormatting>
  <conditionalFormatting sqref="O82:O86">
    <cfRule type="cellIs" dxfId="23909" priority="24683" stopIfTrue="1" operator="lessThan">
      <formula>G82</formula>
    </cfRule>
  </conditionalFormatting>
  <conditionalFormatting sqref="O82:O86">
    <cfRule type="cellIs" dxfId="23908" priority="24682" stopIfTrue="1" operator="lessThan">
      <formula>G82</formula>
    </cfRule>
  </conditionalFormatting>
  <conditionalFormatting sqref="O87:O98">
    <cfRule type="cellIs" dxfId="23907" priority="24681" stopIfTrue="1" operator="lessThan">
      <formula>G87</formula>
    </cfRule>
  </conditionalFormatting>
  <conditionalFormatting sqref="O87:O98">
    <cfRule type="cellIs" dxfId="23906" priority="24680" stopIfTrue="1" operator="lessThan">
      <formula>G87</formula>
    </cfRule>
  </conditionalFormatting>
  <conditionalFormatting sqref="O87:O98">
    <cfRule type="cellIs" dxfId="23905" priority="24679" stopIfTrue="1" operator="lessThan">
      <formula>G87</formula>
    </cfRule>
  </conditionalFormatting>
  <conditionalFormatting sqref="O87:O98">
    <cfRule type="cellIs" dxfId="23904" priority="24678" stopIfTrue="1" operator="lessThan">
      <formula>G87</formula>
    </cfRule>
  </conditionalFormatting>
  <conditionalFormatting sqref="O87:O98">
    <cfRule type="cellIs" dxfId="23903" priority="24677" stopIfTrue="1" operator="lessThan">
      <formula>G87</formula>
    </cfRule>
  </conditionalFormatting>
  <conditionalFormatting sqref="O95">
    <cfRule type="cellIs" dxfId="23902" priority="24676" stopIfTrue="1" operator="lessThan">
      <formula>G95</formula>
    </cfRule>
  </conditionalFormatting>
  <conditionalFormatting sqref="O95">
    <cfRule type="cellIs" dxfId="23901" priority="24675" stopIfTrue="1" operator="lessThan">
      <formula>G95</formula>
    </cfRule>
  </conditionalFormatting>
  <conditionalFormatting sqref="O95">
    <cfRule type="cellIs" dxfId="23900" priority="24674" stopIfTrue="1" operator="lessThan">
      <formula>G95</formula>
    </cfRule>
  </conditionalFormatting>
  <conditionalFormatting sqref="O95">
    <cfRule type="cellIs" dxfId="23899" priority="24673" stopIfTrue="1" operator="lessThan">
      <formula>G95</formula>
    </cfRule>
  </conditionalFormatting>
  <conditionalFormatting sqref="O95">
    <cfRule type="cellIs" dxfId="23898" priority="24672" stopIfTrue="1" operator="lessThan">
      <formula>G95</formula>
    </cfRule>
  </conditionalFormatting>
  <conditionalFormatting sqref="O95">
    <cfRule type="cellIs" dxfId="23897" priority="24671" stopIfTrue="1" operator="lessThan">
      <formula>G95</formula>
    </cfRule>
  </conditionalFormatting>
  <conditionalFormatting sqref="O97:O103">
    <cfRule type="cellIs" dxfId="23896" priority="24670" stopIfTrue="1" operator="lessThan">
      <formula>G97</formula>
    </cfRule>
  </conditionalFormatting>
  <conditionalFormatting sqref="O104">
    <cfRule type="cellIs" dxfId="23895" priority="24659" stopIfTrue="1" operator="lessThan">
      <formula>G104</formula>
    </cfRule>
  </conditionalFormatting>
  <conditionalFormatting sqref="O105">
    <cfRule type="cellIs" dxfId="23894" priority="24648" stopIfTrue="1" operator="lessThan">
      <formula>G105</formula>
    </cfRule>
  </conditionalFormatting>
  <conditionalFormatting sqref="O105">
    <cfRule type="cellIs" dxfId="23893" priority="24637" stopIfTrue="1" operator="lessThan">
      <formula>G105</formula>
    </cfRule>
  </conditionalFormatting>
  <conditionalFormatting sqref="O106">
    <cfRule type="cellIs" dxfId="23892" priority="24626" stopIfTrue="1" operator="lessThan">
      <formula>G106</formula>
    </cfRule>
  </conditionalFormatting>
  <conditionalFormatting sqref="O106">
    <cfRule type="cellIs" dxfId="23891" priority="24615" stopIfTrue="1" operator="lessThan">
      <formula>G106</formula>
    </cfRule>
  </conditionalFormatting>
  <conditionalFormatting sqref="O107">
    <cfRule type="cellIs" dxfId="23890" priority="24604" stopIfTrue="1" operator="lessThan">
      <formula>G107</formula>
    </cfRule>
  </conditionalFormatting>
  <conditionalFormatting sqref="O107">
    <cfRule type="cellIs" dxfId="23889" priority="24593" stopIfTrue="1" operator="lessThan">
      <formula>G107</formula>
    </cfRule>
  </conditionalFormatting>
  <conditionalFormatting sqref="O109:O110">
    <cfRule type="cellIs" dxfId="23888" priority="24582" stopIfTrue="1" operator="lessThan">
      <formula>G109</formula>
    </cfRule>
  </conditionalFormatting>
  <conditionalFormatting sqref="O109:O110">
    <cfRule type="cellIs" dxfId="23887" priority="24571" stopIfTrue="1" operator="lessThan">
      <formula>G109</formula>
    </cfRule>
  </conditionalFormatting>
  <conditionalFormatting sqref="O108">
    <cfRule type="cellIs" dxfId="23886" priority="24560" stopIfTrue="1" operator="lessThan">
      <formula>G108</formula>
    </cfRule>
  </conditionalFormatting>
  <conditionalFormatting sqref="O108">
    <cfRule type="cellIs" dxfId="23885" priority="24549" stopIfTrue="1" operator="lessThan">
      <formula>G108</formula>
    </cfRule>
  </conditionalFormatting>
  <conditionalFormatting sqref="O110">
    <cfRule type="cellIs" dxfId="23884" priority="24538" stopIfTrue="1" operator="lessThan">
      <formula>G110</formula>
    </cfRule>
  </conditionalFormatting>
  <conditionalFormatting sqref="O110">
    <cfRule type="cellIs" dxfId="23883" priority="24527" stopIfTrue="1" operator="lessThan">
      <formula>G110</formula>
    </cfRule>
  </conditionalFormatting>
  <conditionalFormatting sqref="O111">
    <cfRule type="cellIs" dxfId="23882" priority="24516" stopIfTrue="1" operator="lessThan">
      <formula>G111</formula>
    </cfRule>
  </conditionalFormatting>
  <conditionalFormatting sqref="O111">
    <cfRule type="cellIs" dxfId="23881" priority="24505" stopIfTrue="1" operator="lessThan">
      <formula>G111</formula>
    </cfRule>
  </conditionalFormatting>
  <conditionalFormatting sqref="O112">
    <cfRule type="cellIs" dxfId="23880" priority="24494" stopIfTrue="1" operator="lessThan">
      <formula>G112</formula>
    </cfRule>
  </conditionalFormatting>
  <conditionalFormatting sqref="O112">
    <cfRule type="cellIs" dxfId="23879" priority="24483" stopIfTrue="1" operator="lessThan">
      <formula>G112</formula>
    </cfRule>
  </conditionalFormatting>
  <conditionalFormatting sqref="O113">
    <cfRule type="cellIs" dxfId="23878" priority="24472" stopIfTrue="1" operator="lessThan">
      <formula>G113</formula>
    </cfRule>
  </conditionalFormatting>
  <conditionalFormatting sqref="O113">
    <cfRule type="cellIs" dxfId="23877" priority="24461" stopIfTrue="1" operator="lessThan">
      <formula>G113</formula>
    </cfRule>
  </conditionalFormatting>
  <conditionalFormatting sqref="O114">
    <cfRule type="cellIs" dxfId="23876" priority="24450" stopIfTrue="1" operator="lessThan">
      <formula>G114</formula>
    </cfRule>
  </conditionalFormatting>
  <conditionalFormatting sqref="O114">
    <cfRule type="cellIs" dxfId="23875" priority="24439" stopIfTrue="1" operator="lessThan">
      <formula>G114</formula>
    </cfRule>
  </conditionalFormatting>
  <conditionalFormatting sqref="O115">
    <cfRule type="cellIs" dxfId="23874" priority="24428" stopIfTrue="1" operator="lessThan">
      <formula>G115</formula>
    </cfRule>
  </conditionalFormatting>
  <conditionalFormatting sqref="O115">
    <cfRule type="cellIs" dxfId="23873" priority="24417" stopIfTrue="1" operator="lessThan">
      <formula>G115</formula>
    </cfRule>
  </conditionalFormatting>
  <conditionalFormatting sqref="O116">
    <cfRule type="cellIs" dxfId="23872" priority="24406" stopIfTrue="1" operator="lessThan">
      <formula>G116</formula>
    </cfRule>
  </conditionalFormatting>
  <conditionalFormatting sqref="O116">
    <cfRule type="cellIs" dxfId="23871" priority="24395" stopIfTrue="1" operator="lessThan">
      <formula>G116</formula>
    </cfRule>
  </conditionalFormatting>
  <conditionalFormatting sqref="O117">
    <cfRule type="cellIs" dxfId="23870" priority="24384" stopIfTrue="1" operator="lessThan">
      <formula>G117</formula>
    </cfRule>
  </conditionalFormatting>
  <conditionalFormatting sqref="O117">
    <cfRule type="cellIs" dxfId="23869" priority="24373" stopIfTrue="1" operator="lessThan">
      <formula>G117</formula>
    </cfRule>
  </conditionalFormatting>
  <conditionalFormatting sqref="O118">
    <cfRule type="cellIs" dxfId="23868" priority="24360" stopIfTrue="1" operator="lessThan">
      <formula>G118</formula>
    </cfRule>
  </conditionalFormatting>
  <conditionalFormatting sqref="O118">
    <cfRule type="cellIs" dxfId="23867" priority="24354" stopIfTrue="1" operator="lessThan">
      <formula>G118</formula>
    </cfRule>
  </conditionalFormatting>
  <conditionalFormatting sqref="O119">
    <cfRule type="cellIs" dxfId="23866" priority="24352" stopIfTrue="1" operator="lessThan">
      <formula>G119</formula>
    </cfRule>
  </conditionalFormatting>
  <conditionalFormatting sqref="O119">
    <cfRule type="cellIs" dxfId="23865" priority="24346" stopIfTrue="1" operator="lessThan">
      <formula>G119</formula>
    </cfRule>
  </conditionalFormatting>
  <conditionalFormatting sqref="O119">
    <cfRule type="cellIs" dxfId="23864" priority="24341" stopIfTrue="1" operator="lessThan">
      <formula>G119</formula>
    </cfRule>
  </conditionalFormatting>
  <conditionalFormatting sqref="O120">
    <cfRule type="cellIs" dxfId="23863" priority="24339" stopIfTrue="1" operator="lessThan">
      <formula>G120</formula>
    </cfRule>
  </conditionalFormatting>
  <conditionalFormatting sqref="O120">
    <cfRule type="cellIs" dxfId="23862" priority="24333" stopIfTrue="1" operator="lessThan">
      <formula>G120</formula>
    </cfRule>
  </conditionalFormatting>
  <conditionalFormatting sqref="O120">
    <cfRule type="cellIs" dxfId="23861" priority="24328" stopIfTrue="1" operator="lessThan">
      <formula>G120</formula>
    </cfRule>
  </conditionalFormatting>
  <conditionalFormatting sqref="O121">
    <cfRule type="cellIs" dxfId="23860" priority="24326" stopIfTrue="1" operator="lessThan">
      <formula>G121</formula>
    </cfRule>
  </conditionalFormatting>
  <conditionalFormatting sqref="O121">
    <cfRule type="cellIs" dxfId="23859" priority="24320" stopIfTrue="1" operator="lessThan">
      <formula>G121</formula>
    </cfRule>
  </conditionalFormatting>
  <conditionalFormatting sqref="O121">
    <cfRule type="cellIs" dxfId="23858" priority="24315" stopIfTrue="1" operator="lessThan">
      <formula>G121</formula>
    </cfRule>
  </conditionalFormatting>
  <conditionalFormatting sqref="O122">
    <cfRule type="cellIs" dxfId="23857" priority="24313" stopIfTrue="1" operator="lessThan">
      <formula>G122</formula>
    </cfRule>
  </conditionalFormatting>
  <conditionalFormatting sqref="O122">
    <cfRule type="cellIs" dxfId="23856" priority="24307" stopIfTrue="1" operator="lessThan">
      <formula>G122</formula>
    </cfRule>
  </conditionalFormatting>
  <conditionalFormatting sqref="O122">
    <cfRule type="cellIs" dxfId="23855" priority="24302" stopIfTrue="1" operator="lessThan">
      <formula>G122</formula>
    </cfRule>
  </conditionalFormatting>
  <conditionalFormatting sqref="O123">
    <cfRule type="cellIs" dxfId="23854" priority="24300" stopIfTrue="1" operator="lessThan">
      <formula>G123</formula>
    </cfRule>
  </conditionalFormatting>
  <conditionalFormatting sqref="O123">
    <cfRule type="cellIs" dxfId="23853" priority="24294" stopIfTrue="1" operator="lessThan">
      <formula>G123</formula>
    </cfRule>
  </conditionalFormatting>
  <conditionalFormatting sqref="O123">
    <cfRule type="cellIs" dxfId="23852" priority="24289" stopIfTrue="1" operator="lessThan">
      <formula>G123</formula>
    </cfRule>
  </conditionalFormatting>
  <conditionalFormatting sqref="O124">
    <cfRule type="cellIs" dxfId="23851" priority="24287" stopIfTrue="1" operator="lessThan">
      <formula>G124</formula>
    </cfRule>
  </conditionalFormatting>
  <conditionalFormatting sqref="O124">
    <cfRule type="cellIs" dxfId="23850" priority="24286" stopIfTrue="1" operator="lessThan">
      <formula>G124</formula>
    </cfRule>
  </conditionalFormatting>
  <conditionalFormatting sqref="O124">
    <cfRule type="cellIs" dxfId="23849" priority="24285" stopIfTrue="1" operator="lessThan">
      <formula>G124</formula>
    </cfRule>
  </conditionalFormatting>
  <conditionalFormatting sqref="Y42:Y62 Y64:Y233">
    <cfRule type="cellIs" dxfId="23848" priority="24274" stopIfTrue="1" operator="lessThan">
      <formula>J42</formula>
    </cfRule>
  </conditionalFormatting>
  <conditionalFormatting sqref="O125">
    <cfRule type="cellIs" dxfId="23847" priority="24273" stopIfTrue="1" operator="lessThan">
      <formula>G125</formula>
    </cfRule>
  </conditionalFormatting>
  <conditionalFormatting sqref="O125">
    <cfRule type="cellIs" dxfId="23846" priority="24272" stopIfTrue="1" operator="lessThan">
      <formula>G125</formula>
    </cfRule>
  </conditionalFormatting>
  <conditionalFormatting sqref="O125">
    <cfRule type="cellIs" dxfId="23845" priority="24271" stopIfTrue="1" operator="lessThan">
      <formula>G125</formula>
    </cfRule>
  </conditionalFormatting>
  <conditionalFormatting sqref="Y125">
    <cfRule type="cellIs" dxfId="23844" priority="24260" stopIfTrue="1" operator="lessThan">
      <formula>J125</formula>
    </cfRule>
  </conditionalFormatting>
  <conditionalFormatting sqref="O126">
    <cfRule type="cellIs" dxfId="23843" priority="24259" stopIfTrue="1" operator="lessThan">
      <formula>G126</formula>
    </cfRule>
  </conditionalFormatting>
  <conditionalFormatting sqref="O126">
    <cfRule type="cellIs" dxfId="23842" priority="24258" stopIfTrue="1" operator="lessThan">
      <formula>G126</formula>
    </cfRule>
  </conditionalFormatting>
  <conditionalFormatting sqref="O126">
    <cfRule type="cellIs" dxfId="23841" priority="24257" stopIfTrue="1" operator="lessThan">
      <formula>G126</formula>
    </cfRule>
  </conditionalFormatting>
  <conditionalFormatting sqref="Y126">
    <cfRule type="cellIs" dxfId="23840" priority="24246" stopIfTrue="1" operator="lessThan">
      <formula>J126</formula>
    </cfRule>
  </conditionalFormatting>
  <conditionalFormatting sqref="O127">
    <cfRule type="cellIs" dxfId="23839" priority="24245" stopIfTrue="1" operator="lessThan">
      <formula>G127</formula>
    </cfRule>
  </conditionalFormatting>
  <conditionalFormatting sqref="O127">
    <cfRule type="cellIs" dxfId="23838" priority="24244" stopIfTrue="1" operator="lessThan">
      <formula>G127</formula>
    </cfRule>
  </conditionalFormatting>
  <conditionalFormatting sqref="O127">
    <cfRule type="cellIs" dxfId="23837" priority="24243" stopIfTrue="1" operator="lessThan">
      <formula>G127</formula>
    </cfRule>
  </conditionalFormatting>
  <conditionalFormatting sqref="Y127">
    <cfRule type="cellIs" dxfId="23836" priority="24232" stopIfTrue="1" operator="lessThan">
      <formula>J127</formula>
    </cfRule>
  </conditionalFormatting>
  <conditionalFormatting sqref="O128">
    <cfRule type="cellIs" dxfId="23835" priority="24231" stopIfTrue="1" operator="lessThan">
      <formula>G128</formula>
    </cfRule>
  </conditionalFormatting>
  <conditionalFormatting sqref="O128">
    <cfRule type="cellIs" dxfId="23834" priority="24230" stopIfTrue="1" operator="lessThan">
      <formula>G128</formula>
    </cfRule>
  </conditionalFormatting>
  <conditionalFormatting sqref="O128">
    <cfRule type="cellIs" dxfId="23833" priority="24229" stopIfTrue="1" operator="lessThan">
      <formula>G128</formula>
    </cfRule>
  </conditionalFormatting>
  <conditionalFormatting sqref="Y128">
    <cfRule type="cellIs" dxfId="23832" priority="24218" stopIfTrue="1" operator="lessThan">
      <formula>J128</formula>
    </cfRule>
  </conditionalFormatting>
  <conditionalFormatting sqref="O129">
    <cfRule type="cellIs" dxfId="23831" priority="24217" stopIfTrue="1" operator="lessThan">
      <formula>G129</formula>
    </cfRule>
  </conditionalFormatting>
  <conditionalFormatting sqref="O129">
    <cfRule type="cellIs" dxfId="23830" priority="24216" stopIfTrue="1" operator="lessThan">
      <formula>G129</formula>
    </cfRule>
  </conditionalFormatting>
  <conditionalFormatting sqref="O129">
    <cfRule type="cellIs" dxfId="23829" priority="24215" stopIfTrue="1" operator="lessThan">
      <formula>G129</formula>
    </cfRule>
  </conditionalFormatting>
  <conditionalFormatting sqref="Y129">
    <cfRule type="cellIs" dxfId="23828" priority="24204" stopIfTrue="1" operator="lessThan">
      <formula>J129</formula>
    </cfRule>
  </conditionalFormatting>
  <conditionalFormatting sqref="O130">
    <cfRule type="cellIs" dxfId="23827" priority="24203" stopIfTrue="1" operator="lessThan">
      <formula>G130</formula>
    </cfRule>
  </conditionalFormatting>
  <conditionalFormatting sqref="O130">
    <cfRule type="cellIs" dxfId="23826" priority="24202" stopIfTrue="1" operator="lessThan">
      <formula>G130</formula>
    </cfRule>
  </conditionalFormatting>
  <conditionalFormatting sqref="O130">
    <cfRule type="cellIs" dxfId="23825" priority="24201" stopIfTrue="1" operator="lessThan">
      <formula>G130</formula>
    </cfRule>
  </conditionalFormatting>
  <conditionalFormatting sqref="Y130">
    <cfRule type="cellIs" dxfId="23824" priority="24190" stopIfTrue="1" operator="lessThan">
      <formula>J130</formula>
    </cfRule>
  </conditionalFormatting>
  <conditionalFormatting sqref="O131">
    <cfRule type="cellIs" dxfId="23823" priority="24189" stopIfTrue="1" operator="lessThan">
      <formula>G131</formula>
    </cfRule>
  </conditionalFormatting>
  <conditionalFormatting sqref="O131">
    <cfRule type="cellIs" dxfId="23822" priority="24188" stopIfTrue="1" operator="lessThan">
      <formula>G131</formula>
    </cfRule>
  </conditionalFormatting>
  <conditionalFormatting sqref="O131">
    <cfRule type="cellIs" dxfId="23821" priority="24187" stopIfTrue="1" operator="lessThan">
      <formula>G131</formula>
    </cfRule>
  </conditionalFormatting>
  <conditionalFormatting sqref="Y131">
    <cfRule type="cellIs" dxfId="23820" priority="24176" stopIfTrue="1" operator="lessThan">
      <formula>J131</formula>
    </cfRule>
  </conditionalFormatting>
  <conditionalFormatting sqref="O132">
    <cfRule type="cellIs" dxfId="23819" priority="24175" stopIfTrue="1" operator="lessThan">
      <formula>G132</formula>
    </cfRule>
  </conditionalFormatting>
  <conditionalFormatting sqref="O132">
    <cfRule type="cellIs" dxfId="23818" priority="24174" stopIfTrue="1" operator="lessThan">
      <formula>G132</formula>
    </cfRule>
  </conditionalFormatting>
  <conditionalFormatting sqref="O132">
    <cfRule type="cellIs" dxfId="23817" priority="24173" stopIfTrue="1" operator="lessThan">
      <formula>G132</formula>
    </cfRule>
  </conditionalFormatting>
  <conditionalFormatting sqref="Y132">
    <cfRule type="cellIs" dxfId="23816" priority="24162" stopIfTrue="1" operator="lessThan">
      <formula>J132</formula>
    </cfRule>
  </conditionalFormatting>
  <conditionalFormatting sqref="O133">
    <cfRule type="cellIs" dxfId="23815" priority="24161" stopIfTrue="1" operator="lessThan">
      <formula>G133</formula>
    </cfRule>
  </conditionalFormatting>
  <conditionalFormatting sqref="O133">
    <cfRule type="cellIs" dxfId="23814" priority="24160" stopIfTrue="1" operator="lessThan">
      <formula>G133</formula>
    </cfRule>
  </conditionalFormatting>
  <conditionalFormatting sqref="O133">
    <cfRule type="cellIs" dxfId="23813" priority="24159" stopIfTrue="1" operator="lessThan">
      <formula>G133</formula>
    </cfRule>
  </conditionalFormatting>
  <conditionalFormatting sqref="Y133">
    <cfRule type="cellIs" dxfId="23812" priority="24148" stopIfTrue="1" operator="lessThan">
      <formula>J133</formula>
    </cfRule>
  </conditionalFormatting>
  <conditionalFormatting sqref="O134">
    <cfRule type="cellIs" dxfId="23811" priority="24147" stopIfTrue="1" operator="lessThan">
      <formula>G134</formula>
    </cfRule>
  </conditionalFormatting>
  <conditionalFormatting sqref="O134">
    <cfRule type="cellIs" dxfId="23810" priority="24146" stopIfTrue="1" operator="lessThan">
      <formula>G134</formula>
    </cfRule>
  </conditionalFormatting>
  <conditionalFormatting sqref="O134">
    <cfRule type="cellIs" dxfId="23809" priority="24145" stopIfTrue="1" operator="lessThan">
      <formula>G134</formula>
    </cfRule>
  </conditionalFormatting>
  <conditionalFormatting sqref="O134">
    <cfRule type="cellIs" dxfId="23808" priority="24144" stopIfTrue="1" operator="lessThan">
      <formula>G134</formula>
    </cfRule>
  </conditionalFormatting>
  <conditionalFormatting sqref="O134">
    <cfRule type="cellIs" dxfId="23807" priority="24143" stopIfTrue="1" operator="lessThan">
      <formula>G134</formula>
    </cfRule>
  </conditionalFormatting>
  <conditionalFormatting sqref="O134">
    <cfRule type="cellIs" dxfId="23806" priority="24142" stopIfTrue="1" operator="lessThan">
      <formula>G134</formula>
    </cfRule>
  </conditionalFormatting>
  <conditionalFormatting sqref="Y134">
    <cfRule type="cellIs" dxfId="23805" priority="24131" stopIfTrue="1" operator="lessThan">
      <formula>J134</formula>
    </cfRule>
  </conditionalFormatting>
  <conditionalFormatting sqref="O135:O136">
    <cfRule type="cellIs" dxfId="23804" priority="24130" stopIfTrue="1" operator="lessThan">
      <formula>G135</formula>
    </cfRule>
  </conditionalFormatting>
  <conditionalFormatting sqref="O135:O136">
    <cfRule type="cellIs" dxfId="23803" priority="24129" stopIfTrue="1" operator="lessThan">
      <formula>G135</formula>
    </cfRule>
  </conditionalFormatting>
  <conditionalFormatting sqref="O135:O136">
    <cfRule type="cellIs" dxfId="23802" priority="24128" stopIfTrue="1" operator="lessThan">
      <formula>G135</formula>
    </cfRule>
  </conditionalFormatting>
  <conditionalFormatting sqref="O135:O136">
    <cfRule type="cellIs" dxfId="23801" priority="24127" stopIfTrue="1" operator="lessThan">
      <formula>G135</formula>
    </cfRule>
  </conditionalFormatting>
  <conditionalFormatting sqref="O135:O136">
    <cfRule type="cellIs" dxfId="23800" priority="24126" stopIfTrue="1" operator="lessThan">
      <formula>G135</formula>
    </cfRule>
  </conditionalFormatting>
  <conditionalFormatting sqref="O135:O136">
    <cfRule type="cellIs" dxfId="23799" priority="24125" stopIfTrue="1" operator="lessThan">
      <formula>G135</formula>
    </cfRule>
  </conditionalFormatting>
  <conditionalFormatting sqref="Y135">
    <cfRule type="cellIs" dxfId="23798" priority="24114" stopIfTrue="1" operator="lessThan">
      <formula>J135</formula>
    </cfRule>
  </conditionalFormatting>
  <conditionalFormatting sqref="O136">
    <cfRule type="cellIs" dxfId="23797" priority="24113" stopIfTrue="1" operator="lessThan">
      <formula>G136</formula>
    </cfRule>
  </conditionalFormatting>
  <conditionalFormatting sqref="O136">
    <cfRule type="cellIs" dxfId="23796" priority="24112" stopIfTrue="1" operator="lessThan">
      <formula>G136</formula>
    </cfRule>
  </conditionalFormatting>
  <conditionalFormatting sqref="O136">
    <cfRule type="cellIs" dxfId="23795" priority="24111" stopIfTrue="1" operator="lessThan">
      <formula>G136</formula>
    </cfRule>
  </conditionalFormatting>
  <conditionalFormatting sqref="O136">
    <cfRule type="cellIs" dxfId="23794" priority="24110" stopIfTrue="1" operator="lessThan">
      <formula>G136</formula>
    </cfRule>
  </conditionalFormatting>
  <conditionalFormatting sqref="O136">
    <cfRule type="cellIs" dxfId="23793" priority="24109" stopIfTrue="1" operator="lessThan">
      <formula>G136</formula>
    </cfRule>
  </conditionalFormatting>
  <conditionalFormatting sqref="O136">
    <cfRule type="cellIs" dxfId="23792" priority="24108" stopIfTrue="1" operator="lessThan">
      <formula>G136</formula>
    </cfRule>
  </conditionalFormatting>
  <conditionalFormatting sqref="Y136">
    <cfRule type="cellIs" dxfId="23791" priority="24097" stopIfTrue="1" operator="lessThan">
      <formula>J136</formula>
    </cfRule>
  </conditionalFormatting>
  <conditionalFormatting sqref="O137">
    <cfRule type="cellIs" dxfId="23790" priority="24096" stopIfTrue="1" operator="lessThan">
      <formula>G137</formula>
    </cfRule>
  </conditionalFormatting>
  <conditionalFormatting sqref="O137">
    <cfRule type="cellIs" dxfId="23789" priority="24095" stopIfTrue="1" operator="lessThan">
      <formula>G137</formula>
    </cfRule>
  </conditionalFormatting>
  <conditionalFormatting sqref="O137">
    <cfRule type="cellIs" dxfId="23788" priority="24094" stopIfTrue="1" operator="lessThan">
      <formula>G137</formula>
    </cfRule>
  </conditionalFormatting>
  <conditionalFormatting sqref="O137">
    <cfRule type="cellIs" dxfId="23787" priority="24093" stopIfTrue="1" operator="lessThan">
      <formula>G137</formula>
    </cfRule>
  </conditionalFormatting>
  <conditionalFormatting sqref="O137">
    <cfRule type="cellIs" dxfId="23786" priority="24092" stopIfTrue="1" operator="lessThan">
      <formula>G137</formula>
    </cfRule>
  </conditionalFormatting>
  <conditionalFormatting sqref="O137">
    <cfRule type="cellIs" dxfId="23785" priority="24091" stopIfTrue="1" operator="lessThan">
      <formula>G137</formula>
    </cfRule>
  </conditionalFormatting>
  <conditionalFormatting sqref="Y137">
    <cfRule type="cellIs" dxfId="23784" priority="24080" stopIfTrue="1" operator="lessThan">
      <formula>J137</formula>
    </cfRule>
  </conditionalFormatting>
  <conditionalFormatting sqref="O138">
    <cfRule type="cellIs" dxfId="23783" priority="24079" stopIfTrue="1" operator="lessThan">
      <formula>G138</formula>
    </cfRule>
  </conditionalFormatting>
  <conditionalFormatting sqref="O138">
    <cfRule type="cellIs" dxfId="23782" priority="24078" stopIfTrue="1" operator="lessThan">
      <formula>G138</formula>
    </cfRule>
  </conditionalFormatting>
  <conditionalFormatting sqref="O138">
    <cfRule type="cellIs" dxfId="23781" priority="24077" stopIfTrue="1" operator="lessThan">
      <formula>G138</formula>
    </cfRule>
  </conditionalFormatting>
  <conditionalFormatting sqref="O138">
    <cfRule type="cellIs" dxfId="23780" priority="24076" stopIfTrue="1" operator="lessThan">
      <formula>G138</formula>
    </cfRule>
  </conditionalFormatting>
  <conditionalFormatting sqref="O138">
    <cfRule type="cellIs" dxfId="23779" priority="24075" stopIfTrue="1" operator="lessThan">
      <formula>G138</formula>
    </cfRule>
  </conditionalFormatting>
  <conditionalFormatting sqref="O138">
    <cfRule type="cellIs" dxfId="23778" priority="24074" stopIfTrue="1" operator="lessThan">
      <formula>G138</formula>
    </cfRule>
  </conditionalFormatting>
  <conditionalFormatting sqref="Y138">
    <cfRule type="cellIs" dxfId="23777" priority="24063" stopIfTrue="1" operator="lessThan">
      <formula>J138</formula>
    </cfRule>
  </conditionalFormatting>
  <conditionalFormatting sqref="O139:O143">
    <cfRule type="cellIs" dxfId="23776" priority="24062" stopIfTrue="1" operator="lessThan">
      <formula>G139</formula>
    </cfRule>
  </conditionalFormatting>
  <conditionalFormatting sqref="O139:O143">
    <cfRule type="cellIs" dxfId="23775" priority="24061" stopIfTrue="1" operator="lessThan">
      <formula>G139</formula>
    </cfRule>
  </conditionalFormatting>
  <conditionalFormatting sqref="O139:O143">
    <cfRule type="cellIs" dxfId="23774" priority="24060" stopIfTrue="1" operator="lessThan">
      <formula>G139</formula>
    </cfRule>
  </conditionalFormatting>
  <conditionalFormatting sqref="O139:O143">
    <cfRule type="cellIs" dxfId="23773" priority="24059" stopIfTrue="1" operator="lessThan">
      <formula>G139</formula>
    </cfRule>
  </conditionalFormatting>
  <conditionalFormatting sqref="O139:O143">
    <cfRule type="cellIs" dxfId="23772" priority="24058" stopIfTrue="1" operator="lessThan">
      <formula>G139</formula>
    </cfRule>
  </conditionalFormatting>
  <conditionalFormatting sqref="O139:O143">
    <cfRule type="cellIs" dxfId="23771" priority="24057" stopIfTrue="1" operator="lessThan">
      <formula>G139</formula>
    </cfRule>
  </conditionalFormatting>
  <conditionalFormatting sqref="Y139:Y143">
    <cfRule type="cellIs" dxfId="23770" priority="24046" stopIfTrue="1" operator="lessThan">
      <formula>J139</formula>
    </cfRule>
  </conditionalFormatting>
  <conditionalFormatting sqref="O140:O143">
    <cfRule type="cellIs" dxfId="23769" priority="24045" stopIfTrue="1" operator="lessThan">
      <formula>G140</formula>
    </cfRule>
  </conditionalFormatting>
  <conditionalFormatting sqref="O140:O143">
    <cfRule type="cellIs" dxfId="23768" priority="24044" stopIfTrue="1" operator="lessThan">
      <formula>G140</formula>
    </cfRule>
  </conditionalFormatting>
  <conditionalFormatting sqref="O140:O143">
    <cfRule type="cellIs" dxfId="23767" priority="24043" stopIfTrue="1" operator="lessThan">
      <formula>G140</formula>
    </cfRule>
  </conditionalFormatting>
  <conditionalFormatting sqref="O140:O143">
    <cfRule type="cellIs" dxfId="23766" priority="24042" stopIfTrue="1" operator="lessThan">
      <formula>G140</formula>
    </cfRule>
  </conditionalFormatting>
  <conditionalFormatting sqref="O140:O143">
    <cfRule type="cellIs" dxfId="23765" priority="24041" stopIfTrue="1" operator="lessThan">
      <formula>G140</formula>
    </cfRule>
  </conditionalFormatting>
  <conditionalFormatting sqref="O140:O143">
    <cfRule type="cellIs" dxfId="23764" priority="24040" stopIfTrue="1" operator="lessThan">
      <formula>G140</formula>
    </cfRule>
  </conditionalFormatting>
  <conditionalFormatting sqref="Y140:Y143">
    <cfRule type="cellIs" dxfId="23763" priority="24029" stopIfTrue="1" operator="lessThan">
      <formula>J140</formula>
    </cfRule>
  </conditionalFormatting>
  <conditionalFormatting sqref="Y94:Y98">
    <cfRule type="cellIs" dxfId="23762" priority="24026" stopIfTrue="1" operator="lessThan">
      <formula>J94</formula>
    </cfRule>
  </conditionalFormatting>
  <conditionalFormatting sqref="X42 X64:X233">
    <cfRule type="cellIs" dxfId="23761" priority="24025" stopIfTrue="1" operator="lessThan">
      <formula>J42</formula>
    </cfRule>
  </conditionalFormatting>
  <conditionalFormatting sqref="X43:X62">
    <cfRule type="cellIs" dxfId="23760" priority="24024" stopIfTrue="1" operator="lessThan">
      <formula>J43</formula>
    </cfRule>
  </conditionalFormatting>
  <conditionalFormatting sqref="Y63">
    <cfRule type="cellIs" dxfId="23759" priority="24021" stopIfTrue="1" operator="lessThan">
      <formula>J63</formula>
    </cfRule>
  </conditionalFormatting>
  <conditionalFormatting sqref="X63">
    <cfRule type="cellIs" dxfId="23758" priority="24020" stopIfTrue="1" operator="lessThan">
      <formula>J63</formula>
    </cfRule>
  </conditionalFormatting>
  <conditionalFormatting sqref="Y64">
    <cfRule type="cellIs" dxfId="23757" priority="24019" stopIfTrue="1" operator="lessThan">
      <formula>J64</formula>
    </cfRule>
  </conditionalFormatting>
  <conditionalFormatting sqref="X64:X92">
    <cfRule type="cellIs" dxfId="23756" priority="24018" stopIfTrue="1" operator="lessThan">
      <formula>J64</formula>
    </cfRule>
  </conditionalFormatting>
  <conditionalFormatting sqref="Y65">
    <cfRule type="cellIs" dxfId="23755" priority="24017" stopIfTrue="1" operator="lessThan">
      <formula>J65</formula>
    </cfRule>
  </conditionalFormatting>
  <conditionalFormatting sqref="X65">
    <cfRule type="cellIs" dxfId="23754" priority="24016" stopIfTrue="1" operator="lessThan">
      <formula>J65</formula>
    </cfRule>
  </conditionalFormatting>
  <conditionalFormatting sqref="T65">
    <cfRule type="cellIs" dxfId="23753" priority="24015" stopIfTrue="1" operator="lessThan">
      <formula>E65</formula>
    </cfRule>
  </conditionalFormatting>
  <conditionalFormatting sqref="T65">
    <cfRule type="cellIs" dxfId="23752" priority="24013" stopIfTrue="1" operator="lessThan">
      <formula>E65</formula>
    </cfRule>
  </conditionalFormatting>
  <conditionalFormatting sqref="Y66">
    <cfRule type="cellIs" dxfId="23751" priority="24011" stopIfTrue="1" operator="lessThan">
      <formula>J66</formula>
    </cfRule>
  </conditionalFormatting>
  <conditionalFormatting sqref="X66">
    <cfRule type="cellIs" dxfId="23750" priority="24010" stopIfTrue="1" operator="lessThan">
      <formula>J66</formula>
    </cfRule>
  </conditionalFormatting>
  <conditionalFormatting sqref="T66">
    <cfRule type="cellIs" dxfId="23749" priority="24009" stopIfTrue="1" operator="lessThan">
      <formula>E66</formula>
    </cfRule>
  </conditionalFormatting>
  <conditionalFormatting sqref="T66">
    <cfRule type="cellIs" dxfId="23748" priority="24008" stopIfTrue="1" operator="lessThan">
      <formula>E66</formula>
    </cfRule>
  </conditionalFormatting>
  <conditionalFormatting sqref="Y67">
    <cfRule type="cellIs" dxfId="23747" priority="24007" stopIfTrue="1" operator="lessThan">
      <formula>J67</formula>
    </cfRule>
  </conditionalFormatting>
  <conditionalFormatting sqref="X67">
    <cfRule type="cellIs" dxfId="23746" priority="24006" stopIfTrue="1" operator="lessThan">
      <formula>J67</formula>
    </cfRule>
  </conditionalFormatting>
  <conditionalFormatting sqref="T67">
    <cfRule type="cellIs" dxfId="23745" priority="24005" stopIfTrue="1" operator="lessThan">
      <formula>E67</formula>
    </cfRule>
  </conditionalFormatting>
  <conditionalFormatting sqref="T67">
    <cfRule type="cellIs" dxfId="23744" priority="24004" stopIfTrue="1" operator="lessThan">
      <formula>E67</formula>
    </cfRule>
  </conditionalFormatting>
  <conditionalFormatting sqref="Y68:Y77">
    <cfRule type="cellIs" dxfId="23743" priority="24003" stopIfTrue="1" operator="lessThan">
      <formula>J68</formula>
    </cfRule>
  </conditionalFormatting>
  <conditionalFormatting sqref="X68:X77">
    <cfRule type="cellIs" dxfId="23742" priority="24002" stopIfTrue="1" operator="lessThan">
      <formula>J68</formula>
    </cfRule>
  </conditionalFormatting>
  <conditionalFormatting sqref="T68:T75">
    <cfRule type="cellIs" dxfId="23741" priority="24001" stopIfTrue="1" operator="lessThan">
      <formula>E68</formula>
    </cfRule>
  </conditionalFormatting>
  <conditionalFormatting sqref="T68:T75">
    <cfRule type="cellIs" dxfId="23740" priority="24000" stopIfTrue="1" operator="lessThan">
      <formula>E68</formula>
    </cfRule>
  </conditionalFormatting>
  <conditionalFormatting sqref="T76">
    <cfRule type="cellIs" dxfId="23739" priority="23999" stopIfTrue="1" operator="lessThan">
      <formula>E76</formula>
    </cfRule>
  </conditionalFormatting>
  <conditionalFormatting sqref="T76">
    <cfRule type="cellIs" dxfId="23738" priority="23998" stopIfTrue="1" operator="lessThan">
      <formula>E76</formula>
    </cfRule>
  </conditionalFormatting>
  <conditionalFormatting sqref="T77">
    <cfRule type="cellIs" dxfId="23737" priority="23997" stopIfTrue="1" operator="lessThan">
      <formula>E77</formula>
    </cfRule>
  </conditionalFormatting>
  <conditionalFormatting sqref="T77">
    <cfRule type="cellIs" dxfId="23736" priority="23996" stopIfTrue="1" operator="lessThan">
      <formula>E77</formula>
    </cfRule>
  </conditionalFormatting>
  <conditionalFormatting sqref="X78">
    <cfRule type="cellIs" dxfId="23735" priority="23995" stopIfTrue="1" operator="lessThan">
      <formula>J78</formula>
    </cfRule>
  </conditionalFormatting>
  <conditionalFormatting sqref="Y78">
    <cfRule type="cellIs" dxfId="23734" priority="23994" stopIfTrue="1" operator="lessThan">
      <formula>J78</formula>
    </cfRule>
  </conditionalFormatting>
  <conditionalFormatting sqref="X78">
    <cfRule type="cellIs" dxfId="23733" priority="23993" stopIfTrue="1" operator="lessThan">
      <formula>J78</formula>
    </cfRule>
  </conditionalFormatting>
  <conditionalFormatting sqref="X79">
    <cfRule type="cellIs" dxfId="23732" priority="23990" stopIfTrue="1" operator="lessThan">
      <formula>J79</formula>
    </cfRule>
  </conditionalFormatting>
  <conditionalFormatting sqref="Y79">
    <cfRule type="cellIs" dxfId="23731" priority="23989" stopIfTrue="1" operator="lessThan">
      <formula>J79</formula>
    </cfRule>
  </conditionalFormatting>
  <conditionalFormatting sqref="X79">
    <cfRule type="cellIs" dxfId="23730" priority="23988" stopIfTrue="1" operator="lessThan">
      <formula>J79</formula>
    </cfRule>
  </conditionalFormatting>
  <conditionalFormatting sqref="X80">
    <cfRule type="cellIs" dxfId="23729" priority="23985" stopIfTrue="1" operator="lessThan">
      <formula>J80</formula>
    </cfRule>
  </conditionalFormatting>
  <conditionalFormatting sqref="Y80">
    <cfRule type="cellIs" dxfId="23728" priority="23984" stopIfTrue="1" operator="lessThan">
      <formula>J80</formula>
    </cfRule>
  </conditionalFormatting>
  <conditionalFormatting sqref="X80">
    <cfRule type="cellIs" dxfId="23727" priority="23983" stopIfTrue="1" operator="lessThan">
      <formula>J80</formula>
    </cfRule>
  </conditionalFormatting>
  <conditionalFormatting sqref="O81">
    <cfRule type="cellIs" dxfId="23726" priority="23974" stopIfTrue="1" operator="lessThan">
      <formula>G81</formula>
    </cfRule>
  </conditionalFormatting>
  <conditionalFormatting sqref="O81">
    <cfRule type="cellIs" dxfId="23725" priority="23973" stopIfTrue="1" operator="lessThan">
      <formula>G81</formula>
    </cfRule>
  </conditionalFormatting>
  <conditionalFormatting sqref="X81">
    <cfRule type="cellIs" dxfId="23724" priority="23972" stopIfTrue="1" operator="lessThan">
      <formula>J81</formula>
    </cfRule>
  </conditionalFormatting>
  <conditionalFormatting sqref="Y81">
    <cfRule type="cellIs" dxfId="23723" priority="23971" stopIfTrue="1" operator="lessThan">
      <formula>J81</formula>
    </cfRule>
  </conditionalFormatting>
  <conditionalFormatting sqref="X81">
    <cfRule type="cellIs" dxfId="23722" priority="23970" stopIfTrue="1" operator="lessThan">
      <formula>J81</formula>
    </cfRule>
  </conditionalFormatting>
  <conditionalFormatting sqref="O82">
    <cfRule type="cellIs" dxfId="23721" priority="23969" stopIfTrue="1" operator="lessThan">
      <formula>G82</formula>
    </cfRule>
  </conditionalFormatting>
  <conditionalFormatting sqref="O82">
    <cfRule type="cellIs" dxfId="23720" priority="23968" stopIfTrue="1" operator="lessThan">
      <formula>G82</formula>
    </cfRule>
  </conditionalFormatting>
  <conditionalFormatting sqref="O82">
    <cfRule type="cellIs" dxfId="23719" priority="23967" stopIfTrue="1" operator="lessThan">
      <formula>G82</formula>
    </cfRule>
  </conditionalFormatting>
  <conditionalFormatting sqref="O82">
    <cfRule type="cellIs" dxfId="23718" priority="23966" stopIfTrue="1" operator="lessThan">
      <formula>G82</formula>
    </cfRule>
  </conditionalFormatting>
  <conditionalFormatting sqref="O82">
    <cfRule type="cellIs" dxfId="23717" priority="23965" stopIfTrue="1" operator="lessThan">
      <formula>G82</formula>
    </cfRule>
  </conditionalFormatting>
  <conditionalFormatting sqref="X82">
    <cfRule type="cellIs" dxfId="23716" priority="23964" stopIfTrue="1" operator="lessThan">
      <formula>J82</formula>
    </cfRule>
  </conditionalFormatting>
  <conditionalFormatting sqref="Y82">
    <cfRule type="cellIs" dxfId="23715" priority="23963" stopIfTrue="1" operator="lessThan">
      <formula>J82</formula>
    </cfRule>
  </conditionalFormatting>
  <conditionalFormatting sqref="X82">
    <cfRule type="cellIs" dxfId="23714" priority="23962" stopIfTrue="1" operator="lessThan">
      <formula>J82</formula>
    </cfRule>
  </conditionalFormatting>
  <conditionalFormatting sqref="O83">
    <cfRule type="cellIs" dxfId="23713" priority="23961" stopIfTrue="1" operator="lessThan">
      <formula>G83</formula>
    </cfRule>
  </conditionalFormatting>
  <conditionalFormatting sqref="O83">
    <cfRule type="cellIs" dxfId="23712" priority="23960" stopIfTrue="1" operator="lessThan">
      <formula>G83</formula>
    </cfRule>
  </conditionalFormatting>
  <conditionalFormatting sqref="O83">
    <cfRule type="cellIs" dxfId="23711" priority="23959" stopIfTrue="1" operator="lessThan">
      <formula>G83</formula>
    </cfRule>
  </conditionalFormatting>
  <conditionalFormatting sqref="O83">
    <cfRule type="cellIs" dxfId="23710" priority="23958" stopIfTrue="1" operator="lessThan">
      <formula>G83</formula>
    </cfRule>
  </conditionalFormatting>
  <conditionalFormatting sqref="O83">
    <cfRule type="cellIs" dxfId="23709" priority="23957" stopIfTrue="1" operator="lessThan">
      <formula>G83</formula>
    </cfRule>
  </conditionalFormatting>
  <conditionalFormatting sqref="X83">
    <cfRule type="cellIs" dxfId="23708" priority="23956" stopIfTrue="1" operator="lessThan">
      <formula>J83</formula>
    </cfRule>
  </conditionalFormatting>
  <conditionalFormatting sqref="Y83">
    <cfRule type="cellIs" dxfId="23707" priority="23955" stopIfTrue="1" operator="lessThan">
      <formula>J83</formula>
    </cfRule>
  </conditionalFormatting>
  <conditionalFormatting sqref="X83">
    <cfRule type="cellIs" dxfId="23706" priority="23954" stopIfTrue="1" operator="lessThan">
      <formula>J83</formula>
    </cfRule>
  </conditionalFormatting>
  <conditionalFormatting sqref="O84">
    <cfRule type="cellIs" dxfId="23705" priority="23953" stopIfTrue="1" operator="lessThan">
      <formula>G84</formula>
    </cfRule>
  </conditionalFormatting>
  <conditionalFormatting sqref="O84">
    <cfRule type="cellIs" dxfId="23704" priority="23952" stopIfTrue="1" operator="lessThan">
      <formula>G84</formula>
    </cfRule>
  </conditionalFormatting>
  <conditionalFormatting sqref="O84">
    <cfRule type="cellIs" dxfId="23703" priority="23951" stopIfTrue="1" operator="lessThan">
      <formula>G84</formula>
    </cfRule>
  </conditionalFormatting>
  <conditionalFormatting sqref="O84">
    <cfRule type="cellIs" dxfId="23702" priority="23950" stopIfTrue="1" operator="lessThan">
      <formula>G84</formula>
    </cfRule>
  </conditionalFormatting>
  <conditionalFormatting sqref="O84">
    <cfRule type="cellIs" dxfId="23701" priority="23949" stopIfTrue="1" operator="lessThan">
      <formula>G84</formula>
    </cfRule>
  </conditionalFormatting>
  <conditionalFormatting sqref="X84">
    <cfRule type="cellIs" dxfId="23700" priority="23948" stopIfTrue="1" operator="lessThan">
      <formula>J84</formula>
    </cfRule>
  </conditionalFormatting>
  <conditionalFormatting sqref="Y84">
    <cfRule type="cellIs" dxfId="23699" priority="23947" stopIfTrue="1" operator="lessThan">
      <formula>J84</formula>
    </cfRule>
  </conditionalFormatting>
  <conditionalFormatting sqref="X84">
    <cfRule type="cellIs" dxfId="23698" priority="23946" stopIfTrue="1" operator="lessThan">
      <formula>J84</formula>
    </cfRule>
  </conditionalFormatting>
  <conditionalFormatting sqref="X64:X92">
    <cfRule type="cellIs" dxfId="23697" priority="23945" stopIfTrue="1" operator="lessThan">
      <formula>J64</formula>
    </cfRule>
  </conditionalFormatting>
  <conditionalFormatting sqref="Y77">
    <cfRule type="cellIs" dxfId="23696" priority="23944" stopIfTrue="1" operator="lessThan">
      <formula>J77</formula>
    </cfRule>
  </conditionalFormatting>
  <conditionalFormatting sqref="X85">
    <cfRule type="cellIs" dxfId="23695" priority="23943" stopIfTrue="1" operator="lessThan">
      <formula>J85</formula>
    </cfRule>
  </conditionalFormatting>
  <conditionalFormatting sqref="Y85">
    <cfRule type="cellIs" dxfId="23694" priority="23942" stopIfTrue="1" operator="lessThan">
      <formula>J85</formula>
    </cfRule>
  </conditionalFormatting>
  <conditionalFormatting sqref="X85">
    <cfRule type="cellIs" dxfId="23693" priority="23941" stopIfTrue="1" operator="lessThan">
      <formula>J85</formula>
    </cfRule>
  </conditionalFormatting>
  <conditionalFormatting sqref="X85">
    <cfRule type="cellIs" dxfId="23692" priority="23940" stopIfTrue="1" operator="lessThan">
      <formula>J85</formula>
    </cfRule>
  </conditionalFormatting>
  <conditionalFormatting sqref="O85">
    <cfRule type="cellIs" dxfId="23691" priority="23939" stopIfTrue="1" operator="lessThan">
      <formula>G85</formula>
    </cfRule>
  </conditionalFormatting>
  <conditionalFormatting sqref="O85">
    <cfRule type="cellIs" dxfId="23690" priority="23938" stopIfTrue="1" operator="lessThan">
      <formula>G85</formula>
    </cfRule>
  </conditionalFormatting>
  <conditionalFormatting sqref="O85">
    <cfRule type="cellIs" dxfId="23689" priority="23937" stopIfTrue="1" operator="lessThan">
      <formula>G85</formula>
    </cfRule>
  </conditionalFormatting>
  <conditionalFormatting sqref="O85">
    <cfRule type="cellIs" dxfId="23688" priority="23936" stopIfTrue="1" operator="lessThan">
      <formula>G85</formula>
    </cfRule>
  </conditionalFormatting>
  <conditionalFormatting sqref="O85">
    <cfRule type="cellIs" dxfId="23687" priority="23935" stopIfTrue="1" operator="lessThan">
      <formula>G85</formula>
    </cfRule>
  </conditionalFormatting>
  <conditionalFormatting sqref="O86">
    <cfRule type="cellIs" dxfId="23686" priority="23934" stopIfTrue="1" operator="lessThan">
      <formula>G86</formula>
    </cfRule>
  </conditionalFormatting>
  <conditionalFormatting sqref="O86">
    <cfRule type="cellIs" dxfId="23685" priority="23933" stopIfTrue="1" operator="lessThan">
      <formula>G86</formula>
    </cfRule>
  </conditionalFormatting>
  <conditionalFormatting sqref="O86">
    <cfRule type="cellIs" dxfId="23684" priority="23932" stopIfTrue="1" operator="lessThan">
      <formula>G86</formula>
    </cfRule>
  </conditionalFormatting>
  <conditionalFormatting sqref="O86">
    <cfRule type="cellIs" dxfId="23683" priority="23931" stopIfTrue="1" operator="lessThan">
      <formula>G86</formula>
    </cfRule>
  </conditionalFormatting>
  <conditionalFormatting sqref="O86">
    <cfRule type="cellIs" dxfId="23682" priority="23930" stopIfTrue="1" operator="lessThan">
      <formula>G86</formula>
    </cfRule>
  </conditionalFormatting>
  <conditionalFormatting sqref="X86">
    <cfRule type="cellIs" dxfId="23681" priority="23929" stopIfTrue="1" operator="lessThan">
      <formula>J86</formula>
    </cfRule>
  </conditionalFormatting>
  <conditionalFormatting sqref="Y86">
    <cfRule type="cellIs" dxfId="23680" priority="23928" stopIfTrue="1" operator="lessThan">
      <formula>J86</formula>
    </cfRule>
  </conditionalFormatting>
  <conditionalFormatting sqref="X86">
    <cfRule type="cellIs" dxfId="23679" priority="23927" stopIfTrue="1" operator="lessThan">
      <formula>J86</formula>
    </cfRule>
  </conditionalFormatting>
  <conditionalFormatting sqref="X86">
    <cfRule type="cellIs" dxfId="23678" priority="23926" stopIfTrue="1" operator="lessThan">
      <formula>J86</formula>
    </cfRule>
  </conditionalFormatting>
  <conditionalFormatting sqref="O87">
    <cfRule type="cellIs" dxfId="23677" priority="23925" stopIfTrue="1" operator="lessThan">
      <formula>G87</formula>
    </cfRule>
  </conditionalFormatting>
  <conditionalFormatting sqref="O87">
    <cfRule type="cellIs" dxfId="23676" priority="23924" stopIfTrue="1" operator="lessThan">
      <formula>G87</formula>
    </cfRule>
  </conditionalFormatting>
  <conditionalFormatting sqref="O87">
    <cfRule type="cellIs" dxfId="23675" priority="23923" stopIfTrue="1" operator="lessThan">
      <formula>G87</formula>
    </cfRule>
  </conditionalFormatting>
  <conditionalFormatting sqref="O87">
    <cfRule type="cellIs" dxfId="23674" priority="23922" stopIfTrue="1" operator="lessThan">
      <formula>G87</formula>
    </cfRule>
  </conditionalFormatting>
  <conditionalFormatting sqref="O87">
    <cfRule type="cellIs" dxfId="23673" priority="23921" stopIfTrue="1" operator="lessThan">
      <formula>G87</formula>
    </cfRule>
  </conditionalFormatting>
  <conditionalFormatting sqref="O87">
    <cfRule type="cellIs" dxfId="23672" priority="23920" stopIfTrue="1" operator="lessThan">
      <formula>G87</formula>
    </cfRule>
  </conditionalFormatting>
  <conditionalFormatting sqref="O87">
    <cfRule type="cellIs" dxfId="23671" priority="23919" stopIfTrue="1" operator="lessThan">
      <formula>G87</formula>
    </cfRule>
  </conditionalFormatting>
  <conditionalFormatting sqref="O87">
    <cfRule type="cellIs" dxfId="23670" priority="23918" stopIfTrue="1" operator="lessThan">
      <formula>G87</formula>
    </cfRule>
  </conditionalFormatting>
  <conditionalFormatting sqref="O87">
    <cfRule type="cellIs" dxfId="23669" priority="23917" stopIfTrue="1" operator="lessThan">
      <formula>G87</formula>
    </cfRule>
  </conditionalFormatting>
  <conditionalFormatting sqref="X87">
    <cfRule type="cellIs" dxfId="23668" priority="23916" stopIfTrue="1" operator="lessThan">
      <formula>J87</formula>
    </cfRule>
  </conditionalFormatting>
  <conditionalFormatting sqref="Y87">
    <cfRule type="cellIs" dxfId="23667" priority="23915" stopIfTrue="1" operator="lessThan">
      <formula>J87</formula>
    </cfRule>
  </conditionalFormatting>
  <conditionalFormatting sqref="X87">
    <cfRule type="cellIs" dxfId="23666" priority="23914" stopIfTrue="1" operator="lessThan">
      <formula>J87</formula>
    </cfRule>
  </conditionalFormatting>
  <conditionalFormatting sqref="X87">
    <cfRule type="cellIs" dxfId="23665" priority="23913" stopIfTrue="1" operator="lessThan">
      <formula>J87</formula>
    </cfRule>
  </conditionalFormatting>
  <conditionalFormatting sqref="O88">
    <cfRule type="cellIs" dxfId="23664" priority="23912" stopIfTrue="1" operator="lessThan">
      <formula>G88</formula>
    </cfRule>
  </conditionalFormatting>
  <conditionalFormatting sqref="O88">
    <cfRule type="cellIs" dxfId="23663" priority="23911" stopIfTrue="1" operator="lessThan">
      <formula>G88</formula>
    </cfRule>
  </conditionalFormatting>
  <conditionalFormatting sqref="O88">
    <cfRule type="cellIs" dxfId="23662" priority="23910" stopIfTrue="1" operator="lessThan">
      <formula>G88</formula>
    </cfRule>
  </conditionalFormatting>
  <conditionalFormatting sqref="O88">
    <cfRule type="cellIs" dxfId="23661" priority="23909" stopIfTrue="1" operator="lessThan">
      <formula>G88</formula>
    </cfRule>
  </conditionalFormatting>
  <conditionalFormatting sqref="O88">
    <cfRule type="cellIs" dxfId="23660" priority="23908" stopIfTrue="1" operator="lessThan">
      <formula>G88</formula>
    </cfRule>
  </conditionalFormatting>
  <conditionalFormatting sqref="O88">
    <cfRule type="cellIs" dxfId="23659" priority="23907" stopIfTrue="1" operator="lessThan">
      <formula>G88</formula>
    </cfRule>
  </conditionalFormatting>
  <conditionalFormatting sqref="O88">
    <cfRule type="cellIs" dxfId="23658" priority="23906" stopIfTrue="1" operator="lessThan">
      <formula>G88</formula>
    </cfRule>
  </conditionalFormatting>
  <conditionalFormatting sqref="O88">
    <cfRule type="cellIs" dxfId="23657" priority="23905" stopIfTrue="1" operator="lessThan">
      <formula>G88</formula>
    </cfRule>
  </conditionalFormatting>
  <conditionalFormatting sqref="O88">
    <cfRule type="cellIs" dxfId="23656" priority="23904" stopIfTrue="1" operator="lessThan">
      <formula>G88</formula>
    </cfRule>
  </conditionalFormatting>
  <conditionalFormatting sqref="X88">
    <cfRule type="cellIs" dxfId="23655" priority="23903" stopIfTrue="1" operator="lessThan">
      <formula>J88</formula>
    </cfRule>
  </conditionalFormatting>
  <conditionalFormatting sqref="Y88">
    <cfRule type="cellIs" dxfId="23654" priority="23902" stopIfTrue="1" operator="lessThan">
      <formula>J88</formula>
    </cfRule>
  </conditionalFormatting>
  <conditionalFormatting sqref="X88">
    <cfRule type="cellIs" dxfId="23653" priority="23901" stopIfTrue="1" operator="lessThan">
      <formula>J88</formula>
    </cfRule>
  </conditionalFormatting>
  <conditionalFormatting sqref="X88">
    <cfRule type="cellIs" dxfId="23652" priority="23900" stopIfTrue="1" operator="lessThan">
      <formula>J88</formula>
    </cfRule>
  </conditionalFormatting>
  <conditionalFormatting sqref="O89">
    <cfRule type="cellIs" dxfId="23651" priority="23899" stopIfTrue="1" operator="lessThan">
      <formula>G89</formula>
    </cfRule>
  </conditionalFormatting>
  <conditionalFormatting sqref="O89">
    <cfRule type="cellIs" dxfId="23650" priority="23898" stopIfTrue="1" operator="lessThan">
      <formula>G89</formula>
    </cfRule>
  </conditionalFormatting>
  <conditionalFormatting sqref="O89">
    <cfRule type="cellIs" dxfId="23649" priority="23897" stopIfTrue="1" operator="lessThan">
      <formula>G89</formula>
    </cfRule>
  </conditionalFormatting>
  <conditionalFormatting sqref="O89">
    <cfRule type="cellIs" dxfId="23648" priority="23896" stopIfTrue="1" operator="lessThan">
      <formula>G89</formula>
    </cfRule>
  </conditionalFormatting>
  <conditionalFormatting sqref="O89">
    <cfRule type="cellIs" dxfId="23647" priority="23895" stopIfTrue="1" operator="lessThan">
      <formula>G89</formula>
    </cfRule>
  </conditionalFormatting>
  <conditionalFormatting sqref="O89">
    <cfRule type="cellIs" dxfId="23646" priority="23894" stopIfTrue="1" operator="lessThan">
      <formula>G89</formula>
    </cfRule>
  </conditionalFormatting>
  <conditionalFormatting sqref="O89">
    <cfRule type="cellIs" dxfId="23645" priority="23893" stopIfTrue="1" operator="lessThan">
      <formula>G89</formula>
    </cfRule>
  </conditionalFormatting>
  <conditionalFormatting sqref="O89">
    <cfRule type="cellIs" dxfId="23644" priority="23892" stopIfTrue="1" operator="lessThan">
      <formula>G89</formula>
    </cfRule>
  </conditionalFormatting>
  <conditionalFormatting sqref="O89">
    <cfRule type="cellIs" dxfId="23643" priority="23891" stopIfTrue="1" operator="lessThan">
      <formula>G89</formula>
    </cfRule>
  </conditionalFormatting>
  <conditionalFormatting sqref="X89">
    <cfRule type="cellIs" dxfId="23642" priority="23890" stopIfTrue="1" operator="lessThan">
      <formula>J89</formula>
    </cfRule>
  </conditionalFormatting>
  <conditionalFormatting sqref="Y89">
    <cfRule type="cellIs" dxfId="23641" priority="23889" stopIfTrue="1" operator="lessThan">
      <formula>J89</formula>
    </cfRule>
  </conditionalFormatting>
  <conditionalFormatting sqref="X89">
    <cfRule type="cellIs" dxfId="23640" priority="23888" stopIfTrue="1" operator="lessThan">
      <formula>J89</formula>
    </cfRule>
  </conditionalFormatting>
  <conditionalFormatting sqref="X89">
    <cfRule type="cellIs" dxfId="23639" priority="23887" stopIfTrue="1" operator="lessThan">
      <formula>J89</formula>
    </cfRule>
  </conditionalFormatting>
  <conditionalFormatting sqref="X90">
    <cfRule type="cellIs" dxfId="23638" priority="23886" stopIfTrue="1" operator="lessThan">
      <formula>J90</formula>
    </cfRule>
  </conditionalFormatting>
  <conditionalFormatting sqref="Y90">
    <cfRule type="cellIs" dxfId="23637" priority="23885" stopIfTrue="1" operator="lessThan">
      <formula>J90</formula>
    </cfRule>
  </conditionalFormatting>
  <conditionalFormatting sqref="X90">
    <cfRule type="cellIs" dxfId="23636" priority="23884" stopIfTrue="1" operator="lessThan">
      <formula>J90</formula>
    </cfRule>
  </conditionalFormatting>
  <conditionalFormatting sqref="X90">
    <cfRule type="cellIs" dxfId="23635" priority="23883" stopIfTrue="1" operator="lessThan">
      <formula>J90</formula>
    </cfRule>
  </conditionalFormatting>
  <conditionalFormatting sqref="O90">
    <cfRule type="cellIs" dxfId="23634" priority="23882" stopIfTrue="1" operator="lessThan">
      <formula>G90</formula>
    </cfRule>
  </conditionalFormatting>
  <conditionalFormatting sqref="O90">
    <cfRule type="cellIs" dxfId="23633" priority="23881" stopIfTrue="1" operator="lessThan">
      <formula>G90</formula>
    </cfRule>
  </conditionalFormatting>
  <conditionalFormatting sqref="O90">
    <cfRule type="cellIs" dxfId="23632" priority="23880" stopIfTrue="1" operator="lessThan">
      <formula>G90</formula>
    </cfRule>
  </conditionalFormatting>
  <conditionalFormatting sqref="O90">
    <cfRule type="cellIs" dxfId="23631" priority="23879" stopIfTrue="1" operator="lessThan">
      <formula>G90</formula>
    </cfRule>
  </conditionalFormatting>
  <conditionalFormatting sqref="O90">
    <cfRule type="cellIs" dxfId="23630" priority="23878" stopIfTrue="1" operator="lessThan">
      <formula>G90</formula>
    </cfRule>
  </conditionalFormatting>
  <conditionalFormatting sqref="O90">
    <cfRule type="cellIs" dxfId="23629" priority="23877" stopIfTrue="1" operator="lessThan">
      <formula>G90</formula>
    </cfRule>
  </conditionalFormatting>
  <conditionalFormatting sqref="O90">
    <cfRule type="cellIs" dxfId="23628" priority="23876" stopIfTrue="1" operator="lessThan">
      <formula>G90</formula>
    </cfRule>
  </conditionalFormatting>
  <conditionalFormatting sqref="O90">
    <cfRule type="cellIs" dxfId="23627" priority="23875" stopIfTrue="1" operator="lessThan">
      <formula>G90</formula>
    </cfRule>
  </conditionalFormatting>
  <conditionalFormatting sqref="O90">
    <cfRule type="cellIs" dxfId="23626" priority="23874" stopIfTrue="1" operator="lessThan">
      <formula>G90</formula>
    </cfRule>
  </conditionalFormatting>
  <conditionalFormatting sqref="O91">
    <cfRule type="cellIs" dxfId="23625" priority="23873" stopIfTrue="1" operator="lessThan">
      <formula>G91</formula>
    </cfRule>
  </conditionalFormatting>
  <conditionalFormatting sqref="O91">
    <cfRule type="cellIs" dxfId="23624" priority="23872" stopIfTrue="1" operator="lessThan">
      <formula>G91</formula>
    </cfRule>
  </conditionalFormatting>
  <conditionalFormatting sqref="O91">
    <cfRule type="cellIs" dxfId="23623" priority="23871" stopIfTrue="1" operator="lessThan">
      <formula>G91</formula>
    </cfRule>
  </conditionalFormatting>
  <conditionalFormatting sqref="O91">
    <cfRule type="cellIs" dxfId="23622" priority="23870" stopIfTrue="1" operator="lessThan">
      <formula>G91</formula>
    </cfRule>
  </conditionalFormatting>
  <conditionalFormatting sqref="O91">
    <cfRule type="cellIs" dxfId="23621" priority="23869" stopIfTrue="1" operator="lessThan">
      <formula>G91</formula>
    </cfRule>
  </conditionalFormatting>
  <conditionalFormatting sqref="O91">
    <cfRule type="cellIs" dxfId="23620" priority="23868" stopIfTrue="1" operator="lessThan">
      <formula>G91</formula>
    </cfRule>
  </conditionalFormatting>
  <conditionalFormatting sqref="O91">
    <cfRule type="cellIs" dxfId="23619" priority="23867" stopIfTrue="1" operator="lessThan">
      <formula>G91</formula>
    </cfRule>
  </conditionalFormatting>
  <conditionalFormatting sqref="O91">
    <cfRule type="cellIs" dxfId="23618" priority="23866" stopIfTrue="1" operator="lessThan">
      <formula>G91</formula>
    </cfRule>
  </conditionalFormatting>
  <conditionalFormatting sqref="O91">
    <cfRule type="cellIs" dxfId="23617" priority="23865" stopIfTrue="1" operator="lessThan">
      <formula>G91</formula>
    </cfRule>
  </conditionalFormatting>
  <conditionalFormatting sqref="X91">
    <cfRule type="cellIs" dxfId="23616" priority="23864" stopIfTrue="1" operator="lessThan">
      <formula>J91</formula>
    </cfRule>
  </conditionalFormatting>
  <conditionalFormatting sqref="Y91">
    <cfRule type="cellIs" dxfId="23615" priority="23863" stopIfTrue="1" operator="lessThan">
      <formula>J91</formula>
    </cfRule>
  </conditionalFormatting>
  <conditionalFormatting sqref="X91">
    <cfRule type="cellIs" dxfId="23614" priority="23862" stopIfTrue="1" operator="lessThan">
      <formula>J91</formula>
    </cfRule>
  </conditionalFormatting>
  <conditionalFormatting sqref="X91">
    <cfRule type="cellIs" dxfId="23613" priority="23861" stopIfTrue="1" operator="lessThan">
      <formula>J91</formula>
    </cfRule>
  </conditionalFormatting>
  <conditionalFormatting sqref="X92">
    <cfRule type="cellIs" dxfId="23612" priority="23860" stopIfTrue="1" operator="lessThan">
      <formula>J92</formula>
    </cfRule>
  </conditionalFormatting>
  <conditionalFormatting sqref="Y92">
    <cfRule type="cellIs" dxfId="23611" priority="23859" stopIfTrue="1" operator="lessThan">
      <formula>J92</formula>
    </cfRule>
  </conditionalFormatting>
  <conditionalFormatting sqref="X92">
    <cfRule type="cellIs" dxfId="23610" priority="23858" stopIfTrue="1" operator="lessThan">
      <formula>J92</formula>
    </cfRule>
  </conditionalFormatting>
  <conditionalFormatting sqref="X92">
    <cfRule type="cellIs" dxfId="23609" priority="23857" stopIfTrue="1" operator="lessThan">
      <formula>J92</formula>
    </cfRule>
  </conditionalFormatting>
  <conditionalFormatting sqref="O92">
    <cfRule type="cellIs" dxfId="23608" priority="23856" stopIfTrue="1" operator="lessThan">
      <formula>G92</formula>
    </cfRule>
  </conditionalFormatting>
  <conditionalFormatting sqref="O92">
    <cfRule type="cellIs" dxfId="23607" priority="23855" stopIfTrue="1" operator="lessThan">
      <formula>G92</formula>
    </cfRule>
  </conditionalFormatting>
  <conditionalFormatting sqref="O92">
    <cfRule type="cellIs" dxfId="23606" priority="23854" stopIfTrue="1" operator="lessThan">
      <formula>G92</formula>
    </cfRule>
  </conditionalFormatting>
  <conditionalFormatting sqref="O92">
    <cfRule type="cellIs" dxfId="23605" priority="23853" stopIfTrue="1" operator="lessThan">
      <formula>G92</formula>
    </cfRule>
  </conditionalFormatting>
  <conditionalFormatting sqref="O92">
    <cfRule type="cellIs" dxfId="23604" priority="23852" stopIfTrue="1" operator="lessThan">
      <formula>G92</formula>
    </cfRule>
  </conditionalFormatting>
  <conditionalFormatting sqref="O92">
    <cfRule type="cellIs" dxfId="23603" priority="23851" stopIfTrue="1" operator="lessThan">
      <formula>G92</formula>
    </cfRule>
  </conditionalFormatting>
  <conditionalFormatting sqref="O92">
    <cfRule type="cellIs" dxfId="23602" priority="23850" stopIfTrue="1" operator="lessThan">
      <formula>G92</formula>
    </cfRule>
  </conditionalFormatting>
  <conditionalFormatting sqref="O92">
    <cfRule type="cellIs" dxfId="23601" priority="23849" stopIfTrue="1" operator="lessThan">
      <formula>G92</formula>
    </cfRule>
  </conditionalFormatting>
  <conditionalFormatting sqref="O92">
    <cfRule type="cellIs" dxfId="23600" priority="23848" stopIfTrue="1" operator="lessThan">
      <formula>G92</formula>
    </cfRule>
  </conditionalFormatting>
  <conditionalFormatting sqref="O93:O98">
    <cfRule type="cellIs" dxfId="23599" priority="23847" stopIfTrue="1" operator="lessThan">
      <formula>G93</formula>
    </cfRule>
  </conditionalFormatting>
  <conditionalFormatting sqref="O93:O98">
    <cfRule type="cellIs" dxfId="23598" priority="23846" stopIfTrue="1" operator="lessThan">
      <formula>G93</formula>
    </cfRule>
  </conditionalFormatting>
  <conditionalFormatting sqref="O93:O98">
    <cfRule type="cellIs" dxfId="23597" priority="23845" stopIfTrue="1" operator="lessThan">
      <formula>G93</formula>
    </cfRule>
  </conditionalFormatting>
  <conditionalFormatting sqref="O93:O98">
    <cfRule type="cellIs" dxfId="23596" priority="23844" stopIfTrue="1" operator="lessThan">
      <formula>G93</formula>
    </cfRule>
  </conditionalFormatting>
  <conditionalFormatting sqref="O93:O98">
    <cfRule type="cellIs" dxfId="23595" priority="23843" stopIfTrue="1" operator="lessThan">
      <formula>G93</formula>
    </cfRule>
  </conditionalFormatting>
  <conditionalFormatting sqref="O93:O98">
    <cfRule type="cellIs" dxfId="23594" priority="23842" stopIfTrue="1" operator="lessThan">
      <formula>G93</formula>
    </cfRule>
  </conditionalFormatting>
  <conditionalFormatting sqref="O93:O98">
    <cfRule type="cellIs" dxfId="23593" priority="23841" stopIfTrue="1" operator="lessThan">
      <formula>G93</formula>
    </cfRule>
  </conditionalFormatting>
  <conditionalFormatting sqref="O93:O98">
    <cfRule type="cellIs" dxfId="23592" priority="23840" stopIfTrue="1" operator="lessThan">
      <formula>G93</formula>
    </cfRule>
  </conditionalFormatting>
  <conditionalFormatting sqref="O93:O98">
    <cfRule type="cellIs" dxfId="23591" priority="23839" stopIfTrue="1" operator="lessThan">
      <formula>G93</formula>
    </cfRule>
  </conditionalFormatting>
  <conditionalFormatting sqref="X93:X98">
    <cfRule type="cellIs" dxfId="23590" priority="23838" stopIfTrue="1" operator="lessThan">
      <formula>J93</formula>
    </cfRule>
  </conditionalFormatting>
  <conditionalFormatting sqref="X93:X98">
    <cfRule type="cellIs" dxfId="23589" priority="23837" stopIfTrue="1" operator="lessThan">
      <formula>J93</formula>
    </cfRule>
  </conditionalFormatting>
  <conditionalFormatting sqref="X93:X98">
    <cfRule type="cellIs" dxfId="23588" priority="23836" stopIfTrue="1" operator="lessThan">
      <formula>J93</formula>
    </cfRule>
  </conditionalFormatting>
  <conditionalFormatting sqref="Y93:Y98">
    <cfRule type="cellIs" dxfId="23587" priority="23835" stopIfTrue="1" operator="lessThan">
      <formula>J93</formula>
    </cfRule>
  </conditionalFormatting>
  <conditionalFormatting sqref="X93:X98">
    <cfRule type="cellIs" dxfId="23586" priority="23834" stopIfTrue="1" operator="lessThan">
      <formula>J93</formula>
    </cfRule>
  </conditionalFormatting>
  <conditionalFormatting sqref="X93:X98">
    <cfRule type="cellIs" dxfId="23585" priority="23833" stopIfTrue="1" operator="lessThan">
      <formula>J93</formula>
    </cfRule>
  </conditionalFormatting>
  <conditionalFormatting sqref="O99:O100">
    <cfRule type="cellIs" dxfId="23584" priority="23832" stopIfTrue="1" operator="lessThan">
      <formula>G99</formula>
    </cfRule>
  </conditionalFormatting>
  <conditionalFormatting sqref="O99:O100">
    <cfRule type="cellIs" dxfId="23583" priority="23831" stopIfTrue="1" operator="lessThan">
      <formula>G99</formula>
    </cfRule>
  </conditionalFormatting>
  <conditionalFormatting sqref="O99:O100">
    <cfRule type="cellIs" dxfId="23582" priority="23830" stopIfTrue="1" operator="lessThan">
      <formula>G99</formula>
    </cfRule>
  </conditionalFormatting>
  <conditionalFormatting sqref="O99:O100">
    <cfRule type="cellIs" dxfId="23581" priority="23829" stopIfTrue="1" operator="lessThan">
      <formula>G99</formula>
    </cfRule>
  </conditionalFormatting>
  <conditionalFormatting sqref="O99:O100">
    <cfRule type="cellIs" dxfId="23580" priority="23828" stopIfTrue="1" operator="lessThan">
      <formula>G99</formula>
    </cfRule>
  </conditionalFormatting>
  <conditionalFormatting sqref="Y99">
    <cfRule type="cellIs" dxfId="23579" priority="23827" stopIfTrue="1" operator="lessThan">
      <formula>J99</formula>
    </cfRule>
  </conditionalFormatting>
  <conditionalFormatting sqref="O99:O100">
    <cfRule type="cellIs" dxfId="23578" priority="23826" stopIfTrue="1" operator="lessThan">
      <formula>G99</formula>
    </cfRule>
  </conditionalFormatting>
  <conditionalFormatting sqref="O99:O100">
    <cfRule type="cellIs" dxfId="23577" priority="23825" stopIfTrue="1" operator="lessThan">
      <formula>G99</formula>
    </cfRule>
  </conditionalFormatting>
  <conditionalFormatting sqref="O99:O100">
    <cfRule type="cellIs" dxfId="23576" priority="23824" stopIfTrue="1" operator="lessThan">
      <formula>G99</formula>
    </cfRule>
  </conditionalFormatting>
  <conditionalFormatting sqref="O99:O100">
    <cfRule type="cellIs" dxfId="23575" priority="23823" stopIfTrue="1" operator="lessThan">
      <formula>G99</formula>
    </cfRule>
  </conditionalFormatting>
  <conditionalFormatting sqref="O99:O100">
    <cfRule type="cellIs" dxfId="23574" priority="23822" stopIfTrue="1" operator="lessThan">
      <formula>G99</formula>
    </cfRule>
  </conditionalFormatting>
  <conditionalFormatting sqref="O99:O100">
    <cfRule type="cellIs" dxfId="23573" priority="23821" stopIfTrue="1" operator="lessThan">
      <formula>G99</formula>
    </cfRule>
  </conditionalFormatting>
  <conditionalFormatting sqref="O99:O100">
    <cfRule type="cellIs" dxfId="23572" priority="23820" stopIfTrue="1" operator="lessThan">
      <formula>G99</formula>
    </cfRule>
  </conditionalFormatting>
  <conditionalFormatting sqref="O99:O100">
    <cfRule type="cellIs" dxfId="23571" priority="23819" stopIfTrue="1" operator="lessThan">
      <formula>G99</formula>
    </cfRule>
  </conditionalFormatting>
  <conditionalFormatting sqref="O99:O100">
    <cfRule type="cellIs" dxfId="23570" priority="23818" stopIfTrue="1" operator="lessThan">
      <formula>G99</formula>
    </cfRule>
  </conditionalFormatting>
  <conditionalFormatting sqref="X99">
    <cfRule type="cellIs" dxfId="23569" priority="23817" stopIfTrue="1" operator="lessThan">
      <formula>J99</formula>
    </cfRule>
  </conditionalFormatting>
  <conditionalFormatting sqref="X99">
    <cfRule type="cellIs" dxfId="23568" priority="23816" stopIfTrue="1" operator="lessThan">
      <formula>J99</formula>
    </cfRule>
  </conditionalFormatting>
  <conditionalFormatting sqref="X99">
    <cfRule type="cellIs" dxfId="23567" priority="23815" stopIfTrue="1" operator="lessThan">
      <formula>J99</formula>
    </cfRule>
  </conditionalFormatting>
  <conditionalFormatting sqref="Y99">
    <cfRule type="cellIs" dxfId="23566" priority="23814" stopIfTrue="1" operator="lessThan">
      <formula>J99</formula>
    </cfRule>
  </conditionalFormatting>
  <conditionalFormatting sqref="X99">
    <cfRule type="cellIs" dxfId="23565" priority="23813" stopIfTrue="1" operator="lessThan">
      <formula>J99</formula>
    </cfRule>
  </conditionalFormatting>
  <conditionalFormatting sqref="X99">
    <cfRule type="cellIs" dxfId="23564" priority="23812" stopIfTrue="1" operator="lessThan">
      <formula>J99</formula>
    </cfRule>
  </conditionalFormatting>
  <conditionalFormatting sqref="Y100">
    <cfRule type="cellIs" dxfId="23563" priority="23811" stopIfTrue="1" operator="lessThan">
      <formula>J100</formula>
    </cfRule>
  </conditionalFormatting>
  <conditionalFormatting sqref="X100">
    <cfRule type="cellIs" dxfId="23562" priority="23810" stopIfTrue="1" operator="lessThan">
      <formula>J100</formula>
    </cfRule>
  </conditionalFormatting>
  <conditionalFormatting sqref="X100">
    <cfRule type="cellIs" dxfId="23561" priority="23809" stopIfTrue="1" operator="lessThan">
      <formula>J100</formula>
    </cfRule>
  </conditionalFormatting>
  <conditionalFormatting sqref="X100">
    <cfRule type="cellIs" dxfId="23560" priority="23808" stopIfTrue="1" operator="lessThan">
      <formula>J100</formula>
    </cfRule>
  </conditionalFormatting>
  <conditionalFormatting sqref="Y100">
    <cfRule type="cellIs" dxfId="23559" priority="23807" stopIfTrue="1" operator="lessThan">
      <formula>J100</formula>
    </cfRule>
  </conditionalFormatting>
  <conditionalFormatting sqref="X100">
    <cfRule type="cellIs" dxfId="23558" priority="23806" stopIfTrue="1" operator="lessThan">
      <formula>J100</formula>
    </cfRule>
  </conditionalFormatting>
  <conditionalFormatting sqref="X100">
    <cfRule type="cellIs" dxfId="23557" priority="23805" stopIfTrue="1" operator="lessThan">
      <formula>J100</formula>
    </cfRule>
  </conditionalFormatting>
  <conditionalFormatting sqref="O101">
    <cfRule type="cellIs" dxfId="23556" priority="23804" stopIfTrue="1" operator="lessThan">
      <formula>G101</formula>
    </cfRule>
  </conditionalFormatting>
  <conditionalFormatting sqref="O101">
    <cfRule type="cellIs" dxfId="23555" priority="23803" stopIfTrue="1" operator="lessThan">
      <formula>G101</formula>
    </cfRule>
  </conditionalFormatting>
  <conditionalFormatting sqref="O101">
    <cfRule type="cellIs" dxfId="23554" priority="23802" stopIfTrue="1" operator="lessThan">
      <formula>G101</formula>
    </cfRule>
  </conditionalFormatting>
  <conditionalFormatting sqref="O101">
    <cfRule type="cellIs" dxfId="23553" priority="23801" stopIfTrue="1" operator="lessThan">
      <formula>G101</formula>
    </cfRule>
  </conditionalFormatting>
  <conditionalFormatting sqref="O101">
    <cfRule type="cellIs" dxfId="23552" priority="23800" stopIfTrue="1" operator="lessThan">
      <formula>G101</formula>
    </cfRule>
  </conditionalFormatting>
  <conditionalFormatting sqref="O101">
    <cfRule type="cellIs" dxfId="23551" priority="23799" stopIfTrue="1" operator="lessThan">
      <formula>G101</formula>
    </cfRule>
  </conditionalFormatting>
  <conditionalFormatting sqref="O101">
    <cfRule type="cellIs" dxfId="23550" priority="23798" stopIfTrue="1" operator="lessThan">
      <formula>G101</formula>
    </cfRule>
  </conditionalFormatting>
  <conditionalFormatting sqref="O101">
    <cfRule type="cellIs" dxfId="23549" priority="23797" stopIfTrue="1" operator="lessThan">
      <formula>G101</formula>
    </cfRule>
  </conditionalFormatting>
  <conditionalFormatting sqref="O101">
    <cfRule type="cellIs" dxfId="23548" priority="23796" stopIfTrue="1" operator="lessThan">
      <formula>G101</formula>
    </cfRule>
  </conditionalFormatting>
  <conditionalFormatting sqref="O101">
    <cfRule type="cellIs" dxfId="23547" priority="23795" stopIfTrue="1" operator="lessThan">
      <formula>G101</formula>
    </cfRule>
  </conditionalFormatting>
  <conditionalFormatting sqref="O101">
    <cfRule type="cellIs" dxfId="23546" priority="23794" stopIfTrue="1" operator="lessThan">
      <formula>G101</formula>
    </cfRule>
  </conditionalFormatting>
  <conditionalFormatting sqref="O101">
    <cfRule type="cellIs" dxfId="23545" priority="23793" stopIfTrue="1" operator="lessThan">
      <formula>G101</formula>
    </cfRule>
  </conditionalFormatting>
  <conditionalFormatting sqref="O101">
    <cfRule type="cellIs" dxfId="23544" priority="23792" stopIfTrue="1" operator="lessThan">
      <formula>G101</formula>
    </cfRule>
  </conditionalFormatting>
  <conditionalFormatting sqref="O101">
    <cfRule type="cellIs" dxfId="23543" priority="23791" stopIfTrue="1" operator="lessThan">
      <formula>G101</formula>
    </cfRule>
  </conditionalFormatting>
  <conditionalFormatting sqref="Y101">
    <cfRule type="cellIs" dxfId="23542" priority="23790" stopIfTrue="1" operator="lessThan">
      <formula>J101</formula>
    </cfRule>
  </conditionalFormatting>
  <conditionalFormatting sqref="X101">
    <cfRule type="cellIs" dxfId="23541" priority="23789" stopIfTrue="1" operator="lessThan">
      <formula>J101</formula>
    </cfRule>
  </conditionalFormatting>
  <conditionalFormatting sqref="X101">
    <cfRule type="cellIs" dxfId="23540" priority="23788" stopIfTrue="1" operator="lessThan">
      <formula>J101</formula>
    </cfRule>
  </conditionalFormatting>
  <conditionalFormatting sqref="X101">
    <cfRule type="cellIs" dxfId="23539" priority="23787" stopIfTrue="1" operator="lessThan">
      <formula>J101</formula>
    </cfRule>
  </conditionalFormatting>
  <conditionalFormatting sqref="Y101">
    <cfRule type="cellIs" dxfId="23538" priority="23786" stopIfTrue="1" operator="lessThan">
      <formula>J101</formula>
    </cfRule>
  </conditionalFormatting>
  <conditionalFormatting sqref="X101">
    <cfRule type="cellIs" dxfId="23537" priority="23785" stopIfTrue="1" operator="lessThan">
      <formula>J101</formula>
    </cfRule>
  </conditionalFormatting>
  <conditionalFormatting sqref="X101">
    <cfRule type="cellIs" dxfId="23536" priority="23784" stopIfTrue="1" operator="lessThan">
      <formula>J101</formula>
    </cfRule>
  </conditionalFormatting>
  <conditionalFormatting sqref="O102">
    <cfRule type="cellIs" dxfId="23535" priority="23783" stopIfTrue="1" operator="lessThan">
      <formula>G102</formula>
    </cfRule>
  </conditionalFormatting>
  <conditionalFormatting sqref="O102">
    <cfRule type="cellIs" dxfId="23534" priority="23782" stopIfTrue="1" operator="lessThan">
      <formula>G102</formula>
    </cfRule>
  </conditionalFormatting>
  <conditionalFormatting sqref="O102">
    <cfRule type="cellIs" dxfId="23533" priority="23781" stopIfTrue="1" operator="lessThan">
      <formula>G102</formula>
    </cfRule>
  </conditionalFormatting>
  <conditionalFormatting sqref="O102">
    <cfRule type="cellIs" dxfId="23532" priority="23780" stopIfTrue="1" operator="lessThan">
      <formula>G102</formula>
    </cfRule>
  </conditionalFormatting>
  <conditionalFormatting sqref="O102">
    <cfRule type="cellIs" dxfId="23531" priority="23779" stopIfTrue="1" operator="lessThan">
      <formula>G102</formula>
    </cfRule>
  </conditionalFormatting>
  <conditionalFormatting sqref="O102">
    <cfRule type="cellIs" dxfId="23530" priority="23778" stopIfTrue="1" operator="lessThan">
      <formula>G102</formula>
    </cfRule>
  </conditionalFormatting>
  <conditionalFormatting sqref="O102">
    <cfRule type="cellIs" dxfId="23529" priority="23777" stopIfTrue="1" operator="lessThan">
      <formula>G102</formula>
    </cfRule>
  </conditionalFormatting>
  <conditionalFormatting sqref="O102">
    <cfRule type="cellIs" dxfId="23528" priority="23776" stopIfTrue="1" operator="lessThan">
      <formula>G102</formula>
    </cfRule>
  </conditionalFormatting>
  <conditionalFormatting sqref="O102">
    <cfRule type="cellIs" dxfId="23527" priority="23775" stopIfTrue="1" operator="lessThan">
      <formula>G102</formula>
    </cfRule>
  </conditionalFormatting>
  <conditionalFormatting sqref="O102">
    <cfRule type="cellIs" dxfId="23526" priority="23774" stopIfTrue="1" operator="lessThan">
      <formula>G102</formula>
    </cfRule>
  </conditionalFormatting>
  <conditionalFormatting sqref="O102">
    <cfRule type="cellIs" dxfId="23525" priority="23773" stopIfTrue="1" operator="lessThan">
      <formula>G102</formula>
    </cfRule>
  </conditionalFormatting>
  <conditionalFormatting sqref="O102">
    <cfRule type="cellIs" dxfId="23524" priority="23772" stopIfTrue="1" operator="lessThan">
      <formula>G102</formula>
    </cfRule>
  </conditionalFormatting>
  <conditionalFormatting sqref="O102">
    <cfRule type="cellIs" dxfId="23523" priority="23771" stopIfTrue="1" operator="lessThan">
      <formula>G102</formula>
    </cfRule>
  </conditionalFormatting>
  <conditionalFormatting sqref="O102">
    <cfRule type="cellIs" dxfId="23522" priority="23770" stopIfTrue="1" operator="lessThan">
      <formula>G102</formula>
    </cfRule>
  </conditionalFormatting>
  <conditionalFormatting sqref="O103">
    <cfRule type="cellIs" dxfId="23521" priority="23769" stopIfTrue="1" operator="lessThan">
      <formula>G103</formula>
    </cfRule>
  </conditionalFormatting>
  <conditionalFormatting sqref="O103">
    <cfRule type="cellIs" dxfId="23520" priority="23768" stopIfTrue="1" operator="lessThan">
      <formula>G103</formula>
    </cfRule>
  </conditionalFormatting>
  <conditionalFormatting sqref="O103">
    <cfRule type="cellIs" dxfId="23519" priority="23767" stopIfTrue="1" operator="lessThan">
      <formula>G103</formula>
    </cfRule>
  </conditionalFormatting>
  <conditionalFormatting sqref="O103">
    <cfRule type="cellIs" dxfId="23518" priority="23766" stopIfTrue="1" operator="lessThan">
      <formula>G103</formula>
    </cfRule>
  </conditionalFormatting>
  <conditionalFormatting sqref="O103">
    <cfRule type="cellIs" dxfId="23517" priority="23765" stopIfTrue="1" operator="lessThan">
      <formula>G103</formula>
    </cfRule>
  </conditionalFormatting>
  <conditionalFormatting sqref="O103">
    <cfRule type="cellIs" dxfId="23516" priority="23764" stopIfTrue="1" operator="lessThan">
      <formula>G103</formula>
    </cfRule>
  </conditionalFormatting>
  <conditionalFormatting sqref="O103">
    <cfRule type="cellIs" dxfId="23515" priority="23763" stopIfTrue="1" operator="lessThan">
      <formula>G103</formula>
    </cfRule>
  </conditionalFormatting>
  <conditionalFormatting sqref="O103">
    <cfRule type="cellIs" dxfId="23514" priority="23762" stopIfTrue="1" operator="lessThan">
      <formula>G103</formula>
    </cfRule>
  </conditionalFormatting>
  <conditionalFormatting sqref="O103">
    <cfRule type="cellIs" dxfId="23513" priority="23761" stopIfTrue="1" operator="lessThan">
      <formula>G103</formula>
    </cfRule>
  </conditionalFormatting>
  <conditionalFormatting sqref="O103">
    <cfRule type="cellIs" dxfId="23512" priority="23760" stopIfTrue="1" operator="lessThan">
      <formula>G103</formula>
    </cfRule>
  </conditionalFormatting>
  <conditionalFormatting sqref="O103">
    <cfRule type="cellIs" dxfId="23511" priority="23759" stopIfTrue="1" operator="lessThan">
      <formula>G103</formula>
    </cfRule>
  </conditionalFormatting>
  <conditionalFormatting sqref="O103">
    <cfRule type="cellIs" dxfId="23510" priority="23758" stopIfTrue="1" operator="lessThan">
      <formula>G103</formula>
    </cfRule>
  </conditionalFormatting>
  <conditionalFormatting sqref="O103">
    <cfRule type="cellIs" dxfId="23509" priority="23757" stopIfTrue="1" operator="lessThan">
      <formula>G103</formula>
    </cfRule>
  </conditionalFormatting>
  <conditionalFormatting sqref="O103">
    <cfRule type="cellIs" dxfId="23508" priority="23756" stopIfTrue="1" operator="lessThan">
      <formula>G103</formula>
    </cfRule>
  </conditionalFormatting>
  <conditionalFormatting sqref="O104">
    <cfRule type="cellIs" dxfId="23507" priority="23755" stopIfTrue="1" operator="lessThan">
      <formula>G104</formula>
    </cfRule>
  </conditionalFormatting>
  <conditionalFormatting sqref="O104">
    <cfRule type="cellIs" dxfId="23506" priority="23754" stopIfTrue="1" operator="lessThan">
      <formula>G104</formula>
    </cfRule>
  </conditionalFormatting>
  <conditionalFormatting sqref="O104">
    <cfRule type="cellIs" dxfId="23505" priority="23753" stopIfTrue="1" operator="lessThan">
      <formula>G104</formula>
    </cfRule>
  </conditionalFormatting>
  <conditionalFormatting sqref="O104">
    <cfRule type="cellIs" dxfId="23504" priority="23752" stopIfTrue="1" operator="lessThan">
      <formula>G104</formula>
    </cfRule>
  </conditionalFormatting>
  <conditionalFormatting sqref="O104">
    <cfRule type="cellIs" dxfId="23503" priority="23751" stopIfTrue="1" operator="lessThan">
      <formula>G104</formula>
    </cfRule>
  </conditionalFormatting>
  <conditionalFormatting sqref="O104">
    <cfRule type="cellIs" dxfId="23502" priority="23750" stopIfTrue="1" operator="lessThan">
      <formula>G104</formula>
    </cfRule>
  </conditionalFormatting>
  <conditionalFormatting sqref="O104">
    <cfRule type="cellIs" dxfId="23501" priority="23749" stopIfTrue="1" operator="lessThan">
      <formula>G104</formula>
    </cfRule>
  </conditionalFormatting>
  <conditionalFormatting sqref="O104">
    <cfRule type="cellIs" dxfId="23500" priority="23748" stopIfTrue="1" operator="lessThan">
      <formula>G104</formula>
    </cfRule>
  </conditionalFormatting>
  <conditionalFormatting sqref="O104">
    <cfRule type="cellIs" dxfId="23499" priority="23747" stopIfTrue="1" operator="lessThan">
      <formula>G104</formula>
    </cfRule>
  </conditionalFormatting>
  <conditionalFormatting sqref="O104">
    <cfRule type="cellIs" dxfId="23498" priority="23746" stopIfTrue="1" operator="lessThan">
      <formula>G104</formula>
    </cfRule>
  </conditionalFormatting>
  <conditionalFormatting sqref="O104">
    <cfRule type="cellIs" dxfId="23497" priority="23745" stopIfTrue="1" operator="lessThan">
      <formula>G104</formula>
    </cfRule>
  </conditionalFormatting>
  <conditionalFormatting sqref="O104">
    <cfRule type="cellIs" dxfId="23496" priority="23744" stopIfTrue="1" operator="lessThan">
      <formula>G104</formula>
    </cfRule>
  </conditionalFormatting>
  <conditionalFormatting sqref="O104">
    <cfRule type="cellIs" dxfId="23495" priority="23743" stopIfTrue="1" operator="lessThan">
      <formula>G104</formula>
    </cfRule>
  </conditionalFormatting>
  <conditionalFormatting sqref="O104">
    <cfRule type="cellIs" dxfId="23494" priority="23742" stopIfTrue="1" operator="lessThan">
      <formula>G104</formula>
    </cfRule>
  </conditionalFormatting>
  <conditionalFormatting sqref="O104">
    <cfRule type="cellIs" dxfId="23493" priority="23741" stopIfTrue="1" operator="lessThan">
      <formula>G104</formula>
    </cfRule>
  </conditionalFormatting>
  <conditionalFormatting sqref="O105">
    <cfRule type="cellIs" dxfId="23492" priority="23740" stopIfTrue="1" operator="lessThan">
      <formula>G105</formula>
    </cfRule>
  </conditionalFormatting>
  <conditionalFormatting sqref="O105">
    <cfRule type="cellIs" dxfId="23491" priority="23739" stopIfTrue="1" operator="lessThan">
      <formula>G105</formula>
    </cfRule>
  </conditionalFormatting>
  <conditionalFormatting sqref="O105">
    <cfRule type="cellIs" dxfId="23490" priority="23738" stopIfTrue="1" operator="lessThan">
      <formula>G105</formula>
    </cfRule>
  </conditionalFormatting>
  <conditionalFormatting sqref="O105">
    <cfRule type="cellIs" dxfId="23489" priority="23737" stopIfTrue="1" operator="lessThan">
      <formula>G105</formula>
    </cfRule>
  </conditionalFormatting>
  <conditionalFormatting sqref="O105">
    <cfRule type="cellIs" dxfId="23488" priority="23736" stopIfTrue="1" operator="lessThan">
      <formula>G105</formula>
    </cfRule>
  </conditionalFormatting>
  <conditionalFormatting sqref="O105">
    <cfRule type="cellIs" dxfId="23487" priority="23735" stopIfTrue="1" operator="lessThan">
      <formula>G105</formula>
    </cfRule>
  </conditionalFormatting>
  <conditionalFormatting sqref="O105">
    <cfRule type="cellIs" dxfId="23486" priority="23734" stopIfTrue="1" operator="lessThan">
      <formula>G105</formula>
    </cfRule>
  </conditionalFormatting>
  <conditionalFormatting sqref="O105">
    <cfRule type="cellIs" dxfId="23485" priority="23733" stopIfTrue="1" operator="lessThan">
      <formula>G105</formula>
    </cfRule>
  </conditionalFormatting>
  <conditionalFormatting sqref="O105">
    <cfRule type="cellIs" dxfId="23484" priority="23732" stopIfTrue="1" operator="lessThan">
      <formula>G105</formula>
    </cfRule>
  </conditionalFormatting>
  <conditionalFormatting sqref="O105">
    <cfRule type="cellIs" dxfId="23483" priority="23731" stopIfTrue="1" operator="lessThan">
      <formula>G105</formula>
    </cfRule>
  </conditionalFormatting>
  <conditionalFormatting sqref="O105">
    <cfRule type="cellIs" dxfId="23482" priority="23730" stopIfTrue="1" operator="lessThan">
      <formula>G105</formula>
    </cfRule>
  </conditionalFormatting>
  <conditionalFormatting sqref="O105">
    <cfRule type="cellIs" dxfId="23481" priority="23729" stopIfTrue="1" operator="lessThan">
      <formula>G105</formula>
    </cfRule>
  </conditionalFormatting>
  <conditionalFormatting sqref="O105">
    <cfRule type="cellIs" dxfId="23480" priority="23728" stopIfTrue="1" operator="lessThan">
      <formula>G105</formula>
    </cfRule>
  </conditionalFormatting>
  <conditionalFormatting sqref="O105">
    <cfRule type="cellIs" dxfId="23479" priority="23727" stopIfTrue="1" operator="lessThan">
      <formula>G105</formula>
    </cfRule>
  </conditionalFormatting>
  <conditionalFormatting sqref="O105">
    <cfRule type="cellIs" dxfId="23478" priority="23726" stopIfTrue="1" operator="lessThan">
      <formula>G105</formula>
    </cfRule>
  </conditionalFormatting>
  <conditionalFormatting sqref="O105">
    <cfRule type="cellIs" dxfId="23477" priority="23725" stopIfTrue="1" operator="lessThan">
      <formula>G105</formula>
    </cfRule>
  </conditionalFormatting>
  <conditionalFormatting sqref="Y104">
    <cfRule type="cellIs" dxfId="23476" priority="23724" stopIfTrue="1" operator="lessThan">
      <formula>J104</formula>
    </cfRule>
  </conditionalFormatting>
  <conditionalFormatting sqref="X104">
    <cfRule type="cellIs" dxfId="23475" priority="23723" stopIfTrue="1" operator="lessThan">
      <formula>J104</formula>
    </cfRule>
  </conditionalFormatting>
  <conditionalFormatting sqref="X104">
    <cfRule type="cellIs" dxfId="23474" priority="23722" stopIfTrue="1" operator="lessThan">
      <formula>J104</formula>
    </cfRule>
  </conditionalFormatting>
  <conditionalFormatting sqref="X104">
    <cfRule type="cellIs" dxfId="23473" priority="23721" stopIfTrue="1" operator="lessThan">
      <formula>J104</formula>
    </cfRule>
  </conditionalFormatting>
  <conditionalFormatting sqref="Y104">
    <cfRule type="cellIs" dxfId="23472" priority="23720" stopIfTrue="1" operator="lessThan">
      <formula>J104</formula>
    </cfRule>
  </conditionalFormatting>
  <conditionalFormatting sqref="X104">
    <cfRule type="cellIs" dxfId="23471" priority="23719" stopIfTrue="1" operator="lessThan">
      <formula>J104</formula>
    </cfRule>
  </conditionalFormatting>
  <conditionalFormatting sqref="X104">
    <cfRule type="cellIs" dxfId="23470" priority="23718" stopIfTrue="1" operator="lessThan">
      <formula>J104</formula>
    </cfRule>
  </conditionalFormatting>
  <conditionalFormatting sqref="Y102">
    <cfRule type="cellIs" dxfId="23469" priority="23717" stopIfTrue="1" operator="lessThan">
      <formula>J102</formula>
    </cfRule>
  </conditionalFormatting>
  <conditionalFormatting sqref="X102">
    <cfRule type="cellIs" dxfId="23468" priority="23716" stopIfTrue="1" operator="lessThan">
      <formula>J102</formula>
    </cfRule>
  </conditionalFormatting>
  <conditionalFormatting sqref="X102">
    <cfRule type="cellIs" dxfId="23467" priority="23715" stopIfTrue="1" operator="lessThan">
      <formula>J102</formula>
    </cfRule>
  </conditionalFormatting>
  <conditionalFormatting sqref="X102">
    <cfRule type="cellIs" dxfId="23466" priority="23714" stopIfTrue="1" operator="lessThan">
      <formula>J102</formula>
    </cfRule>
  </conditionalFormatting>
  <conditionalFormatting sqref="Y102">
    <cfRule type="cellIs" dxfId="23465" priority="23713" stopIfTrue="1" operator="lessThan">
      <formula>J102</formula>
    </cfRule>
  </conditionalFormatting>
  <conditionalFormatting sqref="X102">
    <cfRule type="cellIs" dxfId="23464" priority="23712" stopIfTrue="1" operator="lessThan">
      <formula>J102</formula>
    </cfRule>
  </conditionalFormatting>
  <conditionalFormatting sqref="X102">
    <cfRule type="cellIs" dxfId="23463" priority="23711" stopIfTrue="1" operator="lessThan">
      <formula>J102</formula>
    </cfRule>
  </conditionalFormatting>
  <conditionalFormatting sqref="Y103">
    <cfRule type="cellIs" dxfId="23462" priority="23710" stopIfTrue="1" operator="lessThan">
      <formula>J103</formula>
    </cfRule>
  </conditionalFormatting>
  <conditionalFormatting sqref="X103">
    <cfRule type="cellIs" dxfId="23461" priority="23709" stopIfTrue="1" operator="lessThan">
      <formula>J103</formula>
    </cfRule>
  </conditionalFormatting>
  <conditionalFormatting sqref="X103">
    <cfRule type="cellIs" dxfId="23460" priority="23708" stopIfTrue="1" operator="lessThan">
      <formula>J103</formula>
    </cfRule>
  </conditionalFormatting>
  <conditionalFormatting sqref="X103">
    <cfRule type="cellIs" dxfId="23459" priority="23707" stopIfTrue="1" operator="lessThan">
      <formula>J103</formula>
    </cfRule>
  </conditionalFormatting>
  <conditionalFormatting sqref="Y103">
    <cfRule type="cellIs" dxfId="23458" priority="23706" stopIfTrue="1" operator="lessThan">
      <formula>J103</formula>
    </cfRule>
  </conditionalFormatting>
  <conditionalFormatting sqref="X103">
    <cfRule type="cellIs" dxfId="23457" priority="23705" stopIfTrue="1" operator="lessThan">
      <formula>J103</formula>
    </cfRule>
  </conditionalFormatting>
  <conditionalFormatting sqref="X103">
    <cfRule type="cellIs" dxfId="23456" priority="23704" stopIfTrue="1" operator="lessThan">
      <formula>J103</formula>
    </cfRule>
  </conditionalFormatting>
  <conditionalFormatting sqref="O105">
    <cfRule type="cellIs" dxfId="23455" priority="23703" stopIfTrue="1" operator="lessThan">
      <formula>G105</formula>
    </cfRule>
  </conditionalFormatting>
  <conditionalFormatting sqref="O105">
    <cfRule type="cellIs" dxfId="23454" priority="23702" stopIfTrue="1" operator="lessThan">
      <formula>G105</formula>
    </cfRule>
  </conditionalFormatting>
  <conditionalFormatting sqref="O105">
    <cfRule type="cellIs" dxfId="23453" priority="23701" stopIfTrue="1" operator="lessThan">
      <formula>G105</formula>
    </cfRule>
  </conditionalFormatting>
  <conditionalFormatting sqref="O105">
    <cfRule type="cellIs" dxfId="23452" priority="23700" stopIfTrue="1" operator="lessThan">
      <formula>G105</formula>
    </cfRule>
  </conditionalFormatting>
  <conditionalFormatting sqref="O105">
    <cfRule type="cellIs" dxfId="23451" priority="23699" stopIfTrue="1" operator="lessThan">
      <formula>G105</formula>
    </cfRule>
  </conditionalFormatting>
  <conditionalFormatting sqref="O105">
    <cfRule type="cellIs" dxfId="23450" priority="23698" stopIfTrue="1" operator="lessThan">
      <formula>G105</formula>
    </cfRule>
  </conditionalFormatting>
  <conditionalFormatting sqref="O105">
    <cfRule type="cellIs" dxfId="23449" priority="23697" stopIfTrue="1" operator="lessThan">
      <formula>G105</formula>
    </cfRule>
  </conditionalFormatting>
  <conditionalFormatting sqref="O105">
    <cfRule type="cellIs" dxfId="23448" priority="23696" stopIfTrue="1" operator="lessThan">
      <formula>G105</formula>
    </cfRule>
  </conditionalFormatting>
  <conditionalFormatting sqref="O105">
    <cfRule type="cellIs" dxfId="23447" priority="23695" stopIfTrue="1" operator="lessThan">
      <formula>G105</formula>
    </cfRule>
  </conditionalFormatting>
  <conditionalFormatting sqref="O105">
    <cfRule type="cellIs" dxfId="23446" priority="23694" stopIfTrue="1" operator="lessThan">
      <formula>G105</formula>
    </cfRule>
  </conditionalFormatting>
  <conditionalFormatting sqref="O105">
    <cfRule type="cellIs" dxfId="23445" priority="23693" stopIfTrue="1" operator="lessThan">
      <formula>G105</formula>
    </cfRule>
  </conditionalFormatting>
  <conditionalFormatting sqref="O105">
    <cfRule type="cellIs" dxfId="23444" priority="23692" stopIfTrue="1" operator="lessThan">
      <formula>G105</formula>
    </cfRule>
  </conditionalFormatting>
  <conditionalFormatting sqref="O105">
    <cfRule type="cellIs" dxfId="23443" priority="23691" stopIfTrue="1" operator="lessThan">
      <formula>G105</formula>
    </cfRule>
  </conditionalFormatting>
  <conditionalFormatting sqref="O105">
    <cfRule type="cellIs" dxfId="23442" priority="23690" stopIfTrue="1" operator="lessThan">
      <formula>G105</formula>
    </cfRule>
  </conditionalFormatting>
  <conditionalFormatting sqref="O105">
    <cfRule type="cellIs" dxfId="23441" priority="23689" stopIfTrue="1" operator="lessThan">
      <formula>G105</formula>
    </cfRule>
  </conditionalFormatting>
  <conditionalFormatting sqref="O105">
    <cfRule type="cellIs" dxfId="23440" priority="23688" stopIfTrue="1" operator="lessThan">
      <formula>G105</formula>
    </cfRule>
  </conditionalFormatting>
  <conditionalFormatting sqref="Y105">
    <cfRule type="cellIs" dxfId="23439" priority="23687" stopIfTrue="1" operator="lessThan">
      <formula>J105</formula>
    </cfRule>
  </conditionalFormatting>
  <conditionalFormatting sqref="X105">
    <cfRule type="cellIs" dxfId="23438" priority="23686" stopIfTrue="1" operator="lessThan">
      <formula>J105</formula>
    </cfRule>
  </conditionalFormatting>
  <conditionalFormatting sqref="X105">
    <cfRule type="cellIs" dxfId="23437" priority="23685" stopIfTrue="1" operator="lessThan">
      <formula>J105</formula>
    </cfRule>
  </conditionalFormatting>
  <conditionalFormatting sqref="X105">
    <cfRule type="cellIs" dxfId="23436" priority="23684" stopIfTrue="1" operator="lessThan">
      <formula>J105</formula>
    </cfRule>
  </conditionalFormatting>
  <conditionalFormatting sqref="Y105">
    <cfRule type="cellIs" dxfId="23435" priority="23683" stopIfTrue="1" operator="lessThan">
      <formula>J105</formula>
    </cfRule>
  </conditionalFormatting>
  <conditionalFormatting sqref="X105">
    <cfRule type="cellIs" dxfId="23434" priority="23682" stopIfTrue="1" operator="lessThan">
      <formula>J105</formula>
    </cfRule>
  </conditionalFormatting>
  <conditionalFormatting sqref="X105">
    <cfRule type="cellIs" dxfId="23433" priority="23681" stopIfTrue="1" operator="lessThan">
      <formula>J105</formula>
    </cfRule>
  </conditionalFormatting>
  <conditionalFormatting sqref="Y106">
    <cfRule type="cellIs" dxfId="23432" priority="23680" stopIfTrue="1" operator="lessThan">
      <formula>J106</formula>
    </cfRule>
  </conditionalFormatting>
  <conditionalFormatting sqref="X106">
    <cfRule type="cellIs" dxfId="23431" priority="23679" stopIfTrue="1" operator="lessThan">
      <formula>J106</formula>
    </cfRule>
  </conditionalFormatting>
  <conditionalFormatting sqref="X106">
    <cfRule type="cellIs" dxfId="23430" priority="23678" stopIfTrue="1" operator="lessThan">
      <formula>J106</formula>
    </cfRule>
  </conditionalFormatting>
  <conditionalFormatting sqref="X106">
    <cfRule type="cellIs" dxfId="23429" priority="23677" stopIfTrue="1" operator="lessThan">
      <formula>J106</formula>
    </cfRule>
  </conditionalFormatting>
  <conditionalFormatting sqref="Y106">
    <cfRule type="cellIs" dxfId="23428" priority="23676" stopIfTrue="1" operator="lessThan">
      <formula>J106</formula>
    </cfRule>
  </conditionalFormatting>
  <conditionalFormatting sqref="X106">
    <cfRule type="cellIs" dxfId="23427" priority="23675" stopIfTrue="1" operator="lessThan">
      <formula>J106</formula>
    </cfRule>
  </conditionalFormatting>
  <conditionalFormatting sqref="X106">
    <cfRule type="cellIs" dxfId="23426" priority="23674" stopIfTrue="1" operator="lessThan">
      <formula>J106</formula>
    </cfRule>
  </conditionalFormatting>
  <conditionalFormatting sqref="O106">
    <cfRule type="cellIs" dxfId="23425" priority="23673" stopIfTrue="1" operator="lessThan">
      <formula>G106</formula>
    </cfRule>
  </conditionalFormatting>
  <conditionalFormatting sqref="O106">
    <cfRule type="cellIs" dxfId="23424" priority="23672" stopIfTrue="1" operator="lessThan">
      <formula>G106</formula>
    </cfRule>
  </conditionalFormatting>
  <conditionalFormatting sqref="O106">
    <cfRule type="cellIs" dxfId="23423" priority="23671" stopIfTrue="1" operator="lessThan">
      <formula>G106</formula>
    </cfRule>
  </conditionalFormatting>
  <conditionalFormatting sqref="O106">
    <cfRule type="cellIs" dxfId="23422" priority="23670" stopIfTrue="1" operator="lessThan">
      <formula>G106</formula>
    </cfRule>
  </conditionalFormatting>
  <conditionalFormatting sqref="O106">
    <cfRule type="cellIs" dxfId="23421" priority="23669" stopIfTrue="1" operator="lessThan">
      <formula>G106</formula>
    </cfRule>
  </conditionalFormatting>
  <conditionalFormatting sqref="O106">
    <cfRule type="cellIs" dxfId="23420" priority="23668" stopIfTrue="1" operator="lessThan">
      <formula>G106</formula>
    </cfRule>
  </conditionalFormatting>
  <conditionalFormatting sqref="O106">
    <cfRule type="cellIs" dxfId="23419" priority="23667" stopIfTrue="1" operator="lessThan">
      <formula>G106</formula>
    </cfRule>
  </conditionalFormatting>
  <conditionalFormatting sqref="O106">
    <cfRule type="cellIs" dxfId="23418" priority="23666" stopIfTrue="1" operator="lessThan">
      <formula>G106</formula>
    </cfRule>
  </conditionalFormatting>
  <conditionalFormatting sqref="O106">
    <cfRule type="cellIs" dxfId="23417" priority="23665" stopIfTrue="1" operator="lessThan">
      <formula>G106</formula>
    </cfRule>
  </conditionalFormatting>
  <conditionalFormatting sqref="O106">
    <cfRule type="cellIs" dxfId="23416" priority="23664" stopIfTrue="1" operator="lessThan">
      <formula>G106</formula>
    </cfRule>
  </conditionalFormatting>
  <conditionalFormatting sqref="O106">
    <cfRule type="cellIs" dxfId="23415" priority="23663" stopIfTrue="1" operator="lessThan">
      <formula>G106</formula>
    </cfRule>
  </conditionalFormatting>
  <conditionalFormatting sqref="O106">
    <cfRule type="cellIs" dxfId="23414" priority="23662" stopIfTrue="1" operator="lessThan">
      <formula>G106</formula>
    </cfRule>
  </conditionalFormatting>
  <conditionalFormatting sqref="O106">
    <cfRule type="cellIs" dxfId="23413" priority="23661" stopIfTrue="1" operator="lessThan">
      <formula>G106</formula>
    </cfRule>
  </conditionalFormatting>
  <conditionalFormatting sqref="O106">
    <cfRule type="cellIs" dxfId="23412" priority="23660" stopIfTrue="1" operator="lessThan">
      <formula>G106</formula>
    </cfRule>
  </conditionalFormatting>
  <conditionalFormatting sqref="O106">
    <cfRule type="cellIs" dxfId="23411" priority="23659" stopIfTrue="1" operator="lessThan">
      <formula>G106</formula>
    </cfRule>
  </conditionalFormatting>
  <conditionalFormatting sqref="O106">
    <cfRule type="cellIs" dxfId="23410" priority="23658" stopIfTrue="1" operator="lessThan">
      <formula>G106</formula>
    </cfRule>
  </conditionalFormatting>
  <conditionalFormatting sqref="O106">
    <cfRule type="cellIs" dxfId="23409" priority="23657" stopIfTrue="1" operator="lessThan">
      <formula>G106</formula>
    </cfRule>
  </conditionalFormatting>
  <conditionalFormatting sqref="O106">
    <cfRule type="cellIs" dxfId="23408" priority="23656" stopIfTrue="1" operator="lessThan">
      <formula>G106</formula>
    </cfRule>
  </conditionalFormatting>
  <conditionalFormatting sqref="O106">
    <cfRule type="cellIs" dxfId="23407" priority="23655" stopIfTrue="1" operator="lessThan">
      <formula>G106</formula>
    </cfRule>
  </conditionalFormatting>
  <conditionalFormatting sqref="O106">
    <cfRule type="cellIs" dxfId="23406" priority="23654" stopIfTrue="1" operator="lessThan">
      <formula>G106</formula>
    </cfRule>
  </conditionalFormatting>
  <conditionalFormatting sqref="O106">
    <cfRule type="cellIs" dxfId="23405" priority="23653" stopIfTrue="1" operator="lessThan">
      <formula>G106</formula>
    </cfRule>
  </conditionalFormatting>
  <conditionalFormatting sqref="O106">
    <cfRule type="cellIs" dxfId="23404" priority="23652" stopIfTrue="1" operator="lessThan">
      <formula>G106</formula>
    </cfRule>
  </conditionalFormatting>
  <conditionalFormatting sqref="O106">
    <cfRule type="cellIs" dxfId="23403" priority="23651" stopIfTrue="1" operator="lessThan">
      <formula>G106</formula>
    </cfRule>
  </conditionalFormatting>
  <conditionalFormatting sqref="O106">
    <cfRule type="cellIs" dxfId="23402" priority="23650" stopIfTrue="1" operator="lessThan">
      <formula>G106</formula>
    </cfRule>
  </conditionalFormatting>
  <conditionalFormatting sqref="O106">
    <cfRule type="cellIs" dxfId="23401" priority="23649" stopIfTrue="1" operator="lessThan">
      <formula>G106</formula>
    </cfRule>
  </conditionalFormatting>
  <conditionalFormatting sqref="O106">
    <cfRule type="cellIs" dxfId="23400" priority="23648" stopIfTrue="1" operator="lessThan">
      <formula>G106</formula>
    </cfRule>
  </conditionalFormatting>
  <conditionalFormatting sqref="O106">
    <cfRule type="cellIs" dxfId="23399" priority="23647" stopIfTrue="1" operator="lessThan">
      <formula>G106</formula>
    </cfRule>
  </conditionalFormatting>
  <conditionalFormatting sqref="O106">
    <cfRule type="cellIs" dxfId="23398" priority="23646" stopIfTrue="1" operator="lessThan">
      <formula>G106</formula>
    </cfRule>
  </conditionalFormatting>
  <conditionalFormatting sqref="O106">
    <cfRule type="cellIs" dxfId="23397" priority="23645" stopIfTrue="1" operator="lessThan">
      <formula>G106</formula>
    </cfRule>
  </conditionalFormatting>
  <conditionalFormatting sqref="O106">
    <cfRule type="cellIs" dxfId="23396" priority="23644" stopIfTrue="1" operator="lessThan">
      <formula>G106</formula>
    </cfRule>
  </conditionalFormatting>
  <conditionalFormatting sqref="O106">
    <cfRule type="cellIs" dxfId="23395" priority="23643" stopIfTrue="1" operator="lessThan">
      <formula>G106</formula>
    </cfRule>
  </conditionalFormatting>
  <conditionalFormatting sqref="O106">
    <cfRule type="cellIs" dxfId="23394" priority="23642" stopIfTrue="1" operator="lessThan">
      <formula>G106</formula>
    </cfRule>
  </conditionalFormatting>
  <conditionalFormatting sqref="O106">
    <cfRule type="cellIs" dxfId="23393" priority="23641" stopIfTrue="1" operator="lessThan">
      <formula>G106</formula>
    </cfRule>
  </conditionalFormatting>
  <conditionalFormatting sqref="O106">
    <cfRule type="cellIs" dxfId="23392" priority="23640" stopIfTrue="1" operator="lessThan">
      <formula>G106</formula>
    </cfRule>
  </conditionalFormatting>
  <conditionalFormatting sqref="O107">
    <cfRule type="cellIs" dxfId="23391" priority="23639" stopIfTrue="1" operator="lessThan">
      <formula>G107</formula>
    </cfRule>
  </conditionalFormatting>
  <conditionalFormatting sqref="O107">
    <cfRule type="cellIs" dxfId="23390" priority="23638" stopIfTrue="1" operator="lessThan">
      <formula>G107</formula>
    </cfRule>
  </conditionalFormatting>
  <conditionalFormatting sqref="O107">
    <cfRule type="cellIs" dxfId="23389" priority="23637" stopIfTrue="1" operator="lessThan">
      <formula>G107</formula>
    </cfRule>
  </conditionalFormatting>
  <conditionalFormatting sqref="O107">
    <cfRule type="cellIs" dxfId="23388" priority="23636" stopIfTrue="1" operator="lessThan">
      <formula>G107</formula>
    </cfRule>
  </conditionalFormatting>
  <conditionalFormatting sqref="O107">
    <cfRule type="cellIs" dxfId="23387" priority="23635" stopIfTrue="1" operator="lessThan">
      <formula>G107</formula>
    </cfRule>
  </conditionalFormatting>
  <conditionalFormatting sqref="O107">
    <cfRule type="cellIs" dxfId="23386" priority="23634" stopIfTrue="1" operator="lessThan">
      <formula>G107</formula>
    </cfRule>
  </conditionalFormatting>
  <conditionalFormatting sqref="O107">
    <cfRule type="cellIs" dxfId="23385" priority="23633" stopIfTrue="1" operator="lessThan">
      <formula>G107</formula>
    </cfRule>
  </conditionalFormatting>
  <conditionalFormatting sqref="O107">
    <cfRule type="cellIs" dxfId="23384" priority="23632" stopIfTrue="1" operator="lessThan">
      <formula>G107</formula>
    </cfRule>
  </conditionalFormatting>
  <conditionalFormatting sqref="O107">
    <cfRule type="cellIs" dxfId="23383" priority="23631" stopIfTrue="1" operator="lessThan">
      <formula>G107</formula>
    </cfRule>
  </conditionalFormatting>
  <conditionalFormatting sqref="O107">
    <cfRule type="cellIs" dxfId="23382" priority="23630" stopIfTrue="1" operator="lessThan">
      <formula>G107</formula>
    </cfRule>
  </conditionalFormatting>
  <conditionalFormatting sqref="O107">
    <cfRule type="cellIs" dxfId="23381" priority="23629" stopIfTrue="1" operator="lessThan">
      <formula>G107</formula>
    </cfRule>
  </conditionalFormatting>
  <conditionalFormatting sqref="O107">
    <cfRule type="cellIs" dxfId="23380" priority="23628" stopIfTrue="1" operator="lessThan">
      <formula>G107</formula>
    </cfRule>
  </conditionalFormatting>
  <conditionalFormatting sqref="O107">
    <cfRule type="cellIs" dxfId="23379" priority="23627" stopIfTrue="1" operator="lessThan">
      <formula>G107</formula>
    </cfRule>
  </conditionalFormatting>
  <conditionalFormatting sqref="O107">
    <cfRule type="cellIs" dxfId="23378" priority="23626" stopIfTrue="1" operator="lessThan">
      <formula>G107</formula>
    </cfRule>
  </conditionalFormatting>
  <conditionalFormatting sqref="O107">
    <cfRule type="cellIs" dxfId="23377" priority="23625" stopIfTrue="1" operator="lessThan">
      <formula>G107</formula>
    </cfRule>
  </conditionalFormatting>
  <conditionalFormatting sqref="O107">
    <cfRule type="cellIs" dxfId="23376" priority="23624" stopIfTrue="1" operator="lessThan">
      <formula>G107</formula>
    </cfRule>
  </conditionalFormatting>
  <conditionalFormatting sqref="O107">
    <cfRule type="cellIs" dxfId="23375" priority="23623" stopIfTrue="1" operator="lessThan">
      <formula>G107</formula>
    </cfRule>
  </conditionalFormatting>
  <conditionalFormatting sqref="O107">
    <cfRule type="cellIs" dxfId="23374" priority="23622" stopIfTrue="1" operator="lessThan">
      <formula>G107</formula>
    </cfRule>
  </conditionalFormatting>
  <conditionalFormatting sqref="O107">
    <cfRule type="cellIs" dxfId="23373" priority="23621" stopIfTrue="1" operator="lessThan">
      <formula>G107</formula>
    </cfRule>
  </conditionalFormatting>
  <conditionalFormatting sqref="O107">
    <cfRule type="cellIs" dxfId="23372" priority="23620" stopIfTrue="1" operator="lessThan">
      <formula>G107</formula>
    </cfRule>
  </conditionalFormatting>
  <conditionalFormatting sqref="O107">
    <cfRule type="cellIs" dxfId="23371" priority="23619" stopIfTrue="1" operator="lessThan">
      <formula>G107</formula>
    </cfRule>
  </conditionalFormatting>
  <conditionalFormatting sqref="O107">
    <cfRule type="cellIs" dxfId="23370" priority="23618" stopIfTrue="1" operator="lessThan">
      <formula>G107</formula>
    </cfRule>
  </conditionalFormatting>
  <conditionalFormatting sqref="O107">
    <cfRule type="cellIs" dxfId="23369" priority="23617" stopIfTrue="1" operator="lessThan">
      <formula>G107</formula>
    </cfRule>
  </conditionalFormatting>
  <conditionalFormatting sqref="O107">
    <cfRule type="cellIs" dxfId="23368" priority="23616" stopIfTrue="1" operator="lessThan">
      <formula>G107</formula>
    </cfRule>
  </conditionalFormatting>
  <conditionalFormatting sqref="O107">
    <cfRule type="cellIs" dxfId="23367" priority="23615" stopIfTrue="1" operator="lessThan">
      <formula>G107</formula>
    </cfRule>
  </conditionalFormatting>
  <conditionalFormatting sqref="O107">
    <cfRule type="cellIs" dxfId="23366" priority="23614" stopIfTrue="1" operator="lessThan">
      <formula>G107</formula>
    </cfRule>
  </conditionalFormatting>
  <conditionalFormatting sqref="O107">
    <cfRule type="cellIs" dxfId="23365" priority="23613" stopIfTrue="1" operator="lessThan">
      <formula>G107</formula>
    </cfRule>
  </conditionalFormatting>
  <conditionalFormatting sqref="O107">
    <cfRule type="cellIs" dxfId="23364" priority="23612" stopIfTrue="1" operator="lessThan">
      <formula>G107</formula>
    </cfRule>
  </conditionalFormatting>
  <conditionalFormatting sqref="O107">
    <cfRule type="cellIs" dxfId="23363" priority="23611" stopIfTrue="1" operator="lessThan">
      <formula>G107</formula>
    </cfRule>
  </conditionalFormatting>
  <conditionalFormatting sqref="O107">
    <cfRule type="cellIs" dxfId="23362" priority="23610" stopIfTrue="1" operator="lessThan">
      <formula>G107</formula>
    </cfRule>
  </conditionalFormatting>
  <conditionalFormatting sqref="O107">
    <cfRule type="cellIs" dxfId="23361" priority="23609" stopIfTrue="1" operator="lessThan">
      <formula>G107</formula>
    </cfRule>
  </conditionalFormatting>
  <conditionalFormatting sqref="O107">
    <cfRule type="cellIs" dxfId="23360" priority="23608" stopIfTrue="1" operator="lessThan">
      <formula>G107</formula>
    </cfRule>
  </conditionalFormatting>
  <conditionalFormatting sqref="O107">
    <cfRule type="cellIs" dxfId="23359" priority="23607" stopIfTrue="1" operator="lessThan">
      <formula>G107</formula>
    </cfRule>
  </conditionalFormatting>
  <conditionalFormatting sqref="O107">
    <cfRule type="cellIs" dxfId="23358" priority="23606" stopIfTrue="1" operator="lessThan">
      <formula>G107</formula>
    </cfRule>
  </conditionalFormatting>
  <conditionalFormatting sqref="O107">
    <cfRule type="cellIs" dxfId="23357" priority="23605" stopIfTrue="1" operator="lessThan">
      <formula>G107</formula>
    </cfRule>
  </conditionalFormatting>
  <conditionalFormatting sqref="O107">
    <cfRule type="cellIs" dxfId="23356" priority="23604" stopIfTrue="1" operator="lessThan">
      <formula>G107</formula>
    </cfRule>
  </conditionalFormatting>
  <conditionalFormatting sqref="Y107">
    <cfRule type="cellIs" dxfId="23355" priority="23603" stopIfTrue="1" operator="lessThan">
      <formula>J107</formula>
    </cfRule>
  </conditionalFormatting>
  <conditionalFormatting sqref="X107">
    <cfRule type="cellIs" dxfId="23354" priority="23602" stopIfTrue="1" operator="lessThan">
      <formula>J107</formula>
    </cfRule>
  </conditionalFormatting>
  <conditionalFormatting sqref="X107">
    <cfRule type="cellIs" dxfId="23353" priority="23601" stopIfTrue="1" operator="lessThan">
      <formula>J107</formula>
    </cfRule>
  </conditionalFormatting>
  <conditionalFormatting sqref="X107">
    <cfRule type="cellIs" dxfId="23352" priority="23600" stopIfTrue="1" operator="lessThan">
      <formula>J107</formula>
    </cfRule>
  </conditionalFormatting>
  <conditionalFormatting sqref="Y107">
    <cfRule type="cellIs" dxfId="23351" priority="23599" stopIfTrue="1" operator="lessThan">
      <formula>J107</formula>
    </cfRule>
  </conditionalFormatting>
  <conditionalFormatting sqref="X107">
    <cfRule type="cellIs" dxfId="23350" priority="23598" stopIfTrue="1" operator="lessThan">
      <formula>J107</formula>
    </cfRule>
  </conditionalFormatting>
  <conditionalFormatting sqref="X107">
    <cfRule type="cellIs" dxfId="23349" priority="23597" stopIfTrue="1" operator="lessThan">
      <formula>J107</formula>
    </cfRule>
  </conditionalFormatting>
  <conditionalFormatting sqref="O108">
    <cfRule type="cellIs" dxfId="23348" priority="23596" stopIfTrue="1" operator="lessThan">
      <formula>G108</formula>
    </cfRule>
  </conditionalFormatting>
  <conditionalFormatting sqref="O108">
    <cfRule type="cellIs" dxfId="23347" priority="23595" stopIfTrue="1" operator="lessThan">
      <formula>G108</formula>
    </cfRule>
  </conditionalFormatting>
  <conditionalFormatting sqref="O108">
    <cfRule type="cellIs" dxfId="23346" priority="23594" stopIfTrue="1" operator="lessThan">
      <formula>G108</formula>
    </cfRule>
  </conditionalFormatting>
  <conditionalFormatting sqref="O108">
    <cfRule type="cellIs" dxfId="23345" priority="23593" stopIfTrue="1" operator="lessThan">
      <formula>G108</formula>
    </cfRule>
  </conditionalFormatting>
  <conditionalFormatting sqref="O108">
    <cfRule type="cellIs" dxfId="23344" priority="23592" stopIfTrue="1" operator="lessThan">
      <formula>G108</formula>
    </cfRule>
  </conditionalFormatting>
  <conditionalFormatting sqref="O108">
    <cfRule type="cellIs" dxfId="23343" priority="23591" stopIfTrue="1" operator="lessThan">
      <formula>G108</formula>
    </cfRule>
  </conditionalFormatting>
  <conditionalFormatting sqref="O108">
    <cfRule type="cellIs" dxfId="23342" priority="23590" stopIfTrue="1" operator="lessThan">
      <formula>G108</formula>
    </cfRule>
  </conditionalFormatting>
  <conditionalFormatting sqref="O108">
    <cfRule type="cellIs" dxfId="23341" priority="23589" stopIfTrue="1" operator="lessThan">
      <formula>G108</formula>
    </cfRule>
  </conditionalFormatting>
  <conditionalFormatting sqref="O108">
    <cfRule type="cellIs" dxfId="23340" priority="23588" stopIfTrue="1" operator="lessThan">
      <formula>G108</formula>
    </cfRule>
  </conditionalFormatting>
  <conditionalFormatting sqref="O108">
    <cfRule type="cellIs" dxfId="23339" priority="23587" stopIfTrue="1" operator="lessThan">
      <formula>G108</formula>
    </cfRule>
  </conditionalFormatting>
  <conditionalFormatting sqref="O108">
    <cfRule type="cellIs" dxfId="23338" priority="23586" stopIfTrue="1" operator="lessThan">
      <formula>G108</formula>
    </cfRule>
  </conditionalFormatting>
  <conditionalFormatting sqref="O108">
    <cfRule type="cellIs" dxfId="23337" priority="23585" stopIfTrue="1" operator="lessThan">
      <formula>G108</formula>
    </cfRule>
  </conditionalFormatting>
  <conditionalFormatting sqref="O108">
    <cfRule type="cellIs" dxfId="23336" priority="23584" stopIfTrue="1" operator="lessThan">
      <formula>G108</formula>
    </cfRule>
  </conditionalFormatting>
  <conditionalFormatting sqref="O108">
    <cfRule type="cellIs" dxfId="23335" priority="23583" stopIfTrue="1" operator="lessThan">
      <formula>G108</formula>
    </cfRule>
  </conditionalFormatting>
  <conditionalFormatting sqref="O108">
    <cfRule type="cellIs" dxfId="23334" priority="23582" stopIfTrue="1" operator="lessThan">
      <formula>G108</formula>
    </cfRule>
  </conditionalFormatting>
  <conditionalFormatting sqref="O108">
    <cfRule type="cellIs" dxfId="23333" priority="23581" stopIfTrue="1" operator="lessThan">
      <formula>G108</formula>
    </cfRule>
  </conditionalFormatting>
  <conditionalFormatting sqref="O108">
    <cfRule type="cellIs" dxfId="23332" priority="23580" stopIfTrue="1" operator="lessThan">
      <formula>G108</formula>
    </cfRule>
  </conditionalFormatting>
  <conditionalFormatting sqref="O108">
    <cfRule type="cellIs" dxfId="23331" priority="23579" stopIfTrue="1" operator="lessThan">
      <formula>G108</formula>
    </cfRule>
  </conditionalFormatting>
  <conditionalFormatting sqref="O108">
    <cfRule type="cellIs" dxfId="23330" priority="23578" stopIfTrue="1" operator="lessThan">
      <formula>G108</formula>
    </cfRule>
  </conditionalFormatting>
  <conditionalFormatting sqref="O108">
    <cfRule type="cellIs" dxfId="23329" priority="23577" stopIfTrue="1" operator="lessThan">
      <formula>G108</formula>
    </cfRule>
  </conditionalFormatting>
  <conditionalFormatting sqref="O108">
    <cfRule type="cellIs" dxfId="23328" priority="23576" stopIfTrue="1" operator="lessThan">
      <formula>G108</formula>
    </cfRule>
  </conditionalFormatting>
  <conditionalFormatting sqref="O108">
    <cfRule type="cellIs" dxfId="23327" priority="23575" stopIfTrue="1" operator="lessThan">
      <formula>G108</formula>
    </cfRule>
  </conditionalFormatting>
  <conditionalFormatting sqref="O108">
    <cfRule type="cellIs" dxfId="23326" priority="23574" stopIfTrue="1" operator="lessThan">
      <formula>G108</formula>
    </cfRule>
  </conditionalFormatting>
  <conditionalFormatting sqref="O108">
    <cfRule type="cellIs" dxfId="23325" priority="23573" stopIfTrue="1" operator="lessThan">
      <formula>G108</formula>
    </cfRule>
  </conditionalFormatting>
  <conditionalFormatting sqref="O108">
    <cfRule type="cellIs" dxfId="23324" priority="23572" stopIfTrue="1" operator="lessThan">
      <formula>G108</formula>
    </cfRule>
  </conditionalFormatting>
  <conditionalFormatting sqref="O108">
    <cfRule type="cellIs" dxfId="23323" priority="23571" stopIfTrue="1" operator="lessThan">
      <formula>G108</formula>
    </cfRule>
  </conditionalFormatting>
  <conditionalFormatting sqref="O108">
    <cfRule type="cellIs" dxfId="23322" priority="23570" stopIfTrue="1" operator="lessThan">
      <formula>G108</formula>
    </cfRule>
  </conditionalFormatting>
  <conditionalFormatting sqref="O108">
    <cfRule type="cellIs" dxfId="23321" priority="23569" stopIfTrue="1" operator="lessThan">
      <formula>G108</formula>
    </cfRule>
  </conditionalFormatting>
  <conditionalFormatting sqref="O108">
    <cfRule type="cellIs" dxfId="23320" priority="23568" stopIfTrue="1" operator="lessThan">
      <formula>G108</formula>
    </cfRule>
  </conditionalFormatting>
  <conditionalFormatting sqref="O108">
    <cfRule type="cellIs" dxfId="23319" priority="23567" stopIfTrue="1" operator="lessThan">
      <formula>G108</formula>
    </cfRule>
  </conditionalFormatting>
  <conditionalFormatting sqref="O108">
    <cfRule type="cellIs" dxfId="23318" priority="23566" stopIfTrue="1" operator="lessThan">
      <formula>G108</formula>
    </cfRule>
  </conditionalFormatting>
  <conditionalFormatting sqref="O108">
    <cfRule type="cellIs" dxfId="23317" priority="23565" stopIfTrue="1" operator="lessThan">
      <formula>G108</formula>
    </cfRule>
  </conditionalFormatting>
  <conditionalFormatting sqref="O108">
    <cfRule type="cellIs" dxfId="23316" priority="23564" stopIfTrue="1" operator="lessThan">
      <formula>G108</formula>
    </cfRule>
  </conditionalFormatting>
  <conditionalFormatting sqref="O108">
    <cfRule type="cellIs" dxfId="23315" priority="23563" stopIfTrue="1" operator="lessThan">
      <formula>G108</formula>
    </cfRule>
  </conditionalFormatting>
  <conditionalFormatting sqref="O108">
    <cfRule type="cellIs" dxfId="23314" priority="23562" stopIfTrue="1" operator="lessThan">
      <formula>G108</formula>
    </cfRule>
  </conditionalFormatting>
  <conditionalFormatting sqref="O108">
    <cfRule type="cellIs" dxfId="23313" priority="23561" stopIfTrue="1" operator="lessThan">
      <formula>G108</formula>
    </cfRule>
  </conditionalFormatting>
  <conditionalFormatting sqref="O108">
    <cfRule type="cellIs" dxfId="23312" priority="23560" stopIfTrue="1" operator="lessThan">
      <formula>G108</formula>
    </cfRule>
  </conditionalFormatting>
  <conditionalFormatting sqref="O108">
    <cfRule type="cellIs" dxfId="23311" priority="23559" stopIfTrue="1" operator="lessThan">
      <formula>G108</formula>
    </cfRule>
  </conditionalFormatting>
  <conditionalFormatting sqref="Y108">
    <cfRule type="cellIs" dxfId="23310" priority="23558" stopIfTrue="1" operator="lessThan">
      <formula>J108</formula>
    </cfRule>
  </conditionalFormatting>
  <conditionalFormatting sqref="X108">
    <cfRule type="cellIs" dxfId="23309" priority="23557" stopIfTrue="1" operator="lessThan">
      <formula>J108</formula>
    </cfRule>
  </conditionalFormatting>
  <conditionalFormatting sqref="X108">
    <cfRule type="cellIs" dxfId="23308" priority="23556" stopIfTrue="1" operator="lessThan">
      <formula>J108</formula>
    </cfRule>
  </conditionalFormatting>
  <conditionalFormatting sqref="X108">
    <cfRule type="cellIs" dxfId="23307" priority="23555" stopIfTrue="1" operator="lessThan">
      <formula>J108</formula>
    </cfRule>
  </conditionalFormatting>
  <conditionalFormatting sqref="Y108">
    <cfRule type="cellIs" dxfId="23306" priority="23554" stopIfTrue="1" operator="lessThan">
      <formula>J108</formula>
    </cfRule>
  </conditionalFormatting>
  <conditionalFormatting sqref="X108">
    <cfRule type="cellIs" dxfId="23305" priority="23553" stopIfTrue="1" operator="lessThan">
      <formula>J108</formula>
    </cfRule>
  </conditionalFormatting>
  <conditionalFormatting sqref="X108">
    <cfRule type="cellIs" dxfId="23304" priority="23552" stopIfTrue="1" operator="lessThan">
      <formula>J108</formula>
    </cfRule>
  </conditionalFormatting>
  <conditionalFormatting sqref="Y109">
    <cfRule type="cellIs" dxfId="23303" priority="23551" stopIfTrue="1" operator="lessThan">
      <formula>J109</formula>
    </cfRule>
  </conditionalFormatting>
  <conditionalFormatting sqref="X109">
    <cfRule type="cellIs" dxfId="23302" priority="23550" stopIfTrue="1" operator="lessThan">
      <formula>J109</formula>
    </cfRule>
  </conditionalFormatting>
  <conditionalFormatting sqref="X109">
    <cfRule type="cellIs" dxfId="23301" priority="23549" stopIfTrue="1" operator="lessThan">
      <formula>J109</formula>
    </cfRule>
  </conditionalFormatting>
  <conditionalFormatting sqref="X109">
    <cfRule type="cellIs" dxfId="23300" priority="23548" stopIfTrue="1" operator="lessThan">
      <formula>J109</formula>
    </cfRule>
  </conditionalFormatting>
  <conditionalFormatting sqref="Y109">
    <cfRule type="cellIs" dxfId="23299" priority="23547" stopIfTrue="1" operator="lessThan">
      <formula>J109</formula>
    </cfRule>
  </conditionalFormatting>
  <conditionalFormatting sqref="X109">
    <cfRule type="cellIs" dxfId="23298" priority="23546" stopIfTrue="1" operator="lessThan">
      <formula>J109</formula>
    </cfRule>
  </conditionalFormatting>
  <conditionalFormatting sqref="X109">
    <cfRule type="cellIs" dxfId="23297" priority="23545" stopIfTrue="1" operator="lessThan">
      <formula>J109</formula>
    </cfRule>
  </conditionalFormatting>
  <conditionalFormatting sqref="O109:O110">
    <cfRule type="cellIs" dxfId="23296" priority="23544" stopIfTrue="1" operator="lessThan">
      <formula>G109</formula>
    </cfRule>
  </conditionalFormatting>
  <conditionalFormatting sqref="O109:O110">
    <cfRule type="cellIs" dxfId="23295" priority="23543" stopIfTrue="1" operator="lessThan">
      <formula>G109</formula>
    </cfRule>
  </conditionalFormatting>
  <conditionalFormatting sqref="O109:O110">
    <cfRule type="cellIs" dxfId="23294" priority="23542" stopIfTrue="1" operator="lessThan">
      <formula>G109</formula>
    </cfRule>
  </conditionalFormatting>
  <conditionalFormatting sqref="O109:O110">
    <cfRule type="cellIs" dxfId="23293" priority="23541" stopIfTrue="1" operator="lessThan">
      <formula>G109</formula>
    </cfRule>
  </conditionalFormatting>
  <conditionalFormatting sqref="O109:O110">
    <cfRule type="cellIs" dxfId="23292" priority="23540" stopIfTrue="1" operator="lessThan">
      <formula>G109</formula>
    </cfRule>
  </conditionalFormatting>
  <conditionalFormatting sqref="O109:O110">
    <cfRule type="cellIs" dxfId="23291" priority="23539" stopIfTrue="1" operator="lessThan">
      <formula>G109</formula>
    </cfRule>
  </conditionalFormatting>
  <conditionalFormatting sqref="O109:O110">
    <cfRule type="cellIs" dxfId="23290" priority="23538" stopIfTrue="1" operator="lessThan">
      <formula>G109</formula>
    </cfRule>
  </conditionalFormatting>
  <conditionalFormatting sqref="O109:O110">
    <cfRule type="cellIs" dxfId="23289" priority="23537" stopIfTrue="1" operator="lessThan">
      <formula>G109</formula>
    </cfRule>
  </conditionalFormatting>
  <conditionalFormatting sqref="O109:O110">
    <cfRule type="cellIs" dxfId="23288" priority="23536" stopIfTrue="1" operator="lessThan">
      <formula>G109</formula>
    </cfRule>
  </conditionalFormatting>
  <conditionalFormatting sqref="O109:O110">
    <cfRule type="cellIs" dxfId="23287" priority="23535" stopIfTrue="1" operator="lessThan">
      <formula>G109</formula>
    </cfRule>
  </conditionalFormatting>
  <conditionalFormatting sqref="O109:O110">
    <cfRule type="cellIs" dxfId="23286" priority="23534" stopIfTrue="1" operator="lessThan">
      <formula>G109</formula>
    </cfRule>
  </conditionalFormatting>
  <conditionalFormatting sqref="O109:O110">
    <cfRule type="cellIs" dxfId="23285" priority="23533" stopIfTrue="1" operator="lessThan">
      <formula>G109</formula>
    </cfRule>
  </conditionalFormatting>
  <conditionalFormatting sqref="O109:O110">
    <cfRule type="cellIs" dxfId="23284" priority="23532" stopIfTrue="1" operator="lessThan">
      <formula>G109</formula>
    </cfRule>
  </conditionalFormatting>
  <conditionalFormatting sqref="O109:O110">
    <cfRule type="cellIs" dxfId="23283" priority="23531" stopIfTrue="1" operator="lessThan">
      <formula>G109</formula>
    </cfRule>
  </conditionalFormatting>
  <conditionalFormatting sqref="O109:O110">
    <cfRule type="cellIs" dxfId="23282" priority="23530" stopIfTrue="1" operator="lessThan">
      <formula>G109</formula>
    </cfRule>
  </conditionalFormatting>
  <conditionalFormatting sqref="O109:O110">
    <cfRule type="cellIs" dxfId="23281" priority="23529" stopIfTrue="1" operator="lessThan">
      <formula>G109</formula>
    </cfRule>
  </conditionalFormatting>
  <conditionalFormatting sqref="O109:O110">
    <cfRule type="cellIs" dxfId="23280" priority="23528" stopIfTrue="1" operator="lessThan">
      <formula>G109</formula>
    </cfRule>
  </conditionalFormatting>
  <conditionalFormatting sqref="O109:O110">
    <cfRule type="cellIs" dxfId="23279" priority="23527" stopIfTrue="1" operator="lessThan">
      <formula>G109</formula>
    </cfRule>
  </conditionalFormatting>
  <conditionalFormatting sqref="O109:O110">
    <cfRule type="cellIs" dxfId="23278" priority="23526" stopIfTrue="1" operator="lessThan">
      <formula>G109</formula>
    </cfRule>
  </conditionalFormatting>
  <conditionalFormatting sqref="O109:O110">
    <cfRule type="cellIs" dxfId="23277" priority="23525" stopIfTrue="1" operator="lessThan">
      <formula>G109</formula>
    </cfRule>
  </conditionalFormatting>
  <conditionalFormatting sqref="O109:O110">
    <cfRule type="cellIs" dxfId="23276" priority="23524" stopIfTrue="1" operator="lessThan">
      <formula>G109</formula>
    </cfRule>
  </conditionalFormatting>
  <conditionalFormatting sqref="O109:O110">
    <cfRule type="cellIs" dxfId="23275" priority="23523" stopIfTrue="1" operator="lessThan">
      <formula>G109</formula>
    </cfRule>
  </conditionalFormatting>
  <conditionalFormatting sqref="O109:O110">
    <cfRule type="cellIs" dxfId="23274" priority="23522" stopIfTrue="1" operator="lessThan">
      <formula>G109</formula>
    </cfRule>
  </conditionalFormatting>
  <conditionalFormatting sqref="O109:O110">
    <cfRule type="cellIs" dxfId="23273" priority="23521" stopIfTrue="1" operator="lessThan">
      <formula>G109</formula>
    </cfRule>
  </conditionalFormatting>
  <conditionalFormatting sqref="O109:O110">
    <cfRule type="cellIs" dxfId="23272" priority="23520" stopIfTrue="1" operator="lessThan">
      <formula>G109</formula>
    </cfRule>
  </conditionalFormatting>
  <conditionalFormatting sqref="O109:O110">
    <cfRule type="cellIs" dxfId="23271" priority="23519" stopIfTrue="1" operator="lessThan">
      <formula>G109</formula>
    </cfRule>
  </conditionalFormatting>
  <conditionalFormatting sqref="O109:O110">
    <cfRule type="cellIs" dxfId="23270" priority="23518" stopIfTrue="1" operator="lessThan">
      <formula>G109</formula>
    </cfRule>
  </conditionalFormatting>
  <conditionalFormatting sqref="O109:O110">
    <cfRule type="cellIs" dxfId="23269" priority="23517" stopIfTrue="1" operator="lessThan">
      <formula>G109</formula>
    </cfRule>
  </conditionalFormatting>
  <conditionalFormatting sqref="O109:O110">
    <cfRule type="cellIs" dxfId="23268" priority="23516" stopIfTrue="1" operator="lessThan">
      <formula>G109</formula>
    </cfRule>
  </conditionalFormatting>
  <conditionalFormatting sqref="O109:O110">
    <cfRule type="cellIs" dxfId="23267" priority="23515" stopIfTrue="1" operator="lessThan">
      <formula>G109</formula>
    </cfRule>
  </conditionalFormatting>
  <conditionalFormatting sqref="O109:O110">
    <cfRule type="cellIs" dxfId="23266" priority="23514" stopIfTrue="1" operator="lessThan">
      <formula>G109</formula>
    </cfRule>
  </conditionalFormatting>
  <conditionalFormatting sqref="O109:O110">
    <cfRule type="cellIs" dxfId="23265" priority="23513" stopIfTrue="1" operator="lessThan">
      <formula>G109</formula>
    </cfRule>
  </conditionalFormatting>
  <conditionalFormatting sqref="O109:O110">
    <cfRule type="cellIs" dxfId="23264" priority="23512" stopIfTrue="1" operator="lessThan">
      <formula>G109</formula>
    </cfRule>
  </conditionalFormatting>
  <conditionalFormatting sqref="O109:O110">
    <cfRule type="cellIs" dxfId="23263" priority="23511" stopIfTrue="1" operator="lessThan">
      <formula>G109</formula>
    </cfRule>
  </conditionalFormatting>
  <conditionalFormatting sqref="O109:O110">
    <cfRule type="cellIs" dxfId="23262" priority="23510" stopIfTrue="1" operator="lessThan">
      <formula>G109</formula>
    </cfRule>
  </conditionalFormatting>
  <conditionalFormatting sqref="O109:O110">
    <cfRule type="cellIs" dxfId="23261" priority="23509" stopIfTrue="1" operator="lessThan">
      <formula>G109</formula>
    </cfRule>
  </conditionalFormatting>
  <conditionalFormatting sqref="O109:O110">
    <cfRule type="cellIs" dxfId="23260" priority="23508" stopIfTrue="1" operator="lessThan">
      <formula>G109</formula>
    </cfRule>
  </conditionalFormatting>
  <conditionalFormatting sqref="O109:O110">
    <cfRule type="cellIs" dxfId="23259" priority="23507" stopIfTrue="1" operator="lessThan">
      <formula>G109</formula>
    </cfRule>
  </conditionalFormatting>
  <conditionalFormatting sqref="O109:O110">
    <cfRule type="cellIs" dxfId="23258" priority="23506" stopIfTrue="1" operator="lessThan">
      <formula>G109</formula>
    </cfRule>
  </conditionalFormatting>
  <conditionalFormatting sqref="O109:O110">
    <cfRule type="cellIs" dxfId="23257" priority="23505" stopIfTrue="1" operator="lessThan">
      <formula>G109</formula>
    </cfRule>
  </conditionalFormatting>
  <conditionalFormatting sqref="O110">
    <cfRule type="cellIs" dxfId="23256" priority="23504" stopIfTrue="1" operator="lessThan">
      <formula>G110</formula>
    </cfRule>
  </conditionalFormatting>
  <conditionalFormatting sqref="O110">
    <cfRule type="cellIs" dxfId="23255" priority="23503" stopIfTrue="1" operator="lessThan">
      <formula>G110</formula>
    </cfRule>
  </conditionalFormatting>
  <conditionalFormatting sqref="O110">
    <cfRule type="cellIs" dxfId="23254" priority="23502" stopIfTrue="1" operator="lessThan">
      <formula>G110</formula>
    </cfRule>
  </conditionalFormatting>
  <conditionalFormatting sqref="O110">
    <cfRule type="cellIs" dxfId="23253" priority="23501" stopIfTrue="1" operator="lessThan">
      <formula>G110</formula>
    </cfRule>
  </conditionalFormatting>
  <conditionalFormatting sqref="O110">
    <cfRule type="cellIs" dxfId="23252" priority="23500" stopIfTrue="1" operator="lessThan">
      <formula>G110</formula>
    </cfRule>
  </conditionalFormatting>
  <conditionalFormatting sqref="O110">
    <cfRule type="cellIs" dxfId="23251" priority="23499" stopIfTrue="1" operator="lessThan">
      <formula>G110</formula>
    </cfRule>
  </conditionalFormatting>
  <conditionalFormatting sqref="O110">
    <cfRule type="cellIs" dxfId="23250" priority="23498" stopIfTrue="1" operator="lessThan">
      <formula>G110</formula>
    </cfRule>
  </conditionalFormatting>
  <conditionalFormatting sqref="O110">
    <cfRule type="cellIs" dxfId="23249" priority="23497" stopIfTrue="1" operator="lessThan">
      <formula>G110</formula>
    </cfRule>
  </conditionalFormatting>
  <conditionalFormatting sqref="O110">
    <cfRule type="cellIs" dxfId="23248" priority="23496" stopIfTrue="1" operator="lessThan">
      <formula>G110</formula>
    </cfRule>
  </conditionalFormatting>
  <conditionalFormatting sqref="O110">
    <cfRule type="cellIs" dxfId="23247" priority="23495" stopIfTrue="1" operator="lessThan">
      <formula>G110</formula>
    </cfRule>
  </conditionalFormatting>
  <conditionalFormatting sqref="O110">
    <cfRule type="cellIs" dxfId="23246" priority="23494" stopIfTrue="1" operator="lessThan">
      <formula>G110</formula>
    </cfRule>
  </conditionalFormatting>
  <conditionalFormatting sqref="O110">
    <cfRule type="cellIs" dxfId="23245" priority="23493" stopIfTrue="1" operator="lessThan">
      <formula>G110</formula>
    </cfRule>
  </conditionalFormatting>
  <conditionalFormatting sqref="O110">
    <cfRule type="cellIs" dxfId="23244" priority="23492" stopIfTrue="1" operator="lessThan">
      <formula>G110</formula>
    </cfRule>
  </conditionalFormatting>
  <conditionalFormatting sqref="O110">
    <cfRule type="cellIs" dxfId="23243" priority="23491" stopIfTrue="1" operator="lessThan">
      <formula>G110</formula>
    </cfRule>
  </conditionalFormatting>
  <conditionalFormatting sqref="O110">
    <cfRule type="cellIs" dxfId="23242" priority="23490" stopIfTrue="1" operator="lessThan">
      <formula>G110</formula>
    </cfRule>
  </conditionalFormatting>
  <conditionalFormatting sqref="O110">
    <cfRule type="cellIs" dxfId="23241" priority="23489" stopIfTrue="1" operator="lessThan">
      <formula>G110</formula>
    </cfRule>
  </conditionalFormatting>
  <conditionalFormatting sqref="O110">
    <cfRule type="cellIs" dxfId="23240" priority="23488" stopIfTrue="1" operator="lessThan">
      <formula>G110</formula>
    </cfRule>
  </conditionalFormatting>
  <conditionalFormatting sqref="O110">
    <cfRule type="cellIs" dxfId="23239" priority="23487" stopIfTrue="1" operator="lessThan">
      <formula>G110</formula>
    </cfRule>
  </conditionalFormatting>
  <conditionalFormatting sqref="O110">
    <cfRule type="cellIs" dxfId="23238" priority="23486" stopIfTrue="1" operator="lessThan">
      <formula>G110</formula>
    </cfRule>
  </conditionalFormatting>
  <conditionalFormatting sqref="O110">
    <cfRule type="cellIs" dxfId="23237" priority="23485" stopIfTrue="1" operator="lessThan">
      <formula>G110</formula>
    </cfRule>
  </conditionalFormatting>
  <conditionalFormatting sqref="O110">
    <cfRule type="cellIs" dxfId="23236" priority="23484" stopIfTrue="1" operator="lessThan">
      <formula>G110</formula>
    </cfRule>
  </conditionalFormatting>
  <conditionalFormatting sqref="O110">
    <cfRule type="cellIs" dxfId="23235" priority="23483" stopIfTrue="1" operator="lessThan">
      <formula>G110</formula>
    </cfRule>
  </conditionalFormatting>
  <conditionalFormatting sqref="O110">
    <cfRule type="cellIs" dxfId="23234" priority="23482" stopIfTrue="1" operator="lessThan">
      <formula>G110</formula>
    </cfRule>
  </conditionalFormatting>
  <conditionalFormatting sqref="O110">
    <cfRule type="cellIs" dxfId="23233" priority="23481" stopIfTrue="1" operator="lessThan">
      <formula>G110</formula>
    </cfRule>
  </conditionalFormatting>
  <conditionalFormatting sqref="O110">
    <cfRule type="cellIs" dxfId="23232" priority="23480" stopIfTrue="1" operator="lessThan">
      <formula>G110</formula>
    </cfRule>
  </conditionalFormatting>
  <conditionalFormatting sqref="O110">
    <cfRule type="cellIs" dxfId="23231" priority="23479" stopIfTrue="1" operator="lessThan">
      <formula>G110</formula>
    </cfRule>
  </conditionalFormatting>
  <conditionalFormatting sqref="O110">
    <cfRule type="cellIs" dxfId="23230" priority="23478" stopIfTrue="1" operator="lessThan">
      <formula>G110</formula>
    </cfRule>
  </conditionalFormatting>
  <conditionalFormatting sqref="O110">
    <cfRule type="cellIs" dxfId="23229" priority="23477" stopIfTrue="1" operator="lessThan">
      <formula>G110</formula>
    </cfRule>
  </conditionalFormatting>
  <conditionalFormatting sqref="O110">
    <cfRule type="cellIs" dxfId="23228" priority="23476" stopIfTrue="1" operator="lessThan">
      <formula>G110</formula>
    </cfRule>
  </conditionalFormatting>
  <conditionalFormatting sqref="O110">
    <cfRule type="cellIs" dxfId="23227" priority="23475" stopIfTrue="1" operator="lessThan">
      <formula>G110</formula>
    </cfRule>
  </conditionalFormatting>
  <conditionalFormatting sqref="O110">
    <cfRule type="cellIs" dxfId="23226" priority="23474" stopIfTrue="1" operator="lessThan">
      <formula>G110</formula>
    </cfRule>
  </conditionalFormatting>
  <conditionalFormatting sqref="O110">
    <cfRule type="cellIs" dxfId="23225" priority="23473" stopIfTrue="1" operator="lessThan">
      <formula>G110</formula>
    </cfRule>
  </conditionalFormatting>
  <conditionalFormatting sqref="O110">
    <cfRule type="cellIs" dxfId="23224" priority="23472" stopIfTrue="1" operator="lessThan">
      <formula>G110</formula>
    </cfRule>
  </conditionalFormatting>
  <conditionalFormatting sqref="O110">
    <cfRule type="cellIs" dxfId="23223" priority="23471" stopIfTrue="1" operator="lessThan">
      <formula>G110</formula>
    </cfRule>
  </conditionalFormatting>
  <conditionalFormatting sqref="O110">
    <cfRule type="cellIs" dxfId="23222" priority="23470" stopIfTrue="1" operator="lessThan">
      <formula>G110</formula>
    </cfRule>
  </conditionalFormatting>
  <conditionalFormatting sqref="O110">
    <cfRule type="cellIs" dxfId="23221" priority="23469" stopIfTrue="1" operator="lessThan">
      <formula>G110</formula>
    </cfRule>
  </conditionalFormatting>
  <conditionalFormatting sqref="O110">
    <cfRule type="cellIs" dxfId="23220" priority="23468" stopIfTrue="1" operator="lessThan">
      <formula>G110</formula>
    </cfRule>
  </conditionalFormatting>
  <conditionalFormatting sqref="O110">
    <cfRule type="cellIs" dxfId="23219" priority="23467" stopIfTrue="1" operator="lessThan">
      <formula>G110</formula>
    </cfRule>
  </conditionalFormatting>
  <conditionalFormatting sqref="O110">
    <cfRule type="cellIs" dxfId="23218" priority="23466" stopIfTrue="1" operator="lessThan">
      <formula>G110</formula>
    </cfRule>
  </conditionalFormatting>
  <conditionalFormatting sqref="O110">
    <cfRule type="cellIs" dxfId="23217" priority="23465" stopIfTrue="1" operator="lessThan">
      <formula>G110</formula>
    </cfRule>
  </conditionalFormatting>
  <conditionalFormatting sqref="O110">
    <cfRule type="cellIs" dxfId="23216" priority="23464" stopIfTrue="1" operator="lessThan">
      <formula>G110</formula>
    </cfRule>
  </conditionalFormatting>
  <conditionalFormatting sqref="O110">
    <cfRule type="cellIs" dxfId="23215" priority="23463" stopIfTrue="1" operator="lessThan">
      <formula>G110</formula>
    </cfRule>
  </conditionalFormatting>
  <conditionalFormatting sqref="Y110">
    <cfRule type="cellIs" dxfId="23214" priority="23462" stopIfTrue="1" operator="lessThan">
      <formula>J110</formula>
    </cfRule>
  </conditionalFormatting>
  <conditionalFormatting sqref="X110">
    <cfRule type="cellIs" dxfId="23213" priority="23461" stopIfTrue="1" operator="lessThan">
      <formula>J110</formula>
    </cfRule>
  </conditionalFormatting>
  <conditionalFormatting sqref="X110">
    <cfRule type="cellIs" dxfId="23212" priority="23460" stopIfTrue="1" operator="lessThan">
      <formula>J110</formula>
    </cfRule>
  </conditionalFormatting>
  <conditionalFormatting sqref="X110">
    <cfRule type="cellIs" dxfId="23211" priority="23459" stopIfTrue="1" operator="lessThan">
      <formula>J110</formula>
    </cfRule>
  </conditionalFormatting>
  <conditionalFormatting sqref="Y110">
    <cfRule type="cellIs" dxfId="23210" priority="23458" stopIfTrue="1" operator="lessThan">
      <formula>J110</formula>
    </cfRule>
  </conditionalFormatting>
  <conditionalFormatting sqref="X110">
    <cfRule type="cellIs" dxfId="23209" priority="23457" stopIfTrue="1" operator="lessThan">
      <formula>J110</formula>
    </cfRule>
  </conditionalFormatting>
  <conditionalFormatting sqref="X110">
    <cfRule type="cellIs" dxfId="23208" priority="23456" stopIfTrue="1" operator="lessThan">
      <formula>J110</formula>
    </cfRule>
  </conditionalFormatting>
  <conditionalFormatting sqref="O111">
    <cfRule type="cellIs" dxfId="23207" priority="23455" stopIfTrue="1" operator="lessThan">
      <formula>G111</formula>
    </cfRule>
  </conditionalFormatting>
  <conditionalFormatting sqref="O111">
    <cfRule type="cellIs" dxfId="23206" priority="23454" stopIfTrue="1" operator="lessThan">
      <formula>G111</formula>
    </cfRule>
  </conditionalFormatting>
  <conditionalFormatting sqref="O111">
    <cfRule type="cellIs" dxfId="23205" priority="23453" stopIfTrue="1" operator="lessThan">
      <formula>G111</formula>
    </cfRule>
  </conditionalFormatting>
  <conditionalFormatting sqref="O111">
    <cfRule type="cellIs" dxfId="23204" priority="23452" stopIfTrue="1" operator="lessThan">
      <formula>G111</formula>
    </cfRule>
  </conditionalFormatting>
  <conditionalFormatting sqref="O111">
    <cfRule type="cellIs" dxfId="23203" priority="23451" stopIfTrue="1" operator="lessThan">
      <formula>G111</formula>
    </cfRule>
  </conditionalFormatting>
  <conditionalFormatting sqref="O111">
    <cfRule type="cellIs" dxfId="23202" priority="23450" stopIfTrue="1" operator="lessThan">
      <formula>G111</formula>
    </cfRule>
  </conditionalFormatting>
  <conditionalFormatting sqref="O111">
    <cfRule type="cellIs" dxfId="23201" priority="23449" stopIfTrue="1" operator="lessThan">
      <formula>G111</formula>
    </cfRule>
  </conditionalFormatting>
  <conditionalFormatting sqref="O111">
    <cfRule type="cellIs" dxfId="23200" priority="23448" stopIfTrue="1" operator="lessThan">
      <formula>G111</formula>
    </cfRule>
  </conditionalFormatting>
  <conditionalFormatting sqref="O111">
    <cfRule type="cellIs" dxfId="23199" priority="23447" stopIfTrue="1" operator="lessThan">
      <formula>G111</formula>
    </cfRule>
  </conditionalFormatting>
  <conditionalFormatting sqref="O111">
    <cfRule type="cellIs" dxfId="23198" priority="23446" stopIfTrue="1" operator="lessThan">
      <formula>G111</formula>
    </cfRule>
  </conditionalFormatting>
  <conditionalFormatting sqref="O111">
    <cfRule type="cellIs" dxfId="23197" priority="23445" stopIfTrue="1" operator="lessThan">
      <formula>G111</formula>
    </cfRule>
  </conditionalFormatting>
  <conditionalFormatting sqref="O111">
    <cfRule type="cellIs" dxfId="23196" priority="23444" stopIfTrue="1" operator="lessThan">
      <formula>G111</formula>
    </cfRule>
  </conditionalFormatting>
  <conditionalFormatting sqref="O111">
    <cfRule type="cellIs" dxfId="23195" priority="23443" stopIfTrue="1" operator="lessThan">
      <formula>G111</formula>
    </cfRule>
  </conditionalFormatting>
  <conditionalFormatting sqref="O111">
    <cfRule type="cellIs" dxfId="23194" priority="23442" stopIfTrue="1" operator="lessThan">
      <formula>G111</formula>
    </cfRule>
  </conditionalFormatting>
  <conditionalFormatting sqref="O111">
    <cfRule type="cellIs" dxfId="23193" priority="23441" stopIfTrue="1" operator="lessThan">
      <formula>G111</formula>
    </cfRule>
  </conditionalFormatting>
  <conditionalFormatting sqref="O111">
    <cfRule type="cellIs" dxfId="23192" priority="23440" stopIfTrue="1" operator="lessThan">
      <formula>G111</formula>
    </cfRule>
  </conditionalFormatting>
  <conditionalFormatting sqref="O111">
    <cfRule type="cellIs" dxfId="23191" priority="23439" stopIfTrue="1" operator="lessThan">
      <formula>G111</formula>
    </cfRule>
  </conditionalFormatting>
  <conditionalFormatting sqref="O111">
    <cfRule type="cellIs" dxfId="23190" priority="23438" stopIfTrue="1" operator="lessThan">
      <formula>G111</formula>
    </cfRule>
  </conditionalFormatting>
  <conditionalFormatting sqref="O111">
    <cfRule type="cellIs" dxfId="23189" priority="23437" stopIfTrue="1" operator="lessThan">
      <formula>G111</formula>
    </cfRule>
  </conditionalFormatting>
  <conditionalFormatting sqref="O111">
    <cfRule type="cellIs" dxfId="23188" priority="23436" stopIfTrue="1" operator="lessThan">
      <formula>G111</formula>
    </cfRule>
  </conditionalFormatting>
  <conditionalFormatting sqref="O111">
    <cfRule type="cellIs" dxfId="23187" priority="23435" stopIfTrue="1" operator="lessThan">
      <formula>G111</formula>
    </cfRule>
  </conditionalFormatting>
  <conditionalFormatting sqref="O111">
    <cfRule type="cellIs" dxfId="23186" priority="23434" stopIfTrue="1" operator="lessThan">
      <formula>G111</formula>
    </cfRule>
  </conditionalFormatting>
  <conditionalFormatting sqref="O111">
    <cfRule type="cellIs" dxfId="23185" priority="23433" stopIfTrue="1" operator="lessThan">
      <formula>G111</formula>
    </cfRule>
  </conditionalFormatting>
  <conditionalFormatting sqref="O111">
    <cfRule type="cellIs" dxfId="23184" priority="23432" stopIfTrue="1" operator="lessThan">
      <formula>G111</formula>
    </cfRule>
  </conditionalFormatting>
  <conditionalFormatting sqref="O111">
    <cfRule type="cellIs" dxfId="23183" priority="23431" stopIfTrue="1" operator="lessThan">
      <formula>G111</formula>
    </cfRule>
  </conditionalFormatting>
  <conditionalFormatting sqref="O111">
    <cfRule type="cellIs" dxfId="23182" priority="23430" stopIfTrue="1" operator="lessThan">
      <formula>G111</formula>
    </cfRule>
  </conditionalFormatting>
  <conditionalFormatting sqref="O111">
    <cfRule type="cellIs" dxfId="23181" priority="23429" stopIfTrue="1" operator="lessThan">
      <formula>G111</formula>
    </cfRule>
  </conditionalFormatting>
  <conditionalFormatting sqref="O111">
    <cfRule type="cellIs" dxfId="23180" priority="23428" stopIfTrue="1" operator="lessThan">
      <formula>G111</formula>
    </cfRule>
  </conditionalFormatting>
  <conditionalFormatting sqref="O111">
    <cfRule type="cellIs" dxfId="23179" priority="23427" stopIfTrue="1" operator="lessThan">
      <formula>G111</formula>
    </cfRule>
  </conditionalFormatting>
  <conditionalFormatting sqref="O111">
    <cfRule type="cellIs" dxfId="23178" priority="23426" stopIfTrue="1" operator="lessThan">
      <formula>G111</formula>
    </cfRule>
  </conditionalFormatting>
  <conditionalFormatting sqref="O111">
    <cfRule type="cellIs" dxfId="23177" priority="23425" stopIfTrue="1" operator="lessThan">
      <formula>G111</formula>
    </cfRule>
  </conditionalFormatting>
  <conditionalFormatting sqref="O111">
    <cfRule type="cellIs" dxfId="23176" priority="23424" stopIfTrue="1" operator="lessThan">
      <formula>G111</formula>
    </cfRule>
  </conditionalFormatting>
  <conditionalFormatting sqref="O111">
    <cfRule type="cellIs" dxfId="23175" priority="23423" stopIfTrue="1" operator="lessThan">
      <formula>G111</formula>
    </cfRule>
  </conditionalFormatting>
  <conditionalFormatting sqref="O111">
    <cfRule type="cellIs" dxfId="23174" priority="23422" stopIfTrue="1" operator="lessThan">
      <formula>G111</formula>
    </cfRule>
  </conditionalFormatting>
  <conditionalFormatting sqref="O111">
    <cfRule type="cellIs" dxfId="23173" priority="23421" stopIfTrue="1" operator="lessThan">
      <formula>G111</formula>
    </cfRule>
  </conditionalFormatting>
  <conditionalFormatting sqref="O111">
    <cfRule type="cellIs" dxfId="23172" priority="23420" stopIfTrue="1" operator="lessThan">
      <formula>G111</formula>
    </cfRule>
  </conditionalFormatting>
  <conditionalFormatting sqref="O111">
    <cfRule type="cellIs" dxfId="23171" priority="23419" stopIfTrue="1" operator="lessThan">
      <formula>G111</formula>
    </cfRule>
  </conditionalFormatting>
  <conditionalFormatting sqref="O111">
    <cfRule type="cellIs" dxfId="23170" priority="23418" stopIfTrue="1" operator="lessThan">
      <formula>G111</formula>
    </cfRule>
  </conditionalFormatting>
  <conditionalFormatting sqref="O111">
    <cfRule type="cellIs" dxfId="23169" priority="23417" stopIfTrue="1" operator="lessThan">
      <formula>G111</formula>
    </cfRule>
  </conditionalFormatting>
  <conditionalFormatting sqref="O111">
    <cfRule type="cellIs" dxfId="23168" priority="23416" stopIfTrue="1" operator="lessThan">
      <formula>G111</formula>
    </cfRule>
  </conditionalFormatting>
  <conditionalFormatting sqref="O111">
    <cfRule type="cellIs" dxfId="23167" priority="23415" stopIfTrue="1" operator="lessThan">
      <formula>G111</formula>
    </cfRule>
  </conditionalFormatting>
  <conditionalFormatting sqref="O111">
    <cfRule type="cellIs" dxfId="23166" priority="23414" stopIfTrue="1" operator="lessThan">
      <formula>G111</formula>
    </cfRule>
  </conditionalFormatting>
  <conditionalFormatting sqref="O111">
    <cfRule type="cellIs" dxfId="23165" priority="23413" stopIfTrue="1" operator="lessThan">
      <formula>G111</formula>
    </cfRule>
  </conditionalFormatting>
  <conditionalFormatting sqref="O111">
    <cfRule type="cellIs" dxfId="23164" priority="23412" stopIfTrue="1" operator="lessThan">
      <formula>G111</formula>
    </cfRule>
  </conditionalFormatting>
  <conditionalFormatting sqref="O111">
    <cfRule type="cellIs" dxfId="23163" priority="23411" stopIfTrue="1" operator="lessThan">
      <formula>G111</formula>
    </cfRule>
  </conditionalFormatting>
  <conditionalFormatting sqref="O111">
    <cfRule type="cellIs" dxfId="23162" priority="23410" stopIfTrue="1" operator="lessThan">
      <formula>G111</formula>
    </cfRule>
  </conditionalFormatting>
  <conditionalFormatting sqref="O111">
    <cfRule type="cellIs" dxfId="23161" priority="23409" stopIfTrue="1" operator="lessThan">
      <formula>G111</formula>
    </cfRule>
  </conditionalFormatting>
  <conditionalFormatting sqref="O111">
    <cfRule type="cellIs" dxfId="23160" priority="23408" stopIfTrue="1" operator="lessThan">
      <formula>G111</formula>
    </cfRule>
  </conditionalFormatting>
  <conditionalFormatting sqref="O111">
    <cfRule type="cellIs" dxfId="23159" priority="23407" stopIfTrue="1" operator="lessThan">
      <formula>G111</formula>
    </cfRule>
  </conditionalFormatting>
  <conditionalFormatting sqref="O111">
    <cfRule type="cellIs" dxfId="23158" priority="23406" stopIfTrue="1" operator="lessThan">
      <formula>G111</formula>
    </cfRule>
  </conditionalFormatting>
  <conditionalFormatting sqref="O111">
    <cfRule type="cellIs" dxfId="23157" priority="23405" stopIfTrue="1" operator="lessThan">
      <formula>G111</formula>
    </cfRule>
  </conditionalFormatting>
  <conditionalFormatting sqref="O111">
    <cfRule type="cellIs" dxfId="23156" priority="23404" stopIfTrue="1" operator="lessThan">
      <formula>G111</formula>
    </cfRule>
  </conditionalFormatting>
  <conditionalFormatting sqref="O111">
    <cfRule type="cellIs" dxfId="23155" priority="23403" stopIfTrue="1" operator="lessThan">
      <formula>G111</formula>
    </cfRule>
  </conditionalFormatting>
  <conditionalFormatting sqref="O111">
    <cfRule type="cellIs" dxfId="23154" priority="23402" stopIfTrue="1" operator="lessThan">
      <formula>G111</formula>
    </cfRule>
  </conditionalFormatting>
  <conditionalFormatting sqref="O111">
    <cfRule type="cellIs" dxfId="23153" priority="23401" stopIfTrue="1" operator="lessThan">
      <formula>G111</formula>
    </cfRule>
  </conditionalFormatting>
  <conditionalFormatting sqref="O111">
    <cfRule type="cellIs" dxfId="23152" priority="23400" stopIfTrue="1" operator="lessThan">
      <formula>G111</formula>
    </cfRule>
  </conditionalFormatting>
  <conditionalFormatting sqref="O111">
    <cfRule type="cellIs" dxfId="23151" priority="23399" stopIfTrue="1" operator="lessThan">
      <formula>G111</formula>
    </cfRule>
  </conditionalFormatting>
  <conditionalFormatting sqref="O111">
    <cfRule type="cellIs" dxfId="23150" priority="23398" stopIfTrue="1" operator="lessThan">
      <formula>G111</formula>
    </cfRule>
  </conditionalFormatting>
  <conditionalFormatting sqref="O111">
    <cfRule type="cellIs" dxfId="23149" priority="23397" stopIfTrue="1" operator="lessThan">
      <formula>G111</formula>
    </cfRule>
  </conditionalFormatting>
  <conditionalFormatting sqref="O111">
    <cfRule type="cellIs" dxfId="23148" priority="23396" stopIfTrue="1" operator="lessThan">
      <formula>G111</formula>
    </cfRule>
  </conditionalFormatting>
  <conditionalFormatting sqref="O111">
    <cfRule type="cellIs" dxfId="23147" priority="23395" stopIfTrue="1" operator="lessThan">
      <formula>G111</formula>
    </cfRule>
  </conditionalFormatting>
  <conditionalFormatting sqref="O111">
    <cfRule type="cellIs" dxfId="23146" priority="23394" stopIfTrue="1" operator="lessThan">
      <formula>G111</formula>
    </cfRule>
  </conditionalFormatting>
  <conditionalFormatting sqref="O111">
    <cfRule type="cellIs" dxfId="23145" priority="23393" stopIfTrue="1" operator="lessThan">
      <formula>G111</formula>
    </cfRule>
  </conditionalFormatting>
  <conditionalFormatting sqref="O111">
    <cfRule type="cellIs" dxfId="23144" priority="23392" stopIfTrue="1" operator="lessThan">
      <formula>G111</formula>
    </cfRule>
  </conditionalFormatting>
  <conditionalFormatting sqref="O111">
    <cfRule type="cellIs" dxfId="23143" priority="23391" stopIfTrue="1" operator="lessThan">
      <formula>G111</formula>
    </cfRule>
  </conditionalFormatting>
  <conditionalFormatting sqref="O111">
    <cfRule type="cellIs" dxfId="23142" priority="23390" stopIfTrue="1" operator="lessThan">
      <formula>G111</formula>
    </cfRule>
  </conditionalFormatting>
  <conditionalFormatting sqref="O111">
    <cfRule type="cellIs" dxfId="23141" priority="23389" stopIfTrue="1" operator="lessThan">
      <formula>G111</formula>
    </cfRule>
  </conditionalFormatting>
  <conditionalFormatting sqref="O111">
    <cfRule type="cellIs" dxfId="23140" priority="23388" stopIfTrue="1" operator="lessThan">
      <formula>G111</formula>
    </cfRule>
  </conditionalFormatting>
  <conditionalFormatting sqref="O111">
    <cfRule type="cellIs" dxfId="23139" priority="23387" stopIfTrue="1" operator="lessThan">
      <formula>G111</formula>
    </cfRule>
  </conditionalFormatting>
  <conditionalFormatting sqref="O111">
    <cfRule type="cellIs" dxfId="23138" priority="23386" stopIfTrue="1" operator="lessThan">
      <formula>G111</formula>
    </cfRule>
  </conditionalFormatting>
  <conditionalFormatting sqref="O111">
    <cfRule type="cellIs" dxfId="23137" priority="23385" stopIfTrue="1" operator="lessThan">
      <formula>G111</formula>
    </cfRule>
  </conditionalFormatting>
  <conditionalFormatting sqref="O111">
    <cfRule type="cellIs" dxfId="23136" priority="23384" stopIfTrue="1" operator="lessThan">
      <formula>G111</formula>
    </cfRule>
  </conditionalFormatting>
  <conditionalFormatting sqref="O111">
    <cfRule type="cellIs" dxfId="23135" priority="23383" stopIfTrue="1" operator="lessThan">
      <formula>G111</formula>
    </cfRule>
  </conditionalFormatting>
  <conditionalFormatting sqref="O111">
    <cfRule type="cellIs" dxfId="23134" priority="23382" stopIfTrue="1" operator="lessThan">
      <formula>G111</formula>
    </cfRule>
  </conditionalFormatting>
  <conditionalFormatting sqref="O111">
    <cfRule type="cellIs" dxfId="23133" priority="23381" stopIfTrue="1" operator="lessThan">
      <formula>G111</formula>
    </cfRule>
  </conditionalFormatting>
  <conditionalFormatting sqref="O111">
    <cfRule type="cellIs" dxfId="23132" priority="23380" stopIfTrue="1" operator="lessThan">
      <formula>G111</formula>
    </cfRule>
  </conditionalFormatting>
  <conditionalFormatting sqref="O111">
    <cfRule type="cellIs" dxfId="23131" priority="23379" stopIfTrue="1" operator="lessThan">
      <formula>G111</formula>
    </cfRule>
  </conditionalFormatting>
  <conditionalFormatting sqref="O111">
    <cfRule type="cellIs" dxfId="23130" priority="23378" stopIfTrue="1" operator="lessThan">
      <formula>G111</formula>
    </cfRule>
  </conditionalFormatting>
  <conditionalFormatting sqref="O111">
    <cfRule type="cellIs" dxfId="23129" priority="23377" stopIfTrue="1" operator="lessThan">
      <formula>G111</formula>
    </cfRule>
  </conditionalFormatting>
  <conditionalFormatting sqref="O111">
    <cfRule type="cellIs" dxfId="23128" priority="23376" stopIfTrue="1" operator="lessThan">
      <formula>G111</formula>
    </cfRule>
  </conditionalFormatting>
  <conditionalFormatting sqref="O111">
    <cfRule type="cellIs" dxfId="23127" priority="23375" stopIfTrue="1" operator="lessThan">
      <formula>G111</formula>
    </cfRule>
  </conditionalFormatting>
  <conditionalFormatting sqref="O111">
    <cfRule type="cellIs" dxfId="23126" priority="23374" stopIfTrue="1" operator="lessThan">
      <formula>G111</formula>
    </cfRule>
  </conditionalFormatting>
  <conditionalFormatting sqref="O111">
    <cfRule type="cellIs" dxfId="23125" priority="23373" stopIfTrue="1" operator="lessThan">
      <formula>G111</formula>
    </cfRule>
  </conditionalFormatting>
  <conditionalFormatting sqref="O111">
    <cfRule type="cellIs" dxfId="23124" priority="23372" stopIfTrue="1" operator="lessThan">
      <formula>G111</formula>
    </cfRule>
  </conditionalFormatting>
  <conditionalFormatting sqref="O111">
    <cfRule type="cellIs" dxfId="23123" priority="23371" stopIfTrue="1" operator="lessThan">
      <formula>G111</formula>
    </cfRule>
  </conditionalFormatting>
  <conditionalFormatting sqref="O111">
    <cfRule type="cellIs" dxfId="23122" priority="23370" stopIfTrue="1" operator="lessThan">
      <formula>G111</formula>
    </cfRule>
  </conditionalFormatting>
  <conditionalFormatting sqref="Y111">
    <cfRule type="cellIs" dxfId="23121" priority="23369" stopIfTrue="1" operator="lessThan">
      <formula>J111</formula>
    </cfRule>
  </conditionalFormatting>
  <conditionalFormatting sqref="X111">
    <cfRule type="cellIs" dxfId="23120" priority="23368" stopIfTrue="1" operator="lessThan">
      <formula>J111</formula>
    </cfRule>
  </conditionalFormatting>
  <conditionalFormatting sqref="X111">
    <cfRule type="cellIs" dxfId="23119" priority="23367" stopIfTrue="1" operator="lessThan">
      <formula>J111</formula>
    </cfRule>
  </conditionalFormatting>
  <conditionalFormatting sqref="X111">
    <cfRule type="cellIs" dxfId="23118" priority="23366" stopIfTrue="1" operator="lessThan">
      <formula>J111</formula>
    </cfRule>
  </conditionalFormatting>
  <conditionalFormatting sqref="Y111">
    <cfRule type="cellIs" dxfId="23117" priority="23365" stopIfTrue="1" operator="lessThan">
      <formula>J111</formula>
    </cfRule>
  </conditionalFormatting>
  <conditionalFormatting sqref="X111">
    <cfRule type="cellIs" dxfId="23116" priority="23364" stopIfTrue="1" operator="lessThan">
      <formula>J111</formula>
    </cfRule>
  </conditionalFormatting>
  <conditionalFormatting sqref="X111">
    <cfRule type="cellIs" dxfId="23115" priority="23363" stopIfTrue="1" operator="lessThan">
      <formula>J111</formula>
    </cfRule>
  </conditionalFormatting>
  <conditionalFormatting sqref="O112">
    <cfRule type="cellIs" dxfId="23114" priority="23362" stopIfTrue="1" operator="lessThan">
      <formula>G112</formula>
    </cfRule>
  </conditionalFormatting>
  <conditionalFormatting sqref="O112">
    <cfRule type="cellIs" dxfId="23113" priority="23361" stopIfTrue="1" operator="lessThan">
      <formula>G112</formula>
    </cfRule>
  </conditionalFormatting>
  <conditionalFormatting sqref="O112">
    <cfRule type="cellIs" dxfId="23112" priority="23360" stopIfTrue="1" operator="lessThan">
      <formula>G112</formula>
    </cfRule>
  </conditionalFormatting>
  <conditionalFormatting sqref="O112">
    <cfRule type="cellIs" dxfId="23111" priority="23359" stopIfTrue="1" operator="lessThan">
      <formula>G112</formula>
    </cfRule>
  </conditionalFormatting>
  <conditionalFormatting sqref="O112">
    <cfRule type="cellIs" dxfId="23110" priority="23358" stopIfTrue="1" operator="lessThan">
      <formula>G112</formula>
    </cfRule>
  </conditionalFormatting>
  <conditionalFormatting sqref="O112">
    <cfRule type="cellIs" dxfId="23109" priority="23357" stopIfTrue="1" operator="lessThan">
      <formula>G112</formula>
    </cfRule>
  </conditionalFormatting>
  <conditionalFormatting sqref="O112">
    <cfRule type="cellIs" dxfId="23108" priority="23356" stopIfTrue="1" operator="lessThan">
      <formula>G112</formula>
    </cfRule>
  </conditionalFormatting>
  <conditionalFormatting sqref="O112">
    <cfRule type="cellIs" dxfId="23107" priority="23355" stopIfTrue="1" operator="lessThan">
      <formula>G112</formula>
    </cfRule>
  </conditionalFormatting>
  <conditionalFormatting sqref="O112">
    <cfRule type="cellIs" dxfId="23106" priority="23354" stopIfTrue="1" operator="lessThan">
      <formula>G112</formula>
    </cfRule>
  </conditionalFormatting>
  <conditionalFormatting sqref="O112">
    <cfRule type="cellIs" dxfId="23105" priority="23353" stopIfTrue="1" operator="lessThan">
      <formula>G112</formula>
    </cfRule>
  </conditionalFormatting>
  <conditionalFormatting sqref="O112">
    <cfRule type="cellIs" dxfId="23104" priority="23352" stopIfTrue="1" operator="lessThan">
      <formula>G112</formula>
    </cfRule>
  </conditionalFormatting>
  <conditionalFormatting sqref="O112">
    <cfRule type="cellIs" dxfId="23103" priority="23351" stopIfTrue="1" operator="lessThan">
      <formula>G112</formula>
    </cfRule>
  </conditionalFormatting>
  <conditionalFormatting sqref="O112">
    <cfRule type="cellIs" dxfId="23102" priority="23350" stopIfTrue="1" operator="lessThan">
      <formula>G112</formula>
    </cfRule>
  </conditionalFormatting>
  <conditionalFormatting sqref="O112">
    <cfRule type="cellIs" dxfId="23101" priority="23349" stopIfTrue="1" operator="lessThan">
      <formula>G112</formula>
    </cfRule>
  </conditionalFormatting>
  <conditionalFormatting sqref="O112">
    <cfRule type="cellIs" dxfId="23100" priority="23348" stopIfTrue="1" operator="lessThan">
      <formula>G112</formula>
    </cfRule>
  </conditionalFormatting>
  <conditionalFormatting sqref="O112">
    <cfRule type="cellIs" dxfId="23099" priority="23347" stopIfTrue="1" operator="lessThan">
      <formula>G112</formula>
    </cfRule>
  </conditionalFormatting>
  <conditionalFormatting sqref="O112">
    <cfRule type="cellIs" dxfId="23098" priority="23346" stopIfTrue="1" operator="lessThan">
      <formula>G112</formula>
    </cfRule>
  </conditionalFormatting>
  <conditionalFormatting sqref="O112">
    <cfRule type="cellIs" dxfId="23097" priority="23345" stopIfTrue="1" operator="lessThan">
      <formula>G112</formula>
    </cfRule>
  </conditionalFormatting>
  <conditionalFormatting sqref="O112">
    <cfRule type="cellIs" dxfId="23096" priority="23344" stopIfTrue="1" operator="lessThan">
      <formula>G112</formula>
    </cfRule>
  </conditionalFormatting>
  <conditionalFormatting sqref="O112">
    <cfRule type="cellIs" dxfId="23095" priority="23343" stopIfTrue="1" operator="lessThan">
      <formula>G112</formula>
    </cfRule>
  </conditionalFormatting>
  <conditionalFormatting sqref="O112">
    <cfRule type="cellIs" dxfId="23094" priority="23342" stopIfTrue="1" operator="lessThan">
      <formula>G112</formula>
    </cfRule>
  </conditionalFormatting>
  <conditionalFormatting sqref="O112">
    <cfRule type="cellIs" dxfId="23093" priority="23341" stopIfTrue="1" operator="lessThan">
      <formula>G112</formula>
    </cfRule>
  </conditionalFormatting>
  <conditionalFormatting sqref="O112">
    <cfRule type="cellIs" dxfId="23092" priority="23340" stopIfTrue="1" operator="lessThan">
      <formula>G112</formula>
    </cfRule>
  </conditionalFormatting>
  <conditionalFormatting sqref="O112">
    <cfRule type="cellIs" dxfId="23091" priority="23339" stopIfTrue="1" operator="lessThan">
      <formula>G112</formula>
    </cfRule>
  </conditionalFormatting>
  <conditionalFormatting sqref="O112">
    <cfRule type="cellIs" dxfId="23090" priority="23338" stopIfTrue="1" operator="lessThan">
      <formula>G112</formula>
    </cfRule>
  </conditionalFormatting>
  <conditionalFormatting sqref="O112">
    <cfRule type="cellIs" dxfId="23089" priority="23337" stopIfTrue="1" operator="lessThan">
      <formula>G112</formula>
    </cfRule>
  </conditionalFormatting>
  <conditionalFormatting sqref="O112">
    <cfRule type="cellIs" dxfId="23088" priority="23336" stopIfTrue="1" operator="lessThan">
      <formula>G112</formula>
    </cfRule>
  </conditionalFormatting>
  <conditionalFormatting sqref="O112">
    <cfRule type="cellIs" dxfId="23087" priority="23335" stopIfTrue="1" operator="lessThan">
      <formula>G112</formula>
    </cfRule>
  </conditionalFormatting>
  <conditionalFormatting sqref="O112">
    <cfRule type="cellIs" dxfId="23086" priority="23334" stopIfTrue="1" operator="lessThan">
      <formula>G112</formula>
    </cfRule>
  </conditionalFormatting>
  <conditionalFormatting sqref="O112">
    <cfRule type="cellIs" dxfId="23085" priority="23333" stopIfTrue="1" operator="lessThan">
      <formula>G112</formula>
    </cfRule>
  </conditionalFormatting>
  <conditionalFormatting sqref="O112">
    <cfRule type="cellIs" dxfId="23084" priority="23332" stopIfTrue="1" operator="lessThan">
      <formula>G112</formula>
    </cfRule>
  </conditionalFormatting>
  <conditionalFormatting sqref="O112">
    <cfRule type="cellIs" dxfId="23083" priority="23331" stopIfTrue="1" operator="lessThan">
      <formula>G112</formula>
    </cfRule>
  </conditionalFormatting>
  <conditionalFormatting sqref="O112">
    <cfRule type="cellIs" dxfId="23082" priority="23330" stopIfTrue="1" operator="lessThan">
      <formula>G112</formula>
    </cfRule>
  </conditionalFormatting>
  <conditionalFormatting sqref="O112">
    <cfRule type="cellIs" dxfId="23081" priority="23329" stopIfTrue="1" operator="lessThan">
      <formula>G112</formula>
    </cfRule>
  </conditionalFormatting>
  <conditionalFormatting sqref="O112">
    <cfRule type="cellIs" dxfId="23080" priority="23328" stopIfTrue="1" operator="lessThan">
      <formula>G112</formula>
    </cfRule>
  </conditionalFormatting>
  <conditionalFormatting sqref="O112">
    <cfRule type="cellIs" dxfId="23079" priority="23327" stopIfTrue="1" operator="lessThan">
      <formula>G112</formula>
    </cfRule>
  </conditionalFormatting>
  <conditionalFormatting sqref="O112">
    <cfRule type="cellIs" dxfId="23078" priority="23326" stopIfTrue="1" operator="lessThan">
      <formula>G112</formula>
    </cfRule>
  </conditionalFormatting>
  <conditionalFormatting sqref="O112">
    <cfRule type="cellIs" dxfId="23077" priority="23325" stopIfTrue="1" operator="lessThan">
      <formula>G112</formula>
    </cfRule>
  </conditionalFormatting>
  <conditionalFormatting sqref="O112">
    <cfRule type="cellIs" dxfId="23076" priority="23324" stopIfTrue="1" operator="lessThan">
      <formula>G112</formula>
    </cfRule>
  </conditionalFormatting>
  <conditionalFormatting sqref="O112">
    <cfRule type="cellIs" dxfId="23075" priority="23323" stopIfTrue="1" operator="lessThan">
      <formula>G112</formula>
    </cfRule>
  </conditionalFormatting>
  <conditionalFormatting sqref="O112">
    <cfRule type="cellIs" dxfId="23074" priority="23322" stopIfTrue="1" operator="lessThan">
      <formula>G112</formula>
    </cfRule>
  </conditionalFormatting>
  <conditionalFormatting sqref="O112">
    <cfRule type="cellIs" dxfId="23073" priority="23321" stopIfTrue="1" operator="lessThan">
      <formula>G112</formula>
    </cfRule>
  </conditionalFormatting>
  <conditionalFormatting sqref="O112">
    <cfRule type="cellIs" dxfId="23072" priority="23320" stopIfTrue="1" operator="lessThan">
      <formula>G112</formula>
    </cfRule>
  </conditionalFormatting>
  <conditionalFormatting sqref="O112">
    <cfRule type="cellIs" dxfId="23071" priority="23319" stopIfTrue="1" operator="lessThan">
      <formula>G112</formula>
    </cfRule>
  </conditionalFormatting>
  <conditionalFormatting sqref="O112">
    <cfRule type="cellIs" dxfId="23070" priority="23318" stopIfTrue="1" operator="lessThan">
      <formula>G112</formula>
    </cfRule>
  </conditionalFormatting>
  <conditionalFormatting sqref="O112">
    <cfRule type="cellIs" dxfId="23069" priority="23317" stopIfTrue="1" operator="lessThan">
      <formula>G112</formula>
    </cfRule>
  </conditionalFormatting>
  <conditionalFormatting sqref="O112">
    <cfRule type="cellIs" dxfId="23068" priority="23316" stopIfTrue="1" operator="lessThan">
      <formula>G112</formula>
    </cfRule>
  </conditionalFormatting>
  <conditionalFormatting sqref="O112">
    <cfRule type="cellIs" dxfId="23067" priority="23315" stopIfTrue="1" operator="lessThan">
      <formula>G112</formula>
    </cfRule>
  </conditionalFormatting>
  <conditionalFormatting sqref="O112">
    <cfRule type="cellIs" dxfId="23066" priority="23314" stopIfTrue="1" operator="lessThan">
      <formula>G112</formula>
    </cfRule>
  </conditionalFormatting>
  <conditionalFormatting sqref="O112">
    <cfRule type="cellIs" dxfId="23065" priority="23313" stopIfTrue="1" operator="lessThan">
      <formula>G112</formula>
    </cfRule>
  </conditionalFormatting>
  <conditionalFormatting sqref="O112">
    <cfRule type="cellIs" dxfId="23064" priority="23312" stopIfTrue="1" operator="lessThan">
      <formula>G112</formula>
    </cfRule>
  </conditionalFormatting>
  <conditionalFormatting sqref="O112">
    <cfRule type="cellIs" dxfId="23063" priority="23311" stopIfTrue="1" operator="lessThan">
      <formula>G112</formula>
    </cfRule>
  </conditionalFormatting>
  <conditionalFormatting sqref="O112">
    <cfRule type="cellIs" dxfId="23062" priority="23310" stopIfTrue="1" operator="lessThan">
      <formula>G112</formula>
    </cfRule>
  </conditionalFormatting>
  <conditionalFormatting sqref="O112">
    <cfRule type="cellIs" dxfId="23061" priority="23309" stopIfTrue="1" operator="lessThan">
      <formula>G112</formula>
    </cfRule>
  </conditionalFormatting>
  <conditionalFormatting sqref="O112">
    <cfRule type="cellIs" dxfId="23060" priority="23308" stopIfTrue="1" operator="lessThan">
      <formula>G112</formula>
    </cfRule>
  </conditionalFormatting>
  <conditionalFormatting sqref="O112">
    <cfRule type="cellIs" dxfId="23059" priority="23307" stopIfTrue="1" operator="lessThan">
      <formula>G112</formula>
    </cfRule>
  </conditionalFormatting>
  <conditionalFormatting sqref="O112">
    <cfRule type="cellIs" dxfId="23058" priority="23306" stopIfTrue="1" operator="lessThan">
      <formula>G112</formula>
    </cfRule>
  </conditionalFormatting>
  <conditionalFormatting sqref="O112">
    <cfRule type="cellIs" dxfId="23057" priority="23305" stopIfTrue="1" operator="lessThan">
      <formula>G112</formula>
    </cfRule>
  </conditionalFormatting>
  <conditionalFormatting sqref="O112">
    <cfRule type="cellIs" dxfId="23056" priority="23304" stopIfTrue="1" operator="lessThan">
      <formula>G112</formula>
    </cfRule>
  </conditionalFormatting>
  <conditionalFormatting sqref="O112">
    <cfRule type="cellIs" dxfId="23055" priority="23303" stopIfTrue="1" operator="lessThan">
      <formula>G112</formula>
    </cfRule>
  </conditionalFormatting>
  <conditionalFormatting sqref="O112">
    <cfRule type="cellIs" dxfId="23054" priority="23302" stopIfTrue="1" operator="lessThan">
      <formula>G112</formula>
    </cfRule>
  </conditionalFormatting>
  <conditionalFormatting sqref="O112">
    <cfRule type="cellIs" dxfId="23053" priority="23301" stopIfTrue="1" operator="lessThan">
      <formula>G112</formula>
    </cfRule>
  </conditionalFormatting>
  <conditionalFormatting sqref="O112">
    <cfRule type="cellIs" dxfId="23052" priority="23300" stopIfTrue="1" operator="lessThan">
      <formula>G112</formula>
    </cfRule>
  </conditionalFormatting>
  <conditionalFormatting sqref="O112">
    <cfRule type="cellIs" dxfId="23051" priority="23299" stopIfTrue="1" operator="lessThan">
      <formula>G112</formula>
    </cfRule>
  </conditionalFormatting>
  <conditionalFormatting sqref="O112">
    <cfRule type="cellIs" dxfId="23050" priority="23298" stopIfTrue="1" operator="lessThan">
      <formula>G112</formula>
    </cfRule>
  </conditionalFormatting>
  <conditionalFormatting sqref="O112">
    <cfRule type="cellIs" dxfId="23049" priority="23297" stopIfTrue="1" operator="lessThan">
      <formula>G112</formula>
    </cfRule>
  </conditionalFormatting>
  <conditionalFormatting sqref="O112">
    <cfRule type="cellIs" dxfId="23048" priority="23296" stopIfTrue="1" operator="lessThan">
      <formula>G112</formula>
    </cfRule>
  </conditionalFormatting>
  <conditionalFormatting sqref="O112">
    <cfRule type="cellIs" dxfId="23047" priority="23295" stopIfTrue="1" operator="lessThan">
      <formula>G112</formula>
    </cfRule>
  </conditionalFormatting>
  <conditionalFormatting sqref="O112">
    <cfRule type="cellIs" dxfId="23046" priority="23294" stopIfTrue="1" operator="lessThan">
      <formula>G112</formula>
    </cfRule>
  </conditionalFormatting>
  <conditionalFormatting sqref="O112">
    <cfRule type="cellIs" dxfId="23045" priority="23293" stopIfTrue="1" operator="lessThan">
      <formula>G112</formula>
    </cfRule>
  </conditionalFormatting>
  <conditionalFormatting sqref="O112">
    <cfRule type="cellIs" dxfId="23044" priority="23292" stopIfTrue="1" operator="lessThan">
      <formula>G112</formula>
    </cfRule>
  </conditionalFormatting>
  <conditionalFormatting sqref="O112">
    <cfRule type="cellIs" dxfId="23043" priority="23291" stopIfTrue="1" operator="lessThan">
      <formula>G112</formula>
    </cfRule>
  </conditionalFormatting>
  <conditionalFormatting sqref="O112">
    <cfRule type="cellIs" dxfId="23042" priority="23290" stopIfTrue="1" operator="lessThan">
      <formula>G112</formula>
    </cfRule>
  </conditionalFormatting>
  <conditionalFormatting sqref="O112">
    <cfRule type="cellIs" dxfId="23041" priority="23289" stopIfTrue="1" operator="lessThan">
      <formula>G112</formula>
    </cfRule>
  </conditionalFormatting>
  <conditionalFormatting sqref="O112">
    <cfRule type="cellIs" dxfId="23040" priority="23288" stopIfTrue="1" operator="lessThan">
      <formula>G112</formula>
    </cfRule>
  </conditionalFormatting>
  <conditionalFormatting sqref="O112">
    <cfRule type="cellIs" dxfId="23039" priority="23287" stopIfTrue="1" operator="lessThan">
      <formula>G112</formula>
    </cfRule>
  </conditionalFormatting>
  <conditionalFormatting sqref="O112">
    <cfRule type="cellIs" dxfId="23038" priority="23286" stopIfTrue="1" operator="lessThan">
      <formula>G112</formula>
    </cfRule>
  </conditionalFormatting>
  <conditionalFormatting sqref="O112">
    <cfRule type="cellIs" dxfId="23037" priority="23285" stopIfTrue="1" operator="lessThan">
      <formula>G112</formula>
    </cfRule>
  </conditionalFormatting>
  <conditionalFormatting sqref="O112">
    <cfRule type="cellIs" dxfId="23036" priority="23284" stopIfTrue="1" operator="lessThan">
      <formula>G112</formula>
    </cfRule>
  </conditionalFormatting>
  <conditionalFormatting sqref="O112">
    <cfRule type="cellIs" dxfId="23035" priority="23283" stopIfTrue="1" operator="lessThan">
      <formula>G112</formula>
    </cfRule>
  </conditionalFormatting>
  <conditionalFormatting sqref="O112">
    <cfRule type="cellIs" dxfId="23034" priority="23282" stopIfTrue="1" operator="lessThan">
      <formula>G112</formula>
    </cfRule>
  </conditionalFormatting>
  <conditionalFormatting sqref="O112">
    <cfRule type="cellIs" dxfId="23033" priority="23281" stopIfTrue="1" operator="lessThan">
      <formula>G112</formula>
    </cfRule>
  </conditionalFormatting>
  <conditionalFormatting sqref="O112">
    <cfRule type="cellIs" dxfId="23032" priority="23280" stopIfTrue="1" operator="lessThan">
      <formula>G112</formula>
    </cfRule>
  </conditionalFormatting>
  <conditionalFormatting sqref="O112">
    <cfRule type="cellIs" dxfId="23031" priority="23279" stopIfTrue="1" operator="lessThan">
      <formula>G112</formula>
    </cfRule>
  </conditionalFormatting>
  <conditionalFormatting sqref="O112">
    <cfRule type="cellIs" dxfId="23030" priority="23278" stopIfTrue="1" operator="lessThan">
      <formula>G112</formula>
    </cfRule>
  </conditionalFormatting>
  <conditionalFormatting sqref="O112">
    <cfRule type="cellIs" dxfId="23029" priority="23277" stopIfTrue="1" operator="lessThan">
      <formula>G112</formula>
    </cfRule>
  </conditionalFormatting>
  <conditionalFormatting sqref="O112">
    <cfRule type="cellIs" dxfId="23028" priority="23276" stopIfTrue="1" operator="lessThan">
      <formula>G112</formula>
    </cfRule>
  </conditionalFormatting>
  <conditionalFormatting sqref="O112">
    <cfRule type="cellIs" dxfId="23027" priority="23275" stopIfTrue="1" operator="lessThan">
      <formula>G112</formula>
    </cfRule>
  </conditionalFormatting>
  <conditionalFormatting sqref="Y112">
    <cfRule type="cellIs" dxfId="23026" priority="23274" stopIfTrue="1" operator="lessThan">
      <formula>J112</formula>
    </cfRule>
  </conditionalFormatting>
  <conditionalFormatting sqref="X112">
    <cfRule type="cellIs" dxfId="23025" priority="23273" stopIfTrue="1" operator="lessThan">
      <formula>J112</formula>
    </cfRule>
  </conditionalFormatting>
  <conditionalFormatting sqref="X112">
    <cfRule type="cellIs" dxfId="23024" priority="23272" stopIfTrue="1" operator="lessThan">
      <formula>J112</formula>
    </cfRule>
  </conditionalFormatting>
  <conditionalFormatting sqref="X112">
    <cfRule type="cellIs" dxfId="23023" priority="23271" stopIfTrue="1" operator="lessThan">
      <formula>J112</formula>
    </cfRule>
  </conditionalFormatting>
  <conditionalFormatting sqref="Y112">
    <cfRule type="cellIs" dxfId="23022" priority="23270" stopIfTrue="1" operator="lessThan">
      <formula>J112</formula>
    </cfRule>
  </conditionalFormatting>
  <conditionalFormatting sqref="X112">
    <cfRule type="cellIs" dxfId="23021" priority="23269" stopIfTrue="1" operator="lessThan">
      <formula>J112</formula>
    </cfRule>
  </conditionalFormatting>
  <conditionalFormatting sqref="X112">
    <cfRule type="cellIs" dxfId="23020" priority="23268" stopIfTrue="1" operator="lessThan">
      <formula>J112</formula>
    </cfRule>
  </conditionalFormatting>
  <conditionalFormatting sqref="O113">
    <cfRule type="cellIs" dxfId="23019" priority="23267" stopIfTrue="1" operator="lessThan">
      <formula>G113</formula>
    </cfRule>
  </conditionalFormatting>
  <conditionalFormatting sqref="O113">
    <cfRule type="cellIs" dxfId="23018" priority="23266" stopIfTrue="1" operator="lessThan">
      <formula>G113</formula>
    </cfRule>
  </conditionalFormatting>
  <conditionalFormatting sqref="O113">
    <cfRule type="cellIs" dxfId="23017" priority="23265" stopIfTrue="1" operator="lessThan">
      <formula>G113</formula>
    </cfRule>
  </conditionalFormatting>
  <conditionalFormatting sqref="O113">
    <cfRule type="cellIs" dxfId="23016" priority="23264" stopIfTrue="1" operator="lessThan">
      <formula>G113</formula>
    </cfRule>
  </conditionalFormatting>
  <conditionalFormatting sqref="O113">
    <cfRule type="cellIs" dxfId="23015" priority="23263" stopIfTrue="1" operator="lessThan">
      <formula>G113</formula>
    </cfRule>
  </conditionalFormatting>
  <conditionalFormatting sqref="O113">
    <cfRule type="cellIs" dxfId="23014" priority="23262" stopIfTrue="1" operator="lessThan">
      <formula>G113</formula>
    </cfRule>
  </conditionalFormatting>
  <conditionalFormatting sqref="O113">
    <cfRule type="cellIs" dxfId="23013" priority="23261" stopIfTrue="1" operator="lessThan">
      <formula>G113</formula>
    </cfRule>
  </conditionalFormatting>
  <conditionalFormatting sqref="O113">
    <cfRule type="cellIs" dxfId="23012" priority="23260" stopIfTrue="1" operator="lessThan">
      <formula>G113</formula>
    </cfRule>
  </conditionalFormatting>
  <conditionalFormatting sqref="O113">
    <cfRule type="cellIs" dxfId="23011" priority="23259" stopIfTrue="1" operator="lessThan">
      <formula>G113</formula>
    </cfRule>
  </conditionalFormatting>
  <conditionalFormatting sqref="O113">
    <cfRule type="cellIs" dxfId="23010" priority="23258" stopIfTrue="1" operator="lessThan">
      <formula>G113</formula>
    </cfRule>
  </conditionalFormatting>
  <conditionalFormatting sqref="O113">
    <cfRule type="cellIs" dxfId="23009" priority="23257" stopIfTrue="1" operator="lessThan">
      <formula>G113</formula>
    </cfRule>
  </conditionalFormatting>
  <conditionalFormatting sqref="O113">
    <cfRule type="cellIs" dxfId="23008" priority="23256" stopIfTrue="1" operator="lessThan">
      <formula>G113</formula>
    </cfRule>
  </conditionalFormatting>
  <conditionalFormatting sqref="O113">
    <cfRule type="cellIs" dxfId="23007" priority="23255" stopIfTrue="1" operator="lessThan">
      <formula>G113</formula>
    </cfRule>
  </conditionalFormatting>
  <conditionalFormatting sqref="O113">
    <cfRule type="cellIs" dxfId="23006" priority="23254" stopIfTrue="1" operator="lessThan">
      <formula>G113</formula>
    </cfRule>
  </conditionalFormatting>
  <conditionalFormatting sqref="O113">
    <cfRule type="cellIs" dxfId="23005" priority="23253" stopIfTrue="1" operator="lessThan">
      <formula>G113</formula>
    </cfRule>
  </conditionalFormatting>
  <conditionalFormatting sqref="O113">
    <cfRule type="cellIs" dxfId="23004" priority="23252" stopIfTrue="1" operator="lessThan">
      <formula>G113</formula>
    </cfRule>
  </conditionalFormatting>
  <conditionalFormatting sqref="O113">
    <cfRule type="cellIs" dxfId="23003" priority="23251" stopIfTrue="1" operator="lessThan">
      <formula>G113</formula>
    </cfRule>
  </conditionalFormatting>
  <conditionalFormatting sqref="O113">
    <cfRule type="cellIs" dxfId="23002" priority="23250" stopIfTrue="1" operator="lessThan">
      <formula>G113</formula>
    </cfRule>
  </conditionalFormatting>
  <conditionalFormatting sqref="O113">
    <cfRule type="cellIs" dxfId="23001" priority="23249" stopIfTrue="1" operator="lessThan">
      <formula>G113</formula>
    </cfRule>
  </conditionalFormatting>
  <conditionalFormatting sqref="O113">
    <cfRule type="cellIs" dxfId="23000" priority="23248" stopIfTrue="1" operator="lessThan">
      <formula>G113</formula>
    </cfRule>
  </conditionalFormatting>
  <conditionalFormatting sqref="O113">
    <cfRule type="cellIs" dxfId="22999" priority="23247" stopIfTrue="1" operator="lessThan">
      <formula>G113</formula>
    </cfRule>
  </conditionalFormatting>
  <conditionalFormatting sqref="O113">
    <cfRule type="cellIs" dxfId="22998" priority="23246" stopIfTrue="1" operator="lessThan">
      <formula>G113</formula>
    </cfRule>
  </conditionalFormatting>
  <conditionalFormatting sqref="O113">
    <cfRule type="cellIs" dxfId="22997" priority="23245" stopIfTrue="1" operator="lessThan">
      <formula>G113</formula>
    </cfRule>
  </conditionalFormatting>
  <conditionalFormatting sqref="O113">
    <cfRule type="cellIs" dxfId="22996" priority="23244" stopIfTrue="1" operator="lessThan">
      <formula>G113</formula>
    </cfRule>
  </conditionalFormatting>
  <conditionalFormatting sqref="O113">
    <cfRule type="cellIs" dxfId="22995" priority="23243" stopIfTrue="1" operator="lessThan">
      <formula>G113</formula>
    </cfRule>
  </conditionalFormatting>
  <conditionalFormatting sqref="O113">
    <cfRule type="cellIs" dxfId="22994" priority="23242" stopIfTrue="1" operator="lessThan">
      <formula>G113</formula>
    </cfRule>
  </conditionalFormatting>
  <conditionalFormatting sqref="O113">
    <cfRule type="cellIs" dxfId="22993" priority="23241" stopIfTrue="1" operator="lessThan">
      <formula>G113</formula>
    </cfRule>
  </conditionalFormatting>
  <conditionalFormatting sqref="O113">
    <cfRule type="cellIs" dxfId="22992" priority="23240" stopIfTrue="1" operator="lessThan">
      <formula>G113</formula>
    </cfRule>
  </conditionalFormatting>
  <conditionalFormatting sqref="O113">
    <cfRule type="cellIs" dxfId="22991" priority="23239" stopIfTrue="1" operator="lessThan">
      <formula>G113</formula>
    </cfRule>
  </conditionalFormatting>
  <conditionalFormatting sqref="O113">
    <cfRule type="cellIs" dxfId="22990" priority="23238" stopIfTrue="1" operator="lessThan">
      <formula>G113</formula>
    </cfRule>
  </conditionalFormatting>
  <conditionalFormatting sqref="O113">
    <cfRule type="cellIs" dxfId="22989" priority="23237" stopIfTrue="1" operator="lessThan">
      <formula>G113</formula>
    </cfRule>
  </conditionalFormatting>
  <conditionalFormatting sqref="O113">
    <cfRule type="cellIs" dxfId="22988" priority="23236" stopIfTrue="1" operator="lessThan">
      <formula>G113</formula>
    </cfRule>
  </conditionalFormatting>
  <conditionalFormatting sqref="O113">
    <cfRule type="cellIs" dxfId="22987" priority="23235" stopIfTrue="1" operator="lessThan">
      <formula>G113</formula>
    </cfRule>
  </conditionalFormatting>
  <conditionalFormatting sqref="O113">
    <cfRule type="cellIs" dxfId="22986" priority="23234" stopIfTrue="1" operator="lessThan">
      <formula>G113</formula>
    </cfRule>
  </conditionalFormatting>
  <conditionalFormatting sqref="O113">
    <cfRule type="cellIs" dxfId="22985" priority="23233" stopIfTrue="1" operator="lessThan">
      <formula>G113</formula>
    </cfRule>
  </conditionalFormatting>
  <conditionalFormatting sqref="O113">
    <cfRule type="cellIs" dxfId="22984" priority="23232" stopIfTrue="1" operator="lessThan">
      <formula>G113</formula>
    </cfRule>
  </conditionalFormatting>
  <conditionalFormatting sqref="O113">
    <cfRule type="cellIs" dxfId="22983" priority="23231" stopIfTrue="1" operator="lessThan">
      <formula>G113</formula>
    </cfRule>
  </conditionalFormatting>
  <conditionalFormatting sqref="O113">
    <cfRule type="cellIs" dxfId="22982" priority="23230" stopIfTrue="1" operator="lessThan">
      <formula>G113</formula>
    </cfRule>
  </conditionalFormatting>
  <conditionalFormatting sqref="O113">
    <cfRule type="cellIs" dxfId="22981" priority="23229" stopIfTrue="1" operator="lessThan">
      <formula>G113</formula>
    </cfRule>
  </conditionalFormatting>
  <conditionalFormatting sqref="O113">
    <cfRule type="cellIs" dxfId="22980" priority="23228" stopIfTrue="1" operator="lessThan">
      <formula>G113</formula>
    </cfRule>
  </conditionalFormatting>
  <conditionalFormatting sqref="O113">
    <cfRule type="cellIs" dxfId="22979" priority="23227" stopIfTrue="1" operator="lessThan">
      <formula>G113</formula>
    </cfRule>
  </conditionalFormatting>
  <conditionalFormatting sqref="O113">
    <cfRule type="cellIs" dxfId="22978" priority="23226" stopIfTrue="1" operator="lessThan">
      <formula>G113</formula>
    </cfRule>
  </conditionalFormatting>
  <conditionalFormatting sqref="O113">
    <cfRule type="cellIs" dxfId="22977" priority="23225" stopIfTrue="1" operator="lessThan">
      <formula>G113</formula>
    </cfRule>
  </conditionalFormatting>
  <conditionalFormatting sqref="O113">
    <cfRule type="cellIs" dxfId="22976" priority="23224" stopIfTrue="1" operator="lessThan">
      <formula>G113</formula>
    </cfRule>
  </conditionalFormatting>
  <conditionalFormatting sqref="O113">
    <cfRule type="cellIs" dxfId="22975" priority="23223" stopIfTrue="1" operator="lessThan">
      <formula>G113</formula>
    </cfRule>
  </conditionalFormatting>
  <conditionalFormatting sqref="O113">
    <cfRule type="cellIs" dxfId="22974" priority="23222" stopIfTrue="1" operator="lessThan">
      <formula>G113</formula>
    </cfRule>
  </conditionalFormatting>
  <conditionalFormatting sqref="O113">
    <cfRule type="cellIs" dxfId="22973" priority="23221" stopIfTrue="1" operator="lessThan">
      <formula>G113</formula>
    </cfRule>
  </conditionalFormatting>
  <conditionalFormatting sqref="O113">
    <cfRule type="cellIs" dxfId="22972" priority="23220" stopIfTrue="1" operator="lessThan">
      <formula>G113</formula>
    </cfRule>
  </conditionalFormatting>
  <conditionalFormatting sqref="O113">
    <cfRule type="cellIs" dxfId="22971" priority="23219" stopIfTrue="1" operator="lessThan">
      <formula>G113</formula>
    </cfRule>
  </conditionalFormatting>
  <conditionalFormatting sqref="O113">
    <cfRule type="cellIs" dxfId="22970" priority="23218" stopIfTrue="1" operator="lessThan">
      <formula>G113</formula>
    </cfRule>
  </conditionalFormatting>
  <conditionalFormatting sqref="O113">
    <cfRule type="cellIs" dxfId="22969" priority="23217" stopIfTrue="1" operator="lessThan">
      <formula>G113</formula>
    </cfRule>
  </conditionalFormatting>
  <conditionalFormatting sqref="O113">
    <cfRule type="cellIs" dxfId="22968" priority="23216" stopIfTrue="1" operator="lessThan">
      <formula>G113</formula>
    </cfRule>
  </conditionalFormatting>
  <conditionalFormatting sqref="O113">
    <cfRule type="cellIs" dxfId="22967" priority="23215" stopIfTrue="1" operator="lessThan">
      <formula>G113</formula>
    </cfRule>
  </conditionalFormatting>
  <conditionalFormatting sqref="O113">
    <cfRule type="cellIs" dxfId="22966" priority="23214" stopIfTrue="1" operator="lessThan">
      <formula>G113</formula>
    </cfRule>
  </conditionalFormatting>
  <conditionalFormatting sqref="O113">
    <cfRule type="cellIs" dxfId="22965" priority="23213" stopIfTrue="1" operator="lessThan">
      <formula>G113</formula>
    </cfRule>
  </conditionalFormatting>
  <conditionalFormatting sqref="O113">
    <cfRule type="cellIs" dxfId="22964" priority="23212" stopIfTrue="1" operator="lessThan">
      <formula>G113</formula>
    </cfRule>
  </conditionalFormatting>
  <conditionalFormatting sqref="O113">
    <cfRule type="cellIs" dxfId="22963" priority="23211" stopIfTrue="1" operator="lessThan">
      <formula>G113</formula>
    </cfRule>
  </conditionalFormatting>
  <conditionalFormatting sqref="O113">
    <cfRule type="cellIs" dxfId="22962" priority="23210" stopIfTrue="1" operator="lessThan">
      <formula>G113</formula>
    </cfRule>
  </conditionalFormatting>
  <conditionalFormatting sqref="O113">
    <cfRule type="cellIs" dxfId="22961" priority="23209" stopIfTrue="1" operator="lessThan">
      <formula>G113</formula>
    </cfRule>
  </conditionalFormatting>
  <conditionalFormatting sqref="O113">
    <cfRule type="cellIs" dxfId="22960" priority="23208" stopIfTrue="1" operator="lessThan">
      <formula>G113</formula>
    </cfRule>
  </conditionalFormatting>
  <conditionalFormatting sqref="O113">
    <cfRule type="cellIs" dxfId="22959" priority="23207" stopIfTrue="1" operator="lessThan">
      <formula>G113</formula>
    </cfRule>
  </conditionalFormatting>
  <conditionalFormatting sqref="O113">
    <cfRule type="cellIs" dxfId="22958" priority="23206" stopIfTrue="1" operator="lessThan">
      <formula>G113</formula>
    </cfRule>
  </conditionalFormatting>
  <conditionalFormatting sqref="O113">
    <cfRule type="cellIs" dxfId="22957" priority="23205" stopIfTrue="1" operator="lessThan">
      <formula>G113</formula>
    </cfRule>
  </conditionalFormatting>
  <conditionalFormatting sqref="O113">
    <cfRule type="cellIs" dxfId="22956" priority="23204" stopIfTrue="1" operator="lessThan">
      <formula>G113</formula>
    </cfRule>
  </conditionalFormatting>
  <conditionalFormatting sqref="O113">
    <cfRule type="cellIs" dxfId="22955" priority="23203" stopIfTrue="1" operator="lessThan">
      <formula>G113</formula>
    </cfRule>
  </conditionalFormatting>
  <conditionalFormatting sqref="O113">
    <cfRule type="cellIs" dxfId="22954" priority="23202" stopIfTrue="1" operator="lessThan">
      <formula>G113</formula>
    </cfRule>
  </conditionalFormatting>
  <conditionalFormatting sqref="O113">
    <cfRule type="cellIs" dxfId="22953" priority="23201" stopIfTrue="1" operator="lessThan">
      <formula>G113</formula>
    </cfRule>
  </conditionalFormatting>
  <conditionalFormatting sqref="O113">
    <cfRule type="cellIs" dxfId="22952" priority="23200" stopIfTrue="1" operator="lessThan">
      <formula>G113</formula>
    </cfRule>
  </conditionalFormatting>
  <conditionalFormatting sqref="O113">
    <cfRule type="cellIs" dxfId="22951" priority="23199" stopIfTrue="1" operator="lessThan">
      <formula>G113</formula>
    </cfRule>
  </conditionalFormatting>
  <conditionalFormatting sqref="O113">
    <cfRule type="cellIs" dxfId="22950" priority="23198" stopIfTrue="1" operator="lessThan">
      <formula>G113</formula>
    </cfRule>
  </conditionalFormatting>
  <conditionalFormatting sqref="O113">
    <cfRule type="cellIs" dxfId="22949" priority="23197" stopIfTrue="1" operator="lessThan">
      <formula>G113</formula>
    </cfRule>
  </conditionalFormatting>
  <conditionalFormatting sqref="O113">
    <cfRule type="cellIs" dxfId="22948" priority="23196" stopIfTrue="1" operator="lessThan">
      <formula>G113</formula>
    </cfRule>
  </conditionalFormatting>
  <conditionalFormatting sqref="O113">
    <cfRule type="cellIs" dxfId="22947" priority="23195" stopIfTrue="1" operator="lessThan">
      <formula>G113</formula>
    </cfRule>
  </conditionalFormatting>
  <conditionalFormatting sqref="O113">
    <cfRule type="cellIs" dxfId="22946" priority="23194" stopIfTrue="1" operator="lessThan">
      <formula>G113</formula>
    </cfRule>
  </conditionalFormatting>
  <conditionalFormatting sqref="O113">
    <cfRule type="cellIs" dxfId="22945" priority="23193" stopIfTrue="1" operator="lessThan">
      <formula>G113</formula>
    </cfRule>
  </conditionalFormatting>
  <conditionalFormatting sqref="O113">
    <cfRule type="cellIs" dxfId="22944" priority="23192" stopIfTrue="1" operator="lessThan">
      <formula>G113</formula>
    </cfRule>
  </conditionalFormatting>
  <conditionalFormatting sqref="O113">
    <cfRule type="cellIs" dxfId="22943" priority="23191" stopIfTrue="1" operator="lessThan">
      <formula>G113</formula>
    </cfRule>
  </conditionalFormatting>
  <conditionalFormatting sqref="O113">
    <cfRule type="cellIs" dxfId="22942" priority="23190" stopIfTrue="1" operator="lessThan">
      <formula>G113</formula>
    </cfRule>
  </conditionalFormatting>
  <conditionalFormatting sqref="O113">
    <cfRule type="cellIs" dxfId="22941" priority="23189" stopIfTrue="1" operator="lessThan">
      <formula>G113</formula>
    </cfRule>
  </conditionalFormatting>
  <conditionalFormatting sqref="O113">
    <cfRule type="cellIs" dxfId="22940" priority="23188" stopIfTrue="1" operator="lessThan">
      <formula>G113</formula>
    </cfRule>
  </conditionalFormatting>
  <conditionalFormatting sqref="O113">
    <cfRule type="cellIs" dxfId="22939" priority="23187" stopIfTrue="1" operator="lessThan">
      <formula>G113</formula>
    </cfRule>
  </conditionalFormatting>
  <conditionalFormatting sqref="O113">
    <cfRule type="cellIs" dxfId="22938" priority="23186" stopIfTrue="1" operator="lessThan">
      <formula>G113</formula>
    </cfRule>
  </conditionalFormatting>
  <conditionalFormatting sqref="O113">
    <cfRule type="cellIs" dxfId="22937" priority="23185" stopIfTrue="1" operator="lessThan">
      <formula>G113</formula>
    </cfRule>
  </conditionalFormatting>
  <conditionalFormatting sqref="O113">
    <cfRule type="cellIs" dxfId="22936" priority="23184" stopIfTrue="1" operator="lessThan">
      <formula>G113</formula>
    </cfRule>
  </conditionalFormatting>
  <conditionalFormatting sqref="O113">
    <cfRule type="cellIs" dxfId="22935" priority="23183" stopIfTrue="1" operator="lessThan">
      <formula>G113</formula>
    </cfRule>
  </conditionalFormatting>
  <conditionalFormatting sqref="O113">
    <cfRule type="cellIs" dxfId="22934" priority="23182" stopIfTrue="1" operator="lessThan">
      <formula>G113</formula>
    </cfRule>
  </conditionalFormatting>
  <conditionalFormatting sqref="O113">
    <cfRule type="cellIs" dxfId="22933" priority="23181" stopIfTrue="1" operator="lessThan">
      <formula>G113</formula>
    </cfRule>
  </conditionalFormatting>
  <conditionalFormatting sqref="O113">
    <cfRule type="cellIs" dxfId="22932" priority="23180" stopIfTrue="1" operator="lessThan">
      <formula>G113</formula>
    </cfRule>
  </conditionalFormatting>
  <conditionalFormatting sqref="O113">
    <cfRule type="cellIs" dxfId="22931" priority="23179" stopIfTrue="1" operator="lessThan">
      <formula>G113</formula>
    </cfRule>
  </conditionalFormatting>
  <conditionalFormatting sqref="O113">
    <cfRule type="cellIs" dxfId="22930" priority="23178" stopIfTrue="1" operator="lessThan">
      <formula>G113</formula>
    </cfRule>
  </conditionalFormatting>
  <conditionalFormatting sqref="Y113">
    <cfRule type="cellIs" dxfId="22929" priority="23177" stopIfTrue="1" operator="lessThan">
      <formula>J113</formula>
    </cfRule>
  </conditionalFormatting>
  <conditionalFormatting sqref="X113">
    <cfRule type="cellIs" dxfId="22928" priority="23176" stopIfTrue="1" operator="lessThan">
      <formula>J113</formula>
    </cfRule>
  </conditionalFormatting>
  <conditionalFormatting sqref="X113">
    <cfRule type="cellIs" dxfId="22927" priority="23175" stopIfTrue="1" operator="lessThan">
      <formula>J113</formula>
    </cfRule>
  </conditionalFormatting>
  <conditionalFormatting sqref="X113">
    <cfRule type="cellIs" dxfId="22926" priority="23174" stopIfTrue="1" operator="lessThan">
      <formula>J113</formula>
    </cfRule>
  </conditionalFormatting>
  <conditionalFormatting sqref="Y113">
    <cfRule type="cellIs" dxfId="22925" priority="23173" stopIfTrue="1" operator="lessThan">
      <formula>J113</formula>
    </cfRule>
  </conditionalFormatting>
  <conditionalFormatting sqref="X113">
    <cfRule type="cellIs" dxfId="22924" priority="23172" stopIfTrue="1" operator="lessThan">
      <formula>J113</formula>
    </cfRule>
  </conditionalFormatting>
  <conditionalFormatting sqref="X113">
    <cfRule type="cellIs" dxfId="22923" priority="23171" stopIfTrue="1" operator="lessThan">
      <formula>J113</formula>
    </cfRule>
  </conditionalFormatting>
  <conditionalFormatting sqref="O114">
    <cfRule type="cellIs" dxfId="22922" priority="23170" stopIfTrue="1" operator="lessThan">
      <formula>G114</formula>
    </cfRule>
  </conditionalFormatting>
  <conditionalFormatting sqref="O114">
    <cfRule type="cellIs" dxfId="22921" priority="23169" stopIfTrue="1" operator="lessThan">
      <formula>G114</formula>
    </cfRule>
  </conditionalFormatting>
  <conditionalFormatting sqref="O114">
    <cfRule type="cellIs" dxfId="22920" priority="23168" stopIfTrue="1" operator="lessThan">
      <formula>G114</formula>
    </cfRule>
  </conditionalFormatting>
  <conditionalFormatting sqref="O114">
    <cfRule type="cellIs" dxfId="22919" priority="23167" stopIfTrue="1" operator="lessThan">
      <formula>G114</formula>
    </cfRule>
  </conditionalFormatting>
  <conditionalFormatting sqref="O114">
    <cfRule type="cellIs" dxfId="22918" priority="23166" stopIfTrue="1" operator="lessThan">
      <formula>G114</formula>
    </cfRule>
  </conditionalFormatting>
  <conditionalFormatting sqref="O114">
    <cfRule type="cellIs" dxfId="22917" priority="23165" stopIfTrue="1" operator="lessThan">
      <formula>G114</formula>
    </cfRule>
  </conditionalFormatting>
  <conditionalFormatting sqref="O114">
    <cfRule type="cellIs" dxfId="22916" priority="23164" stopIfTrue="1" operator="lessThan">
      <formula>G114</formula>
    </cfRule>
  </conditionalFormatting>
  <conditionalFormatting sqref="O114">
    <cfRule type="cellIs" dxfId="22915" priority="23163" stopIfTrue="1" operator="lessThan">
      <formula>G114</formula>
    </cfRule>
  </conditionalFormatting>
  <conditionalFormatting sqref="O114">
    <cfRule type="cellIs" dxfId="22914" priority="23162" stopIfTrue="1" operator="lessThan">
      <formula>G114</formula>
    </cfRule>
  </conditionalFormatting>
  <conditionalFormatting sqref="O114">
    <cfRule type="cellIs" dxfId="22913" priority="23161" stopIfTrue="1" operator="lessThan">
      <formula>G114</formula>
    </cfRule>
  </conditionalFormatting>
  <conditionalFormatting sqref="O114">
    <cfRule type="cellIs" dxfId="22912" priority="23160" stopIfTrue="1" operator="lessThan">
      <formula>G114</formula>
    </cfRule>
  </conditionalFormatting>
  <conditionalFormatting sqref="O114">
    <cfRule type="cellIs" dxfId="22911" priority="23159" stopIfTrue="1" operator="lessThan">
      <formula>G114</formula>
    </cfRule>
  </conditionalFormatting>
  <conditionalFormatting sqref="O114">
    <cfRule type="cellIs" dxfId="22910" priority="23158" stopIfTrue="1" operator="lessThan">
      <formula>G114</formula>
    </cfRule>
  </conditionalFormatting>
  <conditionalFormatting sqref="O114">
    <cfRule type="cellIs" dxfId="22909" priority="23157" stopIfTrue="1" operator="lessThan">
      <formula>G114</formula>
    </cfRule>
  </conditionalFormatting>
  <conditionalFormatting sqref="O114">
    <cfRule type="cellIs" dxfId="22908" priority="23156" stopIfTrue="1" operator="lessThan">
      <formula>G114</formula>
    </cfRule>
  </conditionalFormatting>
  <conditionalFormatting sqref="O114">
    <cfRule type="cellIs" dxfId="22907" priority="23155" stopIfTrue="1" operator="lessThan">
      <formula>G114</formula>
    </cfRule>
  </conditionalFormatting>
  <conditionalFormatting sqref="O114">
    <cfRule type="cellIs" dxfId="22906" priority="23154" stopIfTrue="1" operator="lessThan">
      <formula>G114</formula>
    </cfRule>
  </conditionalFormatting>
  <conditionalFormatting sqref="O114">
    <cfRule type="cellIs" dxfId="22905" priority="23153" stopIfTrue="1" operator="lessThan">
      <formula>G114</formula>
    </cfRule>
  </conditionalFormatting>
  <conditionalFormatting sqref="O114">
    <cfRule type="cellIs" dxfId="22904" priority="23152" stopIfTrue="1" operator="lessThan">
      <formula>G114</formula>
    </cfRule>
  </conditionalFormatting>
  <conditionalFormatting sqref="O114">
    <cfRule type="cellIs" dxfId="22903" priority="23151" stopIfTrue="1" operator="lessThan">
      <formula>G114</formula>
    </cfRule>
  </conditionalFormatting>
  <conditionalFormatting sqref="O114">
    <cfRule type="cellIs" dxfId="22902" priority="23150" stopIfTrue="1" operator="lessThan">
      <formula>G114</formula>
    </cfRule>
  </conditionalFormatting>
  <conditionalFormatting sqref="O114">
    <cfRule type="cellIs" dxfId="22901" priority="23149" stopIfTrue="1" operator="lessThan">
      <formula>G114</formula>
    </cfRule>
  </conditionalFormatting>
  <conditionalFormatting sqref="O114">
    <cfRule type="cellIs" dxfId="22900" priority="23148" stopIfTrue="1" operator="lessThan">
      <formula>G114</formula>
    </cfRule>
  </conditionalFormatting>
  <conditionalFormatting sqref="O114">
    <cfRule type="cellIs" dxfId="22899" priority="23147" stopIfTrue="1" operator="lessThan">
      <formula>G114</formula>
    </cfRule>
  </conditionalFormatting>
  <conditionalFormatting sqref="O114">
    <cfRule type="cellIs" dxfId="22898" priority="23146" stopIfTrue="1" operator="lessThan">
      <formula>G114</formula>
    </cfRule>
  </conditionalFormatting>
  <conditionalFormatting sqref="O114">
    <cfRule type="cellIs" dxfId="22897" priority="23145" stopIfTrue="1" operator="lessThan">
      <formula>G114</formula>
    </cfRule>
  </conditionalFormatting>
  <conditionalFormatting sqref="O114">
    <cfRule type="cellIs" dxfId="22896" priority="23144" stopIfTrue="1" operator="lessThan">
      <formula>G114</formula>
    </cfRule>
  </conditionalFormatting>
  <conditionalFormatting sqref="O114">
    <cfRule type="cellIs" dxfId="22895" priority="23143" stopIfTrue="1" operator="lessThan">
      <formula>G114</formula>
    </cfRule>
  </conditionalFormatting>
  <conditionalFormatting sqref="O114">
    <cfRule type="cellIs" dxfId="22894" priority="23142" stopIfTrue="1" operator="lessThan">
      <formula>G114</formula>
    </cfRule>
  </conditionalFormatting>
  <conditionalFormatting sqref="O114">
    <cfRule type="cellIs" dxfId="22893" priority="23141" stopIfTrue="1" operator="lessThan">
      <formula>G114</formula>
    </cfRule>
  </conditionalFormatting>
  <conditionalFormatting sqref="O114">
    <cfRule type="cellIs" dxfId="22892" priority="23140" stopIfTrue="1" operator="lessThan">
      <formula>G114</formula>
    </cfRule>
  </conditionalFormatting>
  <conditionalFormatting sqref="O114">
    <cfRule type="cellIs" dxfId="22891" priority="23139" stopIfTrue="1" operator="lessThan">
      <formula>G114</formula>
    </cfRule>
  </conditionalFormatting>
  <conditionalFormatting sqref="O114">
    <cfRule type="cellIs" dxfId="22890" priority="23138" stopIfTrue="1" operator="lessThan">
      <formula>G114</formula>
    </cfRule>
  </conditionalFormatting>
  <conditionalFormatting sqref="O114">
    <cfRule type="cellIs" dxfId="22889" priority="23137" stopIfTrue="1" operator="lessThan">
      <formula>G114</formula>
    </cfRule>
  </conditionalFormatting>
  <conditionalFormatting sqref="O114">
    <cfRule type="cellIs" dxfId="22888" priority="23136" stopIfTrue="1" operator="lessThan">
      <formula>G114</formula>
    </cfRule>
  </conditionalFormatting>
  <conditionalFormatting sqref="O114">
    <cfRule type="cellIs" dxfId="22887" priority="23135" stopIfTrue="1" operator="lessThan">
      <formula>G114</formula>
    </cfRule>
  </conditionalFormatting>
  <conditionalFormatting sqref="O114">
    <cfRule type="cellIs" dxfId="22886" priority="23134" stopIfTrue="1" operator="lessThan">
      <formula>G114</formula>
    </cfRule>
  </conditionalFormatting>
  <conditionalFormatting sqref="O114">
    <cfRule type="cellIs" dxfId="22885" priority="23133" stopIfTrue="1" operator="lessThan">
      <formula>G114</formula>
    </cfRule>
  </conditionalFormatting>
  <conditionalFormatting sqref="O114">
    <cfRule type="cellIs" dxfId="22884" priority="23132" stopIfTrue="1" operator="lessThan">
      <formula>G114</formula>
    </cfRule>
  </conditionalFormatting>
  <conditionalFormatting sqref="O114">
    <cfRule type="cellIs" dxfId="22883" priority="23131" stopIfTrue="1" operator="lessThan">
      <formula>G114</formula>
    </cfRule>
  </conditionalFormatting>
  <conditionalFormatting sqref="O114">
    <cfRule type="cellIs" dxfId="22882" priority="23130" stopIfTrue="1" operator="lessThan">
      <formula>G114</formula>
    </cfRule>
  </conditionalFormatting>
  <conditionalFormatting sqref="O114">
    <cfRule type="cellIs" dxfId="22881" priority="23129" stopIfTrue="1" operator="lessThan">
      <formula>G114</formula>
    </cfRule>
  </conditionalFormatting>
  <conditionalFormatting sqref="O114">
    <cfRule type="cellIs" dxfId="22880" priority="23128" stopIfTrue="1" operator="lessThan">
      <formula>G114</formula>
    </cfRule>
  </conditionalFormatting>
  <conditionalFormatting sqref="O114">
    <cfRule type="cellIs" dxfId="22879" priority="23127" stopIfTrue="1" operator="lessThan">
      <formula>G114</formula>
    </cfRule>
  </conditionalFormatting>
  <conditionalFormatting sqref="O114">
    <cfRule type="cellIs" dxfId="22878" priority="23126" stopIfTrue="1" operator="lessThan">
      <formula>G114</formula>
    </cfRule>
  </conditionalFormatting>
  <conditionalFormatting sqref="O114">
    <cfRule type="cellIs" dxfId="22877" priority="23125" stopIfTrue="1" operator="lessThan">
      <formula>G114</formula>
    </cfRule>
  </conditionalFormatting>
  <conditionalFormatting sqref="O114">
    <cfRule type="cellIs" dxfId="22876" priority="23124" stopIfTrue="1" operator="lessThan">
      <formula>G114</formula>
    </cfRule>
  </conditionalFormatting>
  <conditionalFormatting sqref="O114">
    <cfRule type="cellIs" dxfId="22875" priority="23123" stopIfTrue="1" operator="lessThan">
      <formula>G114</formula>
    </cfRule>
  </conditionalFormatting>
  <conditionalFormatting sqref="O114">
    <cfRule type="cellIs" dxfId="22874" priority="23122" stopIfTrue="1" operator="lessThan">
      <formula>G114</formula>
    </cfRule>
  </conditionalFormatting>
  <conditionalFormatting sqref="O114">
    <cfRule type="cellIs" dxfId="22873" priority="23121" stopIfTrue="1" operator="lessThan">
      <formula>G114</formula>
    </cfRule>
  </conditionalFormatting>
  <conditionalFormatting sqref="O114">
    <cfRule type="cellIs" dxfId="22872" priority="23120" stopIfTrue="1" operator="lessThan">
      <formula>G114</formula>
    </cfRule>
  </conditionalFormatting>
  <conditionalFormatting sqref="O114">
    <cfRule type="cellIs" dxfId="22871" priority="23119" stopIfTrue="1" operator="lessThan">
      <formula>G114</formula>
    </cfRule>
  </conditionalFormatting>
  <conditionalFormatting sqref="O114">
    <cfRule type="cellIs" dxfId="22870" priority="23118" stopIfTrue="1" operator="lessThan">
      <formula>G114</formula>
    </cfRule>
  </conditionalFormatting>
  <conditionalFormatting sqref="O114">
    <cfRule type="cellIs" dxfId="22869" priority="23117" stopIfTrue="1" operator="lessThan">
      <formula>G114</formula>
    </cfRule>
  </conditionalFormatting>
  <conditionalFormatting sqref="O114">
    <cfRule type="cellIs" dxfId="22868" priority="23116" stopIfTrue="1" operator="lessThan">
      <formula>G114</formula>
    </cfRule>
  </conditionalFormatting>
  <conditionalFormatting sqref="O114">
    <cfRule type="cellIs" dxfId="22867" priority="23115" stopIfTrue="1" operator="lessThan">
      <formula>G114</formula>
    </cfRule>
  </conditionalFormatting>
  <conditionalFormatting sqref="O114">
    <cfRule type="cellIs" dxfId="22866" priority="23114" stopIfTrue="1" operator="lessThan">
      <formula>G114</formula>
    </cfRule>
  </conditionalFormatting>
  <conditionalFormatting sqref="O114">
    <cfRule type="cellIs" dxfId="22865" priority="23113" stopIfTrue="1" operator="lessThan">
      <formula>G114</formula>
    </cfRule>
  </conditionalFormatting>
  <conditionalFormatting sqref="O114">
    <cfRule type="cellIs" dxfId="22864" priority="23112" stopIfTrue="1" operator="lessThan">
      <formula>G114</formula>
    </cfRule>
  </conditionalFormatting>
  <conditionalFormatting sqref="O114">
    <cfRule type="cellIs" dxfId="22863" priority="23111" stopIfTrue="1" operator="lessThan">
      <formula>G114</formula>
    </cfRule>
  </conditionalFormatting>
  <conditionalFormatting sqref="O114">
    <cfRule type="cellIs" dxfId="22862" priority="23110" stopIfTrue="1" operator="lessThan">
      <formula>G114</formula>
    </cfRule>
  </conditionalFormatting>
  <conditionalFormatting sqref="O114">
    <cfRule type="cellIs" dxfId="22861" priority="23109" stopIfTrue="1" operator="lessThan">
      <formula>G114</formula>
    </cfRule>
  </conditionalFormatting>
  <conditionalFormatting sqref="O114">
    <cfRule type="cellIs" dxfId="22860" priority="23108" stopIfTrue="1" operator="lessThan">
      <formula>G114</formula>
    </cfRule>
  </conditionalFormatting>
  <conditionalFormatting sqref="O114">
    <cfRule type="cellIs" dxfId="22859" priority="23107" stopIfTrue="1" operator="lessThan">
      <formula>G114</formula>
    </cfRule>
  </conditionalFormatting>
  <conditionalFormatting sqref="O114">
    <cfRule type="cellIs" dxfId="22858" priority="23106" stopIfTrue="1" operator="lessThan">
      <formula>G114</formula>
    </cfRule>
  </conditionalFormatting>
  <conditionalFormatting sqref="O114">
    <cfRule type="cellIs" dxfId="22857" priority="23105" stopIfTrue="1" operator="lessThan">
      <formula>G114</formula>
    </cfRule>
  </conditionalFormatting>
  <conditionalFormatting sqref="O114">
    <cfRule type="cellIs" dxfId="22856" priority="23104" stopIfTrue="1" operator="lessThan">
      <formula>G114</formula>
    </cfRule>
  </conditionalFormatting>
  <conditionalFormatting sqref="O114">
    <cfRule type="cellIs" dxfId="22855" priority="23103" stopIfTrue="1" operator="lessThan">
      <formula>G114</formula>
    </cfRule>
  </conditionalFormatting>
  <conditionalFormatting sqref="O114">
    <cfRule type="cellIs" dxfId="22854" priority="23102" stopIfTrue="1" operator="lessThan">
      <formula>G114</formula>
    </cfRule>
  </conditionalFormatting>
  <conditionalFormatting sqref="O114">
    <cfRule type="cellIs" dxfId="22853" priority="23101" stopIfTrue="1" operator="lessThan">
      <formula>G114</formula>
    </cfRule>
  </conditionalFormatting>
  <conditionalFormatting sqref="O114">
    <cfRule type="cellIs" dxfId="22852" priority="23100" stopIfTrue="1" operator="lessThan">
      <formula>G114</formula>
    </cfRule>
  </conditionalFormatting>
  <conditionalFormatting sqref="O114">
    <cfRule type="cellIs" dxfId="22851" priority="23099" stopIfTrue="1" operator="lessThan">
      <formula>G114</formula>
    </cfRule>
  </conditionalFormatting>
  <conditionalFormatting sqref="O114">
    <cfRule type="cellIs" dxfId="22850" priority="23098" stopIfTrue="1" operator="lessThan">
      <formula>G114</formula>
    </cfRule>
  </conditionalFormatting>
  <conditionalFormatting sqref="O114">
    <cfRule type="cellIs" dxfId="22849" priority="23097" stopIfTrue="1" operator="lessThan">
      <formula>G114</formula>
    </cfRule>
  </conditionalFormatting>
  <conditionalFormatting sqref="O114">
    <cfRule type="cellIs" dxfId="22848" priority="23096" stopIfTrue="1" operator="lessThan">
      <formula>G114</formula>
    </cfRule>
  </conditionalFormatting>
  <conditionalFormatting sqref="O114">
    <cfRule type="cellIs" dxfId="22847" priority="23095" stopIfTrue="1" operator="lessThan">
      <formula>G114</formula>
    </cfRule>
  </conditionalFormatting>
  <conditionalFormatting sqref="O114">
    <cfRule type="cellIs" dxfId="22846" priority="23094" stopIfTrue="1" operator="lessThan">
      <formula>G114</formula>
    </cfRule>
  </conditionalFormatting>
  <conditionalFormatting sqref="O114">
    <cfRule type="cellIs" dxfId="22845" priority="23093" stopIfTrue="1" operator="lessThan">
      <formula>G114</formula>
    </cfRule>
  </conditionalFormatting>
  <conditionalFormatting sqref="O114">
    <cfRule type="cellIs" dxfId="22844" priority="23092" stopIfTrue="1" operator="lessThan">
      <formula>G114</formula>
    </cfRule>
  </conditionalFormatting>
  <conditionalFormatting sqref="O114">
    <cfRule type="cellIs" dxfId="22843" priority="23091" stopIfTrue="1" operator="lessThan">
      <formula>G114</formula>
    </cfRule>
  </conditionalFormatting>
  <conditionalFormatting sqref="O114">
    <cfRule type="cellIs" dxfId="22842" priority="23090" stopIfTrue="1" operator="lessThan">
      <formula>G114</formula>
    </cfRule>
  </conditionalFormatting>
  <conditionalFormatting sqref="O114">
    <cfRule type="cellIs" dxfId="22841" priority="23089" stopIfTrue="1" operator="lessThan">
      <formula>G114</formula>
    </cfRule>
  </conditionalFormatting>
  <conditionalFormatting sqref="O114">
    <cfRule type="cellIs" dxfId="22840" priority="23088" stopIfTrue="1" operator="lessThan">
      <formula>G114</formula>
    </cfRule>
  </conditionalFormatting>
  <conditionalFormatting sqref="O114">
    <cfRule type="cellIs" dxfId="22839" priority="23087" stopIfTrue="1" operator="lessThan">
      <formula>G114</formula>
    </cfRule>
  </conditionalFormatting>
  <conditionalFormatting sqref="O114">
    <cfRule type="cellIs" dxfId="22838" priority="23086" stopIfTrue="1" operator="lessThan">
      <formula>G114</formula>
    </cfRule>
  </conditionalFormatting>
  <conditionalFormatting sqref="O114">
    <cfRule type="cellIs" dxfId="22837" priority="23085" stopIfTrue="1" operator="lessThan">
      <formula>G114</formula>
    </cfRule>
  </conditionalFormatting>
  <conditionalFormatting sqref="O114">
    <cfRule type="cellIs" dxfId="22836" priority="23084" stopIfTrue="1" operator="lessThan">
      <formula>G114</formula>
    </cfRule>
  </conditionalFormatting>
  <conditionalFormatting sqref="O114">
    <cfRule type="cellIs" dxfId="22835" priority="23083" stopIfTrue="1" operator="lessThan">
      <formula>G114</formula>
    </cfRule>
  </conditionalFormatting>
  <conditionalFormatting sqref="O114">
    <cfRule type="cellIs" dxfId="22834" priority="23082" stopIfTrue="1" operator="lessThan">
      <formula>G114</formula>
    </cfRule>
  </conditionalFormatting>
  <conditionalFormatting sqref="O114">
    <cfRule type="cellIs" dxfId="22833" priority="23081" stopIfTrue="1" operator="lessThan">
      <formula>G114</formula>
    </cfRule>
  </conditionalFormatting>
  <conditionalFormatting sqref="O114">
    <cfRule type="cellIs" dxfId="22832" priority="23080" stopIfTrue="1" operator="lessThan">
      <formula>G114</formula>
    </cfRule>
  </conditionalFormatting>
  <conditionalFormatting sqref="O114">
    <cfRule type="cellIs" dxfId="22831" priority="23079" stopIfTrue="1" operator="lessThan">
      <formula>G114</formula>
    </cfRule>
  </conditionalFormatting>
  <conditionalFormatting sqref="Y114">
    <cfRule type="cellIs" dxfId="22830" priority="23078" stopIfTrue="1" operator="lessThan">
      <formula>J114</formula>
    </cfRule>
  </conditionalFormatting>
  <conditionalFormatting sqref="X114">
    <cfRule type="cellIs" dxfId="22829" priority="23077" stopIfTrue="1" operator="lessThan">
      <formula>J114</formula>
    </cfRule>
  </conditionalFormatting>
  <conditionalFormatting sqref="X114">
    <cfRule type="cellIs" dxfId="22828" priority="23076" stopIfTrue="1" operator="lessThan">
      <formula>J114</formula>
    </cfRule>
  </conditionalFormatting>
  <conditionalFormatting sqref="X114">
    <cfRule type="cellIs" dxfId="22827" priority="23075" stopIfTrue="1" operator="lessThan">
      <formula>J114</formula>
    </cfRule>
  </conditionalFormatting>
  <conditionalFormatting sqref="Y114">
    <cfRule type="cellIs" dxfId="22826" priority="23074" stopIfTrue="1" operator="lessThan">
      <formula>J114</formula>
    </cfRule>
  </conditionalFormatting>
  <conditionalFormatting sqref="X114">
    <cfRule type="cellIs" dxfId="22825" priority="23073" stopIfTrue="1" operator="lessThan">
      <formula>J114</formula>
    </cfRule>
  </conditionalFormatting>
  <conditionalFormatting sqref="X114">
    <cfRule type="cellIs" dxfId="22824" priority="23072" stopIfTrue="1" operator="lessThan">
      <formula>J114</formula>
    </cfRule>
  </conditionalFormatting>
  <conditionalFormatting sqref="O115">
    <cfRule type="cellIs" dxfId="22823" priority="23071" stopIfTrue="1" operator="lessThan">
      <formula>G115</formula>
    </cfRule>
  </conditionalFormatting>
  <conditionalFormatting sqref="O115">
    <cfRule type="cellIs" dxfId="22822" priority="23070" stopIfTrue="1" operator="lessThan">
      <formula>G115</formula>
    </cfRule>
  </conditionalFormatting>
  <conditionalFormatting sqref="O115">
    <cfRule type="cellIs" dxfId="22821" priority="23069" stopIfTrue="1" operator="lessThan">
      <formula>G115</formula>
    </cfRule>
  </conditionalFormatting>
  <conditionalFormatting sqref="O115">
    <cfRule type="cellIs" dxfId="22820" priority="23068" stopIfTrue="1" operator="lessThan">
      <formula>G115</formula>
    </cfRule>
  </conditionalFormatting>
  <conditionalFormatting sqref="O115">
    <cfRule type="cellIs" dxfId="22819" priority="23067" stopIfTrue="1" operator="lessThan">
      <formula>G115</formula>
    </cfRule>
  </conditionalFormatting>
  <conditionalFormatting sqref="O115">
    <cfRule type="cellIs" dxfId="22818" priority="23066" stopIfTrue="1" operator="lessThan">
      <formula>G115</formula>
    </cfRule>
  </conditionalFormatting>
  <conditionalFormatting sqref="O115">
    <cfRule type="cellIs" dxfId="22817" priority="23065" stopIfTrue="1" operator="lessThan">
      <formula>G115</formula>
    </cfRule>
  </conditionalFormatting>
  <conditionalFormatting sqref="O115">
    <cfRule type="cellIs" dxfId="22816" priority="23064" stopIfTrue="1" operator="lessThan">
      <formula>G115</formula>
    </cfRule>
  </conditionalFormatting>
  <conditionalFormatting sqref="O115">
    <cfRule type="cellIs" dxfId="22815" priority="23063" stopIfTrue="1" operator="lessThan">
      <formula>G115</formula>
    </cfRule>
  </conditionalFormatting>
  <conditionalFormatting sqref="O115">
    <cfRule type="cellIs" dxfId="22814" priority="23062" stopIfTrue="1" operator="lessThan">
      <formula>G115</formula>
    </cfRule>
  </conditionalFormatting>
  <conditionalFormatting sqref="O115">
    <cfRule type="cellIs" dxfId="22813" priority="23061" stopIfTrue="1" operator="lessThan">
      <formula>G115</formula>
    </cfRule>
  </conditionalFormatting>
  <conditionalFormatting sqref="O115">
    <cfRule type="cellIs" dxfId="22812" priority="23060" stopIfTrue="1" operator="lessThan">
      <formula>G115</formula>
    </cfRule>
  </conditionalFormatting>
  <conditionalFormatting sqref="O115">
    <cfRule type="cellIs" dxfId="22811" priority="23059" stopIfTrue="1" operator="lessThan">
      <formula>G115</formula>
    </cfRule>
  </conditionalFormatting>
  <conditionalFormatting sqref="O115">
    <cfRule type="cellIs" dxfId="22810" priority="23058" stopIfTrue="1" operator="lessThan">
      <formula>G115</formula>
    </cfRule>
  </conditionalFormatting>
  <conditionalFormatting sqref="O115">
    <cfRule type="cellIs" dxfId="22809" priority="23057" stopIfTrue="1" operator="lessThan">
      <formula>G115</formula>
    </cfRule>
  </conditionalFormatting>
  <conditionalFormatting sqref="O115">
    <cfRule type="cellIs" dxfId="22808" priority="23056" stopIfTrue="1" operator="lessThan">
      <formula>G115</formula>
    </cfRule>
  </conditionalFormatting>
  <conditionalFormatting sqref="O115">
    <cfRule type="cellIs" dxfId="22807" priority="23055" stopIfTrue="1" operator="lessThan">
      <formula>G115</formula>
    </cfRule>
  </conditionalFormatting>
  <conditionalFormatting sqref="O115">
    <cfRule type="cellIs" dxfId="22806" priority="23054" stopIfTrue="1" operator="lessThan">
      <formula>G115</formula>
    </cfRule>
  </conditionalFormatting>
  <conditionalFormatting sqref="O115">
    <cfRule type="cellIs" dxfId="22805" priority="23053" stopIfTrue="1" operator="lessThan">
      <formula>G115</formula>
    </cfRule>
  </conditionalFormatting>
  <conditionalFormatting sqref="O115">
    <cfRule type="cellIs" dxfId="22804" priority="23052" stopIfTrue="1" operator="lessThan">
      <formula>G115</formula>
    </cfRule>
  </conditionalFormatting>
  <conditionalFormatting sqref="O115">
    <cfRule type="cellIs" dxfId="22803" priority="23051" stopIfTrue="1" operator="lessThan">
      <formula>G115</formula>
    </cfRule>
  </conditionalFormatting>
  <conditionalFormatting sqref="O115">
    <cfRule type="cellIs" dxfId="22802" priority="23050" stopIfTrue="1" operator="lessThan">
      <formula>G115</formula>
    </cfRule>
  </conditionalFormatting>
  <conditionalFormatting sqref="O115">
    <cfRule type="cellIs" dxfId="22801" priority="23049" stopIfTrue="1" operator="lessThan">
      <formula>G115</formula>
    </cfRule>
  </conditionalFormatting>
  <conditionalFormatting sqref="O115">
    <cfRule type="cellIs" dxfId="22800" priority="23048" stopIfTrue="1" operator="lessThan">
      <formula>G115</formula>
    </cfRule>
  </conditionalFormatting>
  <conditionalFormatting sqref="O115">
    <cfRule type="cellIs" dxfId="22799" priority="23047" stopIfTrue="1" operator="lessThan">
      <formula>G115</formula>
    </cfRule>
  </conditionalFormatting>
  <conditionalFormatting sqref="O115">
    <cfRule type="cellIs" dxfId="22798" priority="23046" stopIfTrue="1" operator="lessThan">
      <formula>G115</formula>
    </cfRule>
  </conditionalFormatting>
  <conditionalFormatting sqref="O115">
    <cfRule type="cellIs" dxfId="22797" priority="23045" stopIfTrue="1" operator="lessThan">
      <formula>G115</formula>
    </cfRule>
  </conditionalFormatting>
  <conditionalFormatting sqref="O115">
    <cfRule type="cellIs" dxfId="22796" priority="23044" stopIfTrue="1" operator="lessThan">
      <formula>G115</formula>
    </cfRule>
  </conditionalFormatting>
  <conditionalFormatting sqref="O115">
    <cfRule type="cellIs" dxfId="22795" priority="23043" stopIfTrue="1" operator="lessThan">
      <formula>G115</formula>
    </cfRule>
  </conditionalFormatting>
  <conditionalFormatting sqref="O115">
    <cfRule type="cellIs" dxfId="22794" priority="23042" stopIfTrue="1" operator="lessThan">
      <formula>G115</formula>
    </cfRule>
  </conditionalFormatting>
  <conditionalFormatting sqref="O115">
    <cfRule type="cellIs" dxfId="22793" priority="23041" stopIfTrue="1" operator="lessThan">
      <formula>G115</formula>
    </cfRule>
  </conditionalFormatting>
  <conditionalFormatting sqref="O115">
    <cfRule type="cellIs" dxfId="22792" priority="23040" stopIfTrue="1" operator="lessThan">
      <formula>G115</formula>
    </cfRule>
  </conditionalFormatting>
  <conditionalFormatting sqref="O115">
    <cfRule type="cellIs" dxfId="22791" priority="23039" stopIfTrue="1" operator="lessThan">
      <formula>G115</formula>
    </cfRule>
  </conditionalFormatting>
  <conditionalFormatting sqref="O115">
    <cfRule type="cellIs" dxfId="22790" priority="23038" stopIfTrue="1" operator="lessThan">
      <formula>G115</formula>
    </cfRule>
  </conditionalFormatting>
  <conditionalFormatting sqref="O115">
    <cfRule type="cellIs" dxfId="22789" priority="23037" stopIfTrue="1" operator="lessThan">
      <formula>G115</formula>
    </cfRule>
  </conditionalFormatting>
  <conditionalFormatting sqref="O115">
    <cfRule type="cellIs" dxfId="22788" priority="23036" stopIfTrue="1" operator="lessThan">
      <formula>G115</formula>
    </cfRule>
  </conditionalFormatting>
  <conditionalFormatting sqref="O115">
    <cfRule type="cellIs" dxfId="22787" priority="23035" stopIfTrue="1" operator="lessThan">
      <formula>G115</formula>
    </cfRule>
  </conditionalFormatting>
  <conditionalFormatting sqref="O115">
    <cfRule type="cellIs" dxfId="22786" priority="23034" stopIfTrue="1" operator="lessThan">
      <formula>G115</formula>
    </cfRule>
  </conditionalFormatting>
  <conditionalFormatting sqref="O115">
    <cfRule type="cellIs" dxfId="22785" priority="23033" stopIfTrue="1" operator="lessThan">
      <formula>G115</formula>
    </cfRule>
  </conditionalFormatting>
  <conditionalFormatting sqref="O115">
    <cfRule type="cellIs" dxfId="22784" priority="23032" stopIfTrue="1" operator="lessThan">
      <formula>G115</formula>
    </cfRule>
  </conditionalFormatting>
  <conditionalFormatting sqref="O115">
    <cfRule type="cellIs" dxfId="22783" priority="23031" stopIfTrue="1" operator="lessThan">
      <formula>G115</formula>
    </cfRule>
  </conditionalFormatting>
  <conditionalFormatting sqref="O115">
    <cfRule type="cellIs" dxfId="22782" priority="23030" stopIfTrue="1" operator="lessThan">
      <formula>G115</formula>
    </cfRule>
  </conditionalFormatting>
  <conditionalFormatting sqref="O115">
    <cfRule type="cellIs" dxfId="22781" priority="23029" stopIfTrue="1" operator="lessThan">
      <formula>G115</formula>
    </cfRule>
  </conditionalFormatting>
  <conditionalFormatting sqref="O115">
    <cfRule type="cellIs" dxfId="22780" priority="23028" stopIfTrue="1" operator="lessThan">
      <formula>G115</formula>
    </cfRule>
  </conditionalFormatting>
  <conditionalFormatting sqref="O115">
    <cfRule type="cellIs" dxfId="22779" priority="23027" stopIfTrue="1" operator="lessThan">
      <formula>G115</formula>
    </cfRule>
  </conditionalFormatting>
  <conditionalFormatting sqref="O115">
    <cfRule type="cellIs" dxfId="22778" priority="23026" stopIfTrue="1" operator="lessThan">
      <formula>G115</formula>
    </cfRule>
  </conditionalFormatting>
  <conditionalFormatting sqref="O115">
    <cfRule type="cellIs" dxfId="22777" priority="23025" stopIfTrue="1" operator="lessThan">
      <formula>G115</formula>
    </cfRule>
  </conditionalFormatting>
  <conditionalFormatting sqref="O115">
    <cfRule type="cellIs" dxfId="22776" priority="23024" stopIfTrue="1" operator="lessThan">
      <formula>G115</formula>
    </cfRule>
  </conditionalFormatting>
  <conditionalFormatting sqref="O115">
    <cfRule type="cellIs" dxfId="22775" priority="23023" stopIfTrue="1" operator="lessThan">
      <formula>G115</formula>
    </cfRule>
  </conditionalFormatting>
  <conditionalFormatting sqref="O115">
    <cfRule type="cellIs" dxfId="22774" priority="23022" stopIfTrue="1" operator="lessThan">
      <formula>G115</formula>
    </cfRule>
  </conditionalFormatting>
  <conditionalFormatting sqref="O115">
    <cfRule type="cellIs" dxfId="22773" priority="23021" stopIfTrue="1" operator="lessThan">
      <formula>G115</formula>
    </cfRule>
  </conditionalFormatting>
  <conditionalFormatting sqref="O115">
    <cfRule type="cellIs" dxfId="22772" priority="23020" stopIfTrue="1" operator="lessThan">
      <formula>G115</formula>
    </cfRule>
  </conditionalFormatting>
  <conditionalFormatting sqref="O115">
    <cfRule type="cellIs" dxfId="22771" priority="23019" stopIfTrue="1" operator="lessThan">
      <formula>G115</formula>
    </cfRule>
  </conditionalFormatting>
  <conditionalFormatting sqref="O115">
    <cfRule type="cellIs" dxfId="22770" priority="23018" stopIfTrue="1" operator="lessThan">
      <formula>G115</formula>
    </cfRule>
  </conditionalFormatting>
  <conditionalFormatting sqref="O115">
    <cfRule type="cellIs" dxfId="22769" priority="23017" stopIfTrue="1" operator="lessThan">
      <formula>G115</formula>
    </cfRule>
  </conditionalFormatting>
  <conditionalFormatting sqref="O115">
    <cfRule type="cellIs" dxfId="22768" priority="23016" stopIfTrue="1" operator="lessThan">
      <formula>G115</formula>
    </cfRule>
  </conditionalFormatting>
  <conditionalFormatting sqref="O115">
    <cfRule type="cellIs" dxfId="22767" priority="23015" stopIfTrue="1" operator="lessThan">
      <formula>G115</formula>
    </cfRule>
  </conditionalFormatting>
  <conditionalFormatting sqref="O115">
    <cfRule type="cellIs" dxfId="22766" priority="23014" stopIfTrue="1" operator="lessThan">
      <formula>G115</formula>
    </cfRule>
  </conditionalFormatting>
  <conditionalFormatting sqref="O115">
    <cfRule type="cellIs" dxfId="22765" priority="23013" stopIfTrue="1" operator="lessThan">
      <formula>G115</formula>
    </cfRule>
  </conditionalFormatting>
  <conditionalFormatting sqref="O115">
    <cfRule type="cellIs" dxfId="22764" priority="23012" stopIfTrue="1" operator="lessThan">
      <formula>G115</formula>
    </cfRule>
  </conditionalFormatting>
  <conditionalFormatting sqref="O115">
    <cfRule type="cellIs" dxfId="22763" priority="23011" stopIfTrue="1" operator="lessThan">
      <formula>G115</formula>
    </cfRule>
  </conditionalFormatting>
  <conditionalFormatting sqref="O115">
    <cfRule type="cellIs" dxfId="22762" priority="23010" stopIfTrue="1" operator="lessThan">
      <formula>G115</formula>
    </cfRule>
  </conditionalFormatting>
  <conditionalFormatting sqref="O115">
    <cfRule type="cellIs" dxfId="22761" priority="23009" stopIfTrue="1" operator="lessThan">
      <formula>G115</formula>
    </cfRule>
  </conditionalFormatting>
  <conditionalFormatting sqref="O115">
    <cfRule type="cellIs" dxfId="22760" priority="23008" stopIfTrue="1" operator="lessThan">
      <formula>G115</formula>
    </cfRule>
  </conditionalFormatting>
  <conditionalFormatting sqref="O115">
    <cfRule type="cellIs" dxfId="22759" priority="23007" stopIfTrue="1" operator="lessThan">
      <formula>G115</formula>
    </cfRule>
  </conditionalFormatting>
  <conditionalFormatting sqref="O115">
    <cfRule type="cellIs" dxfId="22758" priority="23006" stopIfTrue="1" operator="lessThan">
      <formula>G115</formula>
    </cfRule>
  </conditionalFormatting>
  <conditionalFormatting sqref="O115">
    <cfRule type="cellIs" dxfId="22757" priority="23005" stopIfTrue="1" operator="lessThan">
      <formula>G115</formula>
    </cfRule>
  </conditionalFormatting>
  <conditionalFormatting sqref="O115">
    <cfRule type="cellIs" dxfId="22756" priority="23004" stopIfTrue="1" operator="lessThan">
      <formula>G115</formula>
    </cfRule>
  </conditionalFormatting>
  <conditionalFormatting sqref="O115">
    <cfRule type="cellIs" dxfId="22755" priority="23003" stopIfTrue="1" operator="lessThan">
      <formula>G115</formula>
    </cfRule>
  </conditionalFormatting>
  <conditionalFormatting sqref="O115">
    <cfRule type="cellIs" dxfId="22754" priority="23002" stopIfTrue="1" operator="lessThan">
      <formula>G115</formula>
    </cfRule>
  </conditionalFormatting>
  <conditionalFormatting sqref="O115">
    <cfRule type="cellIs" dxfId="22753" priority="23001" stopIfTrue="1" operator="lessThan">
      <formula>G115</formula>
    </cfRule>
  </conditionalFormatting>
  <conditionalFormatting sqref="O115">
    <cfRule type="cellIs" dxfId="22752" priority="23000" stopIfTrue="1" operator="lessThan">
      <formula>G115</formula>
    </cfRule>
  </conditionalFormatting>
  <conditionalFormatting sqref="O115">
    <cfRule type="cellIs" dxfId="22751" priority="22999" stopIfTrue="1" operator="lessThan">
      <formula>G115</formula>
    </cfRule>
  </conditionalFormatting>
  <conditionalFormatting sqref="O115">
    <cfRule type="cellIs" dxfId="22750" priority="22998" stopIfTrue="1" operator="lessThan">
      <formula>G115</formula>
    </cfRule>
  </conditionalFormatting>
  <conditionalFormatting sqref="O115">
    <cfRule type="cellIs" dxfId="22749" priority="22997" stopIfTrue="1" operator="lessThan">
      <formula>G115</formula>
    </cfRule>
  </conditionalFormatting>
  <conditionalFormatting sqref="O115">
    <cfRule type="cellIs" dxfId="22748" priority="22996" stopIfTrue="1" operator="lessThan">
      <formula>G115</formula>
    </cfRule>
  </conditionalFormatting>
  <conditionalFormatting sqref="O115">
    <cfRule type="cellIs" dxfId="22747" priority="22995" stopIfTrue="1" operator="lessThan">
      <formula>G115</formula>
    </cfRule>
  </conditionalFormatting>
  <conditionalFormatting sqref="O115">
    <cfRule type="cellIs" dxfId="22746" priority="22994" stopIfTrue="1" operator="lessThan">
      <formula>G115</formula>
    </cfRule>
  </conditionalFormatting>
  <conditionalFormatting sqref="O115">
    <cfRule type="cellIs" dxfId="22745" priority="22993" stopIfTrue="1" operator="lessThan">
      <formula>G115</formula>
    </cfRule>
  </conditionalFormatting>
  <conditionalFormatting sqref="O115">
    <cfRule type="cellIs" dxfId="22744" priority="22992" stopIfTrue="1" operator="lessThan">
      <formula>G115</formula>
    </cfRule>
  </conditionalFormatting>
  <conditionalFormatting sqref="O115">
    <cfRule type="cellIs" dxfId="22743" priority="22991" stopIfTrue="1" operator="lessThan">
      <formula>G115</formula>
    </cfRule>
  </conditionalFormatting>
  <conditionalFormatting sqref="O115">
    <cfRule type="cellIs" dxfId="22742" priority="22990" stopIfTrue="1" operator="lessThan">
      <formula>G115</formula>
    </cfRule>
  </conditionalFormatting>
  <conditionalFormatting sqref="O115">
    <cfRule type="cellIs" dxfId="22741" priority="22989" stopIfTrue="1" operator="lessThan">
      <formula>G115</formula>
    </cfRule>
  </conditionalFormatting>
  <conditionalFormatting sqref="O115">
    <cfRule type="cellIs" dxfId="22740" priority="22988" stopIfTrue="1" operator="lessThan">
      <formula>G115</formula>
    </cfRule>
  </conditionalFormatting>
  <conditionalFormatting sqref="O115">
    <cfRule type="cellIs" dxfId="22739" priority="22987" stopIfTrue="1" operator="lessThan">
      <formula>G115</formula>
    </cfRule>
  </conditionalFormatting>
  <conditionalFormatting sqref="O115">
    <cfRule type="cellIs" dxfId="22738" priority="22986" stopIfTrue="1" operator="lessThan">
      <formula>G115</formula>
    </cfRule>
  </conditionalFormatting>
  <conditionalFormatting sqref="O115">
    <cfRule type="cellIs" dxfId="22737" priority="22985" stopIfTrue="1" operator="lessThan">
      <formula>G115</formula>
    </cfRule>
  </conditionalFormatting>
  <conditionalFormatting sqref="O115">
    <cfRule type="cellIs" dxfId="22736" priority="22984" stopIfTrue="1" operator="lessThan">
      <formula>G115</formula>
    </cfRule>
  </conditionalFormatting>
  <conditionalFormatting sqref="O115">
    <cfRule type="cellIs" dxfId="22735" priority="22983" stopIfTrue="1" operator="lessThan">
      <formula>G115</formula>
    </cfRule>
  </conditionalFormatting>
  <conditionalFormatting sqref="O115">
    <cfRule type="cellIs" dxfId="22734" priority="22982" stopIfTrue="1" operator="lessThan">
      <formula>G115</formula>
    </cfRule>
  </conditionalFormatting>
  <conditionalFormatting sqref="O115">
    <cfRule type="cellIs" dxfId="22733" priority="22981" stopIfTrue="1" operator="lessThan">
      <formula>G115</formula>
    </cfRule>
  </conditionalFormatting>
  <conditionalFormatting sqref="O115">
    <cfRule type="cellIs" dxfId="22732" priority="22980" stopIfTrue="1" operator="lessThan">
      <formula>G115</formula>
    </cfRule>
  </conditionalFormatting>
  <conditionalFormatting sqref="O115">
    <cfRule type="cellIs" dxfId="22731" priority="22979" stopIfTrue="1" operator="lessThan">
      <formula>G115</formula>
    </cfRule>
  </conditionalFormatting>
  <conditionalFormatting sqref="O115">
    <cfRule type="cellIs" dxfId="22730" priority="22978" stopIfTrue="1" operator="lessThan">
      <formula>G115</formula>
    </cfRule>
  </conditionalFormatting>
  <conditionalFormatting sqref="Y115">
    <cfRule type="cellIs" dxfId="22729" priority="22977" stopIfTrue="1" operator="lessThan">
      <formula>J115</formula>
    </cfRule>
  </conditionalFormatting>
  <conditionalFormatting sqref="X115">
    <cfRule type="cellIs" dxfId="22728" priority="22976" stopIfTrue="1" operator="lessThan">
      <formula>J115</formula>
    </cfRule>
  </conditionalFormatting>
  <conditionalFormatting sqref="X115">
    <cfRule type="cellIs" dxfId="22727" priority="22975" stopIfTrue="1" operator="lessThan">
      <formula>J115</formula>
    </cfRule>
  </conditionalFormatting>
  <conditionalFormatting sqref="X115">
    <cfRule type="cellIs" dxfId="22726" priority="22974" stopIfTrue="1" operator="lessThan">
      <formula>J115</formula>
    </cfRule>
  </conditionalFormatting>
  <conditionalFormatting sqref="Y115">
    <cfRule type="cellIs" dxfId="22725" priority="22973" stopIfTrue="1" operator="lessThan">
      <formula>J115</formula>
    </cfRule>
  </conditionalFormatting>
  <conditionalFormatting sqref="X115">
    <cfRule type="cellIs" dxfId="22724" priority="22972" stopIfTrue="1" operator="lessThan">
      <formula>J115</formula>
    </cfRule>
  </conditionalFormatting>
  <conditionalFormatting sqref="X115">
    <cfRule type="cellIs" dxfId="22723" priority="22971" stopIfTrue="1" operator="lessThan">
      <formula>J115</formula>
    </cfRule>
  </conditionalFormatting>
  <conditionalFormatting sqref="O118">
    <cfRule type="cellIs" dxfId="22722" priority="22970" stopIfTrue="1" operator="lessThan">
      <formula>G118</formula>
    </cfRule>
  </conditionalFormatting>
  <conditionalFormatting sqref="O118">
    <cfRule type="cellIs" dxfId="22721" priority="22969" stopIfTrue="1" operator="lessThan">
      <formula>G118</formula>
    </cfRule>
  </conditionalFormatting>
  <conditionalFormatting sqref="O118">
    <cfRule type="cellIs" dxfId="22720" priority="22968" stopIfTrue="1" operator="lessThan">
      <formula>G118</formula>
    </cfRule>
  </conditionalFormatting>
  <conditionalFormatting sqref="O118">
    <cfRule type="cellIs" dxfId="22719" priority="22967" stopIfTrue="1" operator="lessThan">
      <formula>G118</formula>
    </cfRule>
  </conditionalFormatting>
  <conditionalFormatting sqref="O118">
    <cfRule type="cellIs" dxfId="22718" priority="22966" stopIfTrue="1" operator="lessThan">
      <formula>G118</formula>
    </cfRule>
  </conditionalFormatting>
  <conditionalFormatting sqref="O118">
    <cfRule type="cellIs" dxfId="22717" priority="22965" stopIfTrue="1" operator="lessThan">
      <formula>G118</formula>
    </cfRule>
  </conditionalFormatting>
  <conditionalFormatting sqref="O118">
    <cfRule type="cellIs" dxfId="22716" priority="22964" stopIfTrue="1" operator="lessThan">
      <formula>G118</formula>
    </cfRule>
  </conditionalFormatting>
  <conditionalFormatting sqref="O118">
    <cfRule type="cellIs" dxfId="22715" priority="22963" stopIfTrue="1" operator="lessThan">
      <formula>G118</formula>
    </cfRule>
  </conditionalFormatting>
  <conditionalFormatting sqref="O118">
    <cfRule type="cellIs" dxfId="22714" priority="22962" stopIfTrue="1" operator="lessThan">
      <formula>G118</formula>
    </cfRule>
  </conditionalFormatting>
  <conditionalFormatting sqref="O118">
    <cfRule type="cellIs" dxfId="22713" priority="22961" stopIfTrue="1" operator="lessThan">
      <formula>G118</formula>
    </cfRule>
  </conditionalFormatting>
  <conditionalFormatting sqref="O118">
    <cfRule type="cellIs" dxfId="22712" priority="22960" stopIfTrue="1" operator="lessThan">
      <formula>G118</formula>
    </cfRule>
  </conditionalFormatting>
  <conditionalFormatting sqref="O118">
    <cfRule type="cellIs" dxfId="22711" priority="22959" stopIfTrue="1" operator="lessThan">
      <formula>G118</formula>
    </cfRule>
  </conditionalFormatting>
  <conditionalFormatting sqref="O118">
    <cfRule type="cellIs" dxfId="22710" priority="22958" stopIfTrue="1" operator="lessThan">
      <formula>G118</formula>
    </cfRule>
  </conditionalFormatting>
  <conditionalFormatting sqref="O118">
    <cfRule type="cellIs" dxfId="22709" priority="22957" stopIfTrue="1" operator="lessThan">
      <formula>G118</formula>
    </cfRule>
  </conditionalFormatting>
  <conditionalFormatting sqref="O118">
    <cfRule type="cellIs" dxfId="22708" priority="22956" stopIfTrue="1" operator="lessThan">
      <formula>G118</formula>
    </cfRule>
  </conditionalFormatting>
  <conditionalFormatting sqref="O118">
    <cfRule type="cellIs" dxfId="22707" priority="22955" stopIfTrue="1" operator="lessThan">
      <formula>G118</formula>
    </cfRule>
  </conditionalFormatting>
  <conditionalFormatting sqref="O118">
    <cfRule type="cellIs" dxfId="22706" priority="22954" stopIfTrue="1" operator="lessThan">
      <formula>G118</formula>
    </cfRule>
  </conditionalFormatting>
  <conditionalFormatting sqref="O118">
    <cfRule type="cellIs" dxfId="22705" priority="22953" stopIfTrue="1" operator="lessThan">
      <formula>G118</formula>
    </cfRule>
  </conditionalFormatting>
  <conditionalFormatting sqref="O118">
    <cfRule type="cellIs" dxfId="22704" priority="22952" stopIfTrue="1" operator="lessThan">
      <formula>G118</formula>
    </cfRule>
  </conditionalFormatting>
  <conditionalFormatting sqref="O118">
    <cfRule type="cellIs" dxfId="22703" priority="22951" stopIfTrue="1" operator="lessThan">
      <formula>G118</formula>
    </cfRule>
  </conditionalFormatting>
  <conditionalFormatting sqref="O118">
    <cfRule type="cellIs" dxfId="22702" priority="22950" stopIfTrue="1" operator="lessThan">
      <formula>G118</formula>
    </cfRule>
  </conditionalFormatting>
  <conditionalFormatting sqref="O118">
    <cfRule type="cellIs" dxfId="22701" priority="22949" stopIfTrue="1" operator="lessThan">
      <formula>G118</formula>
    </cfRule>
  </conditionalFormatting>
  <conditionalFormatting sqref="O118">
    <cfRule type="cellIs" dxfId="22700" priority="22948" stopIfTrue="1" operator="lessThan">
      <formula>G118</formula>
    </cfRule>
  </conditionalFormatting>
  <conditionalFormatting sqref="O118">
    <cfRule type="cellIs" dxfId="22699" priority="22947" stopIfTrue="1" operator="lessThan">
      <formula>G118</formula>
    </cfRule>
  </conditionalFormatting>
  <conditionalFormatting sqref="O118">
    <cfRule type="cellIs" dxfId="22698" priority="22946" stopIfTrue="1" operator="lessThan">
      <formula>G118</formula>
    </cfRule>
  </conditionalFormatting>
  <conditionalFormatting sqref="O118">
    <cfRule type="cellIs" dxfId="22697" priority="22945" stopIfTrue="1" operator="lessThan">
      <formula>G118</formula>
    </cfRule>
  </conditionalFormatting>
  <conditionalFormatting sqref="O118">
    <cfRule type="cellIs" dxfId="22696" priority="22944" stopIfTrue="1" operator="lessThan">
      <formula>G118</formula>
    </cfRule>
  </conditionalFormatting>
  <conditionalFormatting sqref="O118">
    <cfRule type="cellIs" dxfId="22695" priority="22943" stopIfTrue="1" operator="lessThan">
      <formula>G118</formula>
    </cfRule>
  </conditionalFormatting>
  <conditionalFormatting sqref="O118">
    <cfRule type="cellIs" dxfId="22694" priority="22942" stopIfTrue="1" operator="lessThan">
      <formula>G118</formula>
    </cfRule>
  </conditionalFormatting>
  <conditionalFormatting sqref="O118">
    <cfRule type="cellIs" dxfId="22693" priority="22941" stopIfTrue="1" operator="lessThan">
      <formula>G118</formula>
    </cfRule>
  </conditionalFormatting>
  <conditionalFormatting sqref="O118">
    <cfRule type="cellIs" dxfId="22692" priority="22940" stopIfTrue="1" operator="lessThan">
      <formula>G118</formula>
    </cfRule>
  </conditionalFormatting>
  <conditionalFormatting sqref="O118">
    <cfRule type="cellIs" dxfId="22691" priority="22939" stopIfTrue="1" operator="lessThan">
      <formula>G118</formula>
    </cfRule>
  </conditionalFormatting>
  <conditionalFormatting sqref="O118">
    <cfRule type="cellIs" dxfId="22690" priority="22938" stopIfTrue="1" operator="lessThan">
      <formula>G118</formula>
    </cfRule>
  </conditionalFormatting>
  <conditionalFormatting sqref="O118">
    <cfRule type="cellIs" dxfId="22689" priority="22937" stopIfTrue="1" operator="lessThan">
      <formula>G118</formula>
    </cfRule>
  </conditionalFormatting>
  <conditionalFormatting sqref="O118">
    <cfRule type="cellIs" dxfId="22688" priority="22936" stopIfTrue="1" operator="lessThan">
      <formula>G118</formula>
    </cfRule>
  </conditionalFormatting>
  <conditionalFormatting sqref="O118">
    <cfRule type="cellIs" dxfId="22687" priority="22935" stopIfTrue="1" operator="lessThan">
      <formula>G118</formula>
    </cfRule>
  </conditionalFormatting>
  <conditionalFormatting sqref="O118">
    <cfRule type="cellIs" dxfId="22686" priority="22934" stopIfTrue="1" operator="lessThan">
      <formula>G118</formula>
    </cfRule>
  </conditionalFormatting>
  <conditionalFormatting sqref="O118">
    <cfRule type="cellIs" dxfId="22685" priority="22933" stopIfTrue="1" operator="lessThan">
      <formula>G118</formula>
    </cfRule>
  </conditionalFormatting>
  <conditionalFormatting sqref="O118">
    <cfRule type="cellIs" dxfId="22684" priority="22932" stopIfTrue="1" operator="lessThan">
      <formula>G118</formula>
    </cfRule>
  </conditionalFormatting>
  <conditionalFormatting sqref="O118">
    <cfRule type="cellIs" dxfId="22683" priority="22931" stopIfTrue="1" operator="lessThan">
      <formula>G118</formula>
    </cfRule>
  </conditionalFormatting>
  <conditionalFormatting sqref="O118">
    <cfRule type="cellIs" dxfId="22682" priority="22930" stopIfTrue="1" operator="lessThan">
      <formula>G118</formula>
    </cfRule>
  </conditionalFormatting>
  <conditionalFormatting sqref="O118">
    <cfRule type="cellIs" dxfId="22681" priority="22929" stopIfTrue="1" operator="lessThan">
      <formula>G118</formula>
    </cfRule>
  </conditionalFormatting>
  <conditionalFormatting sqref="O118">
    <cfRule type="cellIs" dxfId="22680" priority="22928" stopIfTrue="1" operator="lessThan">
      <formula>G118</formula>
    </cfRule>
  </conditionalFormatting>
  <conditionalFormatting sqref="O118">
    <cfRule type="cellIs" dxfId="22679" priority="22927" stopIfTrue="1" operator="lessThan">
      <formula>G118</formula>
    </cfRule>
  </conditionalFormatting>
  <conditionalFormatting sqref="O118">
    <cfRule type="cellIs" dxfId="22678" priority="22926" stopIfTrue="1" operator="lessThan">
      <formula>G118</formula>
    </cfRule>
  </conditionalFormatting>
  <conditionalFormatting sqref="O118">
    <cfRule type="cellIs" dxfId="22677" priority="22925" stopIfTrue="1" operator="lessThan">
      <formula>G118</formula>
    </cfRule>
  </conditionalFormatting>
  <conditionalFormatting sqref="O118">
    <cfRule type="cellIs" dxfId="22676" priority="22924" stopIfTrue="1" operator="lessThan">
      <formula>G118</formula>
    </cfRule>
  </conditionalFormatting>
  <conditionalFormatting sqref="O118">
    <cfRule type="cellIs" dxfId="22675" priority="22923" stopIfTrue="1" operator="lessThan">
      <formula>G118</formula>
    </cfRule>
  </conditionalFormatting>
  <conditionalFormatting sqref="O118">
    <cfRule type="cellIs" dxfId="22674" priority="22922" stopIfTrue="1" operator="lessThan">
      <formula>G118</formula>
    </cfRule>
  </conditionalFormatting>
  <conditionalFormatting sqref="O118">
    <cfRule type="cellIs" dxfId="22673" priority="22921" stopIfTrue="1" operator="lessThan">
      <formula>G118</formula>
    </cfRule>
  </conditionalFormatting>
  <conditionalFormatting sqref="O118">
    <cfRule type="cellIs" dxfId="22672" priority="22920" stopIfTrue="1" operator="lessThan">
      <formula>G118</formula>
    </cfRule>
  </conditionalFormatting>
  <conditionalFormatting sqref="O118">
    <cfRule type="cellIs" dxfId="22671" priority="22919" stopIfTrue="1" operator="lessThan">
      <formula>G118</formula>
    </cfRule>
  </conditionalFormatting>
  <conditionalFormatting sqref="O118">
    <cfRule type="cellIs" dxfId="22670" priority="22918" stopIfTrue="1" operator="lessThan">
      <formula>G118</formula>
    </cfRule>
  </conditionalFormatting>
  <conditionalFormatting sqref="O118">
    <cfRule type="cellIs" dxfId="22669" priority="22917" stopIfTrue="1" operator="lessThan">
      <formula>G118</formula>
    </cfRule>
  </conditionalFormatting>
  <conditionalFormatting sqref="O118">
    <cfRule type="cellIs" dxfId="22668" priority="22916" stopIfTrue="1" operator="lessThan">
      <formula>G118</formula>
    </cfRule>
  </conditionalFormatting>
  <conditionalFormatting sqref="O118">
    <cfRule type="cellIs" dxfId="22667" priority="22915" stopIfTrue="1" operator="lessThan">
      <formula>G118</formula>
    </cfRule>
  </conditionalFormatting>
  <conditionalFormatting sqref="O118">
    <cfRule type="cellIs" dxfId="22666" priority="22914" stopIfTrue="1" operator="lessThan">
      <formula>G118</formula>
    </cfRule>
  </conditionalFormatting>
  <conditionalFormatting sqref="O118">
    <cfRule type="cellIs" dxfId="22665" priority="22913" stopIfTrue="1" operator="lessThan">
      <formula>G118</formula>
    </cfRule>
  </conditionalFormatting>
  <conditionalFormatting sqref="O118">
    <cfRule type="cellIs" dxfId="22664" priority="22912" stopIfTrue="1" operator="lessThan">
      <formula>G118</formula>
    </cfRule>
  </conditionalFormatting>
  <conditionalFormatting sqref="O118">
    <cfRule type="cellIs" dxfId="22663" priority="22911" stopIfTrue="1" operator="lessThan">
      <formula>G118</formula>
    </cfRule>
  </conditionalFormatting>
  <conditionalFormatting sqref="O118">
    <cfRule type="cellIs" dxfId="22662" priority="22910" stopIfTrue="1" operator="lessThan">
      <formula>G118</formula>
    </cfRule>
  </conditionalFormatting>
  <conditionalFormatting sqref="O118">
    <cfRule type="cellIs" dxfId="22661" priority="22909" stopIfTrue="1" operator="lessThan">
      <formula>G118</formula>
    </cfRule>
  </conditionalFormatting>
  <conditionalFormatting sqref="O118">
    <cfRule type="cellIs" dxfId="22660" priority="22908" stopIfTrue="1" operator="lessThan">
      <formula>G118</formula>
    </cfRule>
  </conditionalFormatting>
  <conditionalFormatting sqref="O118">
    <cfRule type="cellIs" dxfId="22659" priority="22907" stopIfTrue="1" operator="lessThan">
      <formula>G118</formula>
    </cfRule>
  </conditionalFormatting>
  <conditionalFormatting sqref="O118">
    <cfRule type="cellIs" dxfId="22658" priority="22906" stopIfTrue="1" operator="lessThan">
      <formula>G118</formula>
    </cfRule>
  </conditionalFormatting>
  <conditionalFormatting sqref="O118">
    <cfRule type="cellIs" dxfId="22657" priority="22905" stopIfTrue="1" operator="lessThan">
      <formula>G118</formula>
    </cfRule>
  </conditionalFormatting>
  <conditionalFormatting sqref="O118">
    <cfRule type="cellIs" dxfId="22656" priority="22904" stopIfTrue="1" operator="lessThan">
      <formula>G118</formula>
    </cfRule>
  </conditionalFormatting>
  <conditionalFormatting sqref="O118">
    <cfRule type="cellIs" dxfId="22655" priority="22903" stopIfTrue="1" operator="lessThan">
      <formula>G118</formula>
    </cfRule>
  </conditionalFormatting>
  <conditionalFormatting sqref="O118">
    <cfRule type="cellIs" dxfId="22654" priority="22902" stopIfTrue="1" operator="lessThan">
      <formula>G118</formula>
    </cfRule>
  </conditionalFormatting>
  <conditionalFormatting sqref="O118">
    <cfRule type="cellIs" dxfId="22653" priority="22901" stopIfTrue="1" operator="lessThan">
      <formula>G118</formula>
    </cfRule>
  </conditionalFormatting>
  <conditionalFormatting sqref="O118">
    <cfRule type="cellIs" dxfId="22652" priority="22900" stopIfTrue="1" operator="lessThan">
      <formula>G118</formula>
    </cfRule>
  </conditionalFormatting>
  <conditionalFormatting sqref="O118">
    <cfRule type="cellIs" dxfId="22651" priority="22899" stopIfTrue="1" operator="lessThan">
      <formula>G118</formula>
    </cfRule>
  </conditionalFormatting>
  <conditionalFormatting sqref="O118">
    <cfRule type="cellIs" dxfId="22650" priority="22898" stopIfTrue="1" operator="lessThan">
      <formula>G118</formula>
    </cfRule>
  </conditionalFormatting>
  <conditionalFormatting sqref="O118">
    <cfRule type="cellIs" dxfId="22649" priority="22897" stopIfTrue="1" operator="lessThan">
      <formula>G118</formula>
    </cfRule>
  </conditionalFormatting>
  <conditionalFormatting sqref="O118">
    <cfRule type="cellIs" dxfId="22648" priority="22896" stopIfTrue="1" operator="lessThan">
      <formula>G118</formula>
    </cfRule>
  </conditionalFormatting>
  <conditionalFormatting sqref="O118">
    <cfRule type="cellIs" dxfId="22647" priority="22895" stopIfTrue="1" operator="lessThan">
      <formula>G118</formula>
    </cfRule>
  </conditionalFormatting>
  <conditionalFormatting sqref="O118">
    <cfRule type="cellIs" dxfId="22646" priority="22894" stopIfTrue="1" operator="lessThan">
      <formula>G118</formula>
    </cfRule>
  </conditionalFormatting>
  <conditionalFormatting sqref="O118">
    <cfRule type="cellIs" dxfId="22645" priority="22893" stopIfTrue="1" operator="lessThan">
      <formula>G118</formula>
    </cfRule>
  </conditionalFormatting>
  <conditionalFormatting sqref="O118">
    <cfRule type="cellIs" dxfId="22644" priority="22892" stopIfTrue="1" operator="lessThan">
      <formula>G118</formula>
    </cfRule>
  </conditionalFormatting>
  <conditionalFormatting sqref="O118">
    <cfRule type="cellIs" dxfId="22643" priority="22891" stopIfTrue="1" operator="lessThan">
      <formula>G118</formula>
    </cfRule>
  </conditionalFormatting>
  <conditionalFormatting sqref="O118">
    <cfRule type="cellIs" dxfId="22642" priority="22890" stopIfTrue="1" operator="lessThan">
      <formula>G118</formula>
    </cfRule>
  </conditionalFormatting>
  <conditionalFormatting sqref="O118">
    <cfRule type="cellIs" dxfId="22641" priority="22889" stopIfTrue="1" operator="lessThan">
      <formula>G118</formula>
    </cfRule>
  </conditionalFormatting>
  <conditionalFormatting sqref="O118">
    <cfRule type="cellIs" dxfId="22640" priority="22888" stopIfTrue="1" operator="lessThan">
      <formula>G118</formula>
    </cfRule>
  </conditionalFormatting>
  <conditionalFormatting sqref="O118">
    <cfRule type="cellIs" dxfId="22639" priority="22887" stopIfTrue="1" operator="lessThan">
      <formula>G118</formula>
    </cfRule>
  </conditionalFormatting>
  <conditionalFormatting sqref="O118">
    <cfRule type="cellIs" dxfId="22638" priority="22886" stopIfTrue="1" operator="lessThan">
      <formula>G118</formula>
    </cfRule>
  </conditionalFormatting>
  <conditionalFormatting sqref="O118">
    <cfRule type="cellIs" dxfId="22637" priority="22885" stopIfTrue="1" operator="lessThan">
      <formula>G118</formula>
    </cfRule>
  </conditionalFormatting>
  <conditionalFormatting sqref="O118">
    <cfRule type="cellIs" dxfId="22636" priority="22884" stopIfTrue="1" operator="lessThan">
      <formula>G118</formula>
    </cfRule>
  </conditionalFormatting>
  <conditionalFormatting sqref="O118">
    <cfRule type="cellIs" dxfId="22635" priority="22883" stopIfTrue="1" operator="lessThan">
      <formula>G118</formula>
    </cfRule>
  </conditionalFormatting>
  <conditionalFormatting sqref="O118">
    <cfRule type="cellIs" dxfId="22634" priority="22882" stopIfTrue="1" operator="lessThan">
      <formula>G118</formula>
    </cfRule>
  </conditionalFormatting>
  <conditionalFormatting sqref="O118">
    <cfRule type="cellIs" dxfId="22633" priority="22881" stopIfTrue="1" operator="lessThan">
      <formula>G118</formula>
    </cfRule>
  </conditionalFormatting>
  <conditionalFormatting sqref="O118">
    <cfRule type="cellIs" dxfId="22632" priority="22880" stopIfTrue="1" operator="lessThan">
      <formula>G118</formula>
    </cfRule>
  </conditionalFormatting>
  <conditionalFormatting sqref="O118">
    <cfRule type="cellIs" dxfId="22631" priority="22879" stopIfTrue="1" operator="lessThan">
      <formula>G118</formula>
    </cfRule>
  </conditionalFormatting>
  <conditionalFormatting sqref="O118">
    <cfRule type="cellIs" dxfId="22630" priority="22878" stopIfTrue="1" operator="lessThan">
      <formula>G118</formula>
    </cfRule>
  </conditionalFormatting>
  <conditionalFormatting sqref="O118">
    <cfRule type="cellIs" dxfId="22629" priority="22877" stopIfTrue="1" operator="lessThan">
      <formula>G118</formula>
    </cfRule>
  </conditionalFormatting>
  <conditionalFormatting sqref="O118">
    <cfRule type="cellIs" dxfId="22628" priority="22876" stopIfTrue="1" operator="lessThan">
      <formula>G118</formula>
    </cfRule>
  </conditionalFormatting>
  <conditionalFormatting sqref="O118">
    <cfRule type="cellIs" dxfId="22627" priority="22875" stopIfTrue="1" operator="lessThan">
      <formula>G118</formula>
    </cfRule>
  </conditionalFormatting>
  <conditionalFormatting sqref="Y118">
    <cfRule type="cellIs" dxfId="22626" priority="22874" stopIfTrue="1" operator="lessThan">
      <formula>J118</formula>
    </cfRule>
  </conditionalFormatting>
  <conditionalFormatting sqref="X118">
    <cfRule type="cellIs" dxfId="22625" priority="22873" stopIfTrue="1" operator="lessThan">
      <formula>J118</formula>
    </cfRule>
  </conditionalFormatting>
  <conditionalFormatting sqref="X118">
    <cfRule type="cellIs" dxfId="22624" priority="22872" stopIfTrue="1" operator="lessThan">
      <formula>J118</formula>
    </cfRule>
  </conditionalFormatting>
  <conditionalFormatting sqref="X118">
    <cfRule type="cellIs" dxfId="22623" priority="22871" stopIfTrue="1" operator="lessThan">
      <formula>J118</formula>
    </cfRule>
  </conditionalFormatting>
  <conditionalFormatting sqref="Y118">
    <cfRule type="cellIs" dxfId="22622" priority="22870" stopIfTrue="1" operator="lessThan">
      <formula>J118</formula>
    </cfRule>
  </conditionalFormatting>
  <conditionalFormatting sqref="X118">
    <cfRule type="cellIs" dxfId="22621" priority="22869" stopIfTrue="1" operator="lessThan">
      <formula>J118</formula>
    </cfRule>
  </conditionalFormatting>
  <conditionalFormatting sqref="X118">
    <cfRule type="cellIs" dxfId="22620" priority="22868" stopIfTrue="1" operator="lessThan">
      <formula>J118</formula>
    </cfRule>
  </conditionalFormatting>
  <conditionalFormatting sqref="O116">
    <cfRule type="cellIs" dxfId="22619" priority="22867" stopIfTrue="1" operator="lessThan">
      <formula>G116</formula>
    </cfRule>
  </conditionalFormatting>
  <conditionalFormatting sqref="O116">
    <cfRule type="cellIs" dxfId="22618" priority="22866" stopIfTrue="1" operator="lessThan">
      <formula>G116</formula>
    </cfRule>
  </conditionalFormatting>
  <conditionalFormatting sqref="O116">
    <cfRule type="cellIs" dxfId="22617" priority="22865" stopIfTrue="1" operator="lessThan">
      <formula>G116</formula>
    </cfRule>
  </conditionalFormatting>
  <conditionalFormatting sqref="O116">
    <cfRule type="cellIs" dxfId="22616" priority="22864" stopIfTrue="1" operator="lessThan">
      <formula>G116</formula>
    </cfRule>
  </conditionalFormatting>
  <conditionalFormatting sqref="O116">
    <cfRule type="cellIs" dxfId="22615" priority="22863" stopIfTrue="1" operator="lessThan">
      <formula>G116</formula>
    </cfRule>
  </conditionalFormatting>
  <conditionalFormatting sqref="O116">
    <cfRule type="cellIs" dxfId="22614" priority="22862" stopIfTrue="1" operator="lessThan">
      <formula>G116</formula>
    </cfRule>
  </conditionalFormatting>
  <conditionalFormatting sqref="O116">
    <cfRule type="cellIs" dxfId="22613" priority="22861" stopIfTrue="1" operator="lessThan">
      <formula>G116</formula>
    </cfRule>
  </conditionalFormatting>
  <conditionalFormatting sqref="O116">
    <cfRule type="cellIs" dxfId="22612" priority="22860" stopIfTrue="1" operator="lessThan">
      <formula>G116</formula>
    </cfRule>
  </conditionalFormatting>
  <conditionalFormatting sqref="O116">
    <cfRule type="cellIs" dxfId="22611" priority="22859" stopIfTrue="1" operator="lessThan">
      <formula>G116</formula>
    </cfRule>
  </conditionalFormatting>
  <conditionalFormatting sqref="O116">
    <cfRule type="cellIs" dxfId="22610" priority="22858" stopIfTrue="1" operator="lessThan">
      <formula>G116</formula>
    </cfRule>
  </conditionalFormatting>
  <conditionalFormatting sqref="O116">
    <cfRule type="cellIs" dxfId="22609" priority="22857" stopIfTrue="1" operator="lessThan">
      <formula>G116</formula>
    </cfRule>
  </conditionalFormatting>
  <conditionalFormatting sqref="O116">
    <cfRule type="cellIs" dxfId="22608" priority="22856" stopIfTrue="1" operator="lessThan">
      <formula>G116</formula>
    </cfRule>
  </conditionalFormatting>
  <conditionalFormatting sqref="O116">
    <cfRule type="cellIs" dxfId="22607" priority="22855" stopIfTrue="1" operator="lessThan">
      <formula>G116</formula>
    </cfRule>
  </conditionalFormatting>
  <conditionalFormatting sqref="O116">
    <cfRule type="cellIs" dxfId="22606" priority="22854" stopIfTrue="1" operator="lessThan">
      <formula>G116</formula>
    </cfRule>
  </conditionalFormatting>
  <conditionalFormatting sqref="O116">
    <cfRule type="cellIs" dxfId="22605" priority="22853" stopIfTrue="1" operator="lessThan">
      <formula>G116</formula>
    </cfRule>
  </conditionalFormatting>
  <conditionalFormatting sqref="O116">
    <cfRule type="cellIs" dxfId="22604" priority="22852" stopIfTrue="1" operator="lessThan">
      <formula>G116</formula>
    </cfRule>
  </conditionalFormatting>
  <conditionalFormatting sqref="O116">
    <cfRule type="cellIs" dxfId="22603" priority="22851" stopIfTrue="1" operator="lessThan">
      <formula>G116</formula>
    </cfRule>
  </conditionalFormatting>
  <conditionalFormatting sqref="O116">
    <cfRule type="cellIs" dxfId="22602" priority="22850" stopIfTrue="1" operator="lessThan">
      <formula>G116</formula>
    </cfRule>
  </conditionalFormatting>
  <conditionalFormatting sqref="O116">
    <cfRule type="cellIs" dxfId="22601" priority="22849" stopIfTrue="1" operator="lessThan">
      <formula>G116</formula>
    </cfRule>
  </conditionalFormatting>
  <conditionalFormatting sqref="O116">
    <cfRule type="cellIs" dxfId="22600" priority="22848" stopIfTrue="1" operator="lessThan">
      <formula>G116</formula>
    </cfRule>
  </conditionalFormatting>
  <conditionalFormatting sqref="O116">
    <cfRule type="cellIs" dxfId="22599" priority="22847" stopIfTrue="1" operator="lessThan">
      <formula>G116</formula>
    </cfRule>
  </conditionalFormatting>
  <conditionalFormatting sqref="O116">
    <cfRule type="cellIs" dxfId="22598" priority="22846" stopIfTrue="1" operator="lessThan">
      <formula>G116</formula>
    </cfRule>
  </conditionalFormatting>
  <conditionalFormatting sqref="O116">
    <cfRule type="cellIs" dxfId="22597" priority="22845" stopIfTrue="1" operator="lessThan">
      <formula>G116</formula>
    </cfRule>
  </conditionalFormatting>
  <conditionalFormatting sqref="O116">
    <cfRule type="cellIs" dxfId="22596" priority="22844" stopIfTrue="1" operator="lessThan">
      <formula>G116</formula>
    </cfRule>
  </conditionalFormatting>
  <conditionalFormatting sqref="O116">
    <cfRule type="cellIs" dxfId="22595" priority="22843" stopIfTrue="1" operator="lessThan">
      <formula>G116</formula>
    </cfRule>
  </conditionalFormatting>
  <conditionalFormatting sqref="O116">
    <cfRule type="cellIs" dxfId="22594" priority="22842" stopIfTrue="1" operator="lessThan">
      <formula>G116</formula>
    </cfRule>
  </conditionalFormatting>
  <conditionalFormatting sqref="O116">
    <cfRule type="cellIs" dxfId="22593" priority="22841" stopIfTrue="1" operator="lessThan">
      <formula>G116</formula>
    </cfRule>
  </conditionalFormatting>
  <conditionalFormatting sqref="O116">
    <cfRule type="cellIs" dxfId="22592" priority="22840" stopIfTrue="1" operator="lessThan">
      <formula>G116</formula>
    </cfRule>
  </conditionalFormatting>
  <conditionalFormatting sqref="O116">
    <cfRule type="cellIs" dxfId="22591" priority="22839" stopIfTrue="1" operator="lessThan">
      <formula>G116</formula>
    </cfRule>
  </conditionalFormatting>
  <conditionalFormatting sqref="O116">
    <cfRule type="cellIs" dxfId="22590" priority="22838" stopIfTrue="1" operator="lessThan">
      <formula>G116</formula>
    </cfRule>
  </conditionalFormatting>
  <conditionalFormatting sqref="O116">
    <cfRule type="cellIs" dxfId="22589" priority="22837" stopIfTrue="1" operator="lessThan">
      <formula>G116</formula>
    </cfRule>
  </conditionalFormatting>
  <conditionalFormatting sqref="O116">
    <cfRule type="cellIs" dxfId="22588" priority="22836" stopIfTrue="1" operator="lessThan">
      <formula>G116</formula>
    </cfRule>
  </conditionalFormatting>
  <conditionalFormatting sqref="O116">
    <cfRule type="cellIs" dxfId="22587" priority="22835" stopIfTrue="1" operator="lessThan">
      <formula>G116</formula>
    </cfRule>
  </conditionalFormatting>
  <conditionalFormatting sqref="O116">
    <cfRule type="cellIs" dxfId="22586" priority="22834" stopIfTrue="1" operator="lessThan">
      <formula>G116</formula>
    </cfRule>
  </conditionalFormatting>
  <conditionalFormatting sqref="O116">
    <cfRule type="cellIs" dxfId="22585" priority="22833" stopIfTrue="1" operator="lessThan">
      <formula>G116</formula>
    </cfRule>
  </conditionalFormatting>
  <conditionalFormatting sqref="O116">
    <cfRule type="cellIs" dxfId="22584" priority="22832" stopIfTrue="1" operator="lessThan">
      <formula>G116</formula>
    </cfRule>
  </conditionalFormatting>
  <conditionalFormatting sqref="O116">
    <cfRule type="cellIs" dxfId="22583" priority="22831" stopIfTrue="1" operator="lessThan">
      <formula>G116</formula>
    </cfRule>
  </conditionalFormatting>
  <conditionalFormatting sqref="O116">
    <cfRule type="cellIs" dxfId="22582" priority="22830" stopIfTrue="1" operator="lessThan">
      <formula>G116</formula>
    </cfRule>
  </conditionalFormatting>
  <conditionalFormatting sqref="O116">
    <cfRule type="cellIs" dxfId="22581" priority="22829" stopIfTrue="1" operator="lessThan">
      <formula>G116</formula>
    </cfRule>
  </conditionalFormatting>
  <conditionalFormatting sqref="O116">
    <cfRule type="cellIs" dxfId="22580" priority="22828" stopIfTrue="1" operator="lessThan">
      <formula>G116</formula>
    </cfRule>
  </conditionalFormatting>
  <conditionalFormatting sqref="O116">
    <cfRule type="cellIs" dxfId="22579" priority="22827" stopIfTrue="1" operator="lessThan">
      <formula>G116</formula>
    </cfRule>
  </conditionalFormatting>
  <conditionalFormatting sqref="O116">
    <cfRule type="cellIs" dxfId="22578" priority="22826" stopIfTrue="1" operator="lessThan">
      <formula>G116</formula>
    </cfRule>
  </conditionalFormatting>
  <conditionalFormatting sqref="O116">
    <cfRule type="cellIs" dxfId="22577" priority="22825" stopIfTrue="1" operator="lessThan">
      <formula>G116</formula>
    </cfRule>
  </conditionalFormatting>
  <conditionalFormatting sqref="O116">
    <cfRule type="cellIs" dxfId="22576" priority="22824" stopIfTrue="1" operator="lessThan">
      <formula>G116</formula>
    </cfRule>
  </conditionalFormatting>
  <conditionalFormatting sqref="O116">
    <cfRule type="cellIs" dxfId="22575" priority="22823" stopIfTrue="1" operator="lessThan">
      <formula>G116</formula>
    </cfRule>
  </conditionalFormatting>
  <conditionalFormatting sqref="O116">
    <cfRule type="cellIs" dxfId="22574" priority="22822" stopIfTrue="1" operator="lessThan">
      <formula>G116</formula>
    </cfRule>
  </conditionalFormatting>
  <conditionalFormatting sqref="O116">
    <cfRule type="cellIs" dxfId="22573" priority="22821" stopIfTrue="1" operator="lessThan">
      <formula>G116</formula>
    </cfRule>
  </conditionalFormatting>
  <conditionalFormatting sqref="O116">
    <cfRule type="cellIs" dxfId="22572" priority="22820" stopIfTrue="1" operator="lessThan">
      <formula>G116</formula>
    </cfRule>
  </conditionalFormatting>
  <conditionalFormatting sqref="O116">
    <cfRule type="cellIs" dxfId="22571" priority="22819" stopIfTrue="1" operator="lessThan">
      <formula>G116</formula>
    </cfRule>
  </conditionalFormatting>
  <conditionalFormatting sqref="O116">
    <cfRule type="cellIs" dxfId="22570" priority="22818" stopIfTrue="1" operator="lessThan">
      <formula>G116</formula>
    </cfRule>
  </conditionalFormatting>
  <conditionalFormatting sqref="O116">
    <cfRule type="cellIs" dxfId="22569" priority="22817" stopIfTrue="1" operator="lessThan">
      <formula>G116</formula>
    </cfRule>
  </conditionalFormatting>
  <conditionalFormatting sqref="O116">
    <cfRule type="cellIs" dxfId="22568" priority="22816" stopIfTrue="1" operator="lessThan">
      <formula>G116</formula>
    </cfRule>
  </conditionalFormatting>
  <conditionalFormatting sqref="O116">
    <cfRule type="cellIs" dxfId="22567" priority="22815" stopIfTrue="1" operator="lessThan">
      <formula>G116</formula>
    </cfRule>
  </conditionalFormatting>
  <conditionalFormatting sqref="O116">
    <cfRule type="cellIs" dxfId="22566" priority="22814" stopIfTrue="1" operator="lessThan">
      <formula>G116</formula>
    </cfRule>
  </conditionalFormatting>
  <conditionalFormatting sqref="O116">
    <cfRule type="cellIs" dxfId="22565" priority="22813" stopIfTrue="1" operator="lessThan">
      <formula>G116</formula>
    </cfRule>
  </conditionalFormatting>
  <conditionalFormatting sqref="O116">
    <cfRule type="cellIs" dxfId="22564" priority="22812" stopIfTrue="1" operator="lessThan">
      <formula>G116</formula>
    </cfRule>
  </conditionalFormatting>
  <conditionalFormatting sqref="O116">
    <cfRule type="cellIs" dxfId="22563" priority="22811" stopIfTrue="1" operator="lessThan">
      <formula>G116</formula>
    </cfRule>
  </conditionalFormatting>
  <conditionalFormatting sqref="O116">
    <cfRule type="cellIs" dxfId="22562" priority="22810" stopIfTrue="1" operator="lessThan">
      <formula>G116</formula>
    </cfRule>
  </conditionalFormatting>
  <conditionalFormatting sqref="O116">
    <cfRule type="cellIs" dxfId="22561" priority="22809" stopIfTrue="1" operator="lessThan">
      <formula>G116</formula>
    </cfRule>
  </conditionalFormatting>
  <conditionalFormatting sqref="O116">
    <cfRule type="cellIs" dxfId="22560" priority="22808" stopIfTrue="1" operator="lessThan">
      <formula>G116</formula>
    </cfRule>
  </conditionalFormatting>
  <conditionalFormatting sqref="O116">
    <cfRule type="cellIs" dxfId="22559" priority="22807" stopIfTrue="1" operator="lessThan">
      <formula>G116</formula>
    </cfRule>
  </conditionalFormatting>
  <conditionalFormatting sqref="O116">
    <cfRule type="cellIs" dxfId="22558" priority="22806" stopIfTrue="1" operator="lessThan">
      <formula>G116</formula>
    </cfRule>
  </conditionalFormatting>
  <conditionalFormatting sqref="O116">
    <cfRule type="cellIs" dxfId="22557" priority="22805" stopIfTrue="1" operator="lessThan">
      <formula>G116</formula>
    </cfRule>
  </conditionalFormatting>
  <conditionalFormatting sqref="O116">
    <cfRule type="cellIs" dxfId="22556" priority="22804" stopIfTrue="1" operator="lessThan">
      <formula>G116</formula>
    </cfRule>
  </conditionalFormatting>
  <conditionalFormatting sqref="O116">
    <cfRule type="cellIs" dxfId="22555" priority="22803" stopIfTrue="1" operator="lessThan">
      <formula>G116</formula>
    </cfRule>
  </conditionalFormatting>
  <conditionalFormatting sqref="O116">
    <cfRule type="cellIs" dxfId="22554" priority="22802" stopIfTrue="1" operator="lessThan">
      <formula>G116</formula>
    </cfRule>
  </conditionalFormatting>
  <conditionalFormatting sqref="O116">
    <cfRule type="cellIs" dxfId="22553" priority="22801" stopIfTrue="1" operator="lessThan">
      <formula>G116</formula>
    </cfRule>
  </conditionalFormatting>
  <conditionalFormatting sqref="O116">
    <cfRule type="cellIs" dxfId="22552" priority="22800" stopIfTrue="1" operator="lessThan">
      <formula>G116</formula>
    </cfRule>
  </conditionalFormatting>
  <conditionalFormatting sqref="O116">
    <cfRule type="cellIs" dxfId="22551" priority="22799" stopIfTrue="1" operator="lessThan">
      <formula>G116</formula>
    </cfRule>
  </conditionalFormatting>
  <conditionalFormatting sqref="O116">
    <cfRule type="cellIs" dxfId="22550" priority="22798" stopIfTrue="1" operator="lessThan">
      <formula>G116</formula>
    </cfRule>
  </conditionalFormatting>
  <conditionalFormatting sqref="O116">
    <cfRule type="cellIs" dxfId="22549" priority="22797" stopIfTrue="1" operator="lessThan">
      <formula>G116</formula>
    </cfRule>
  </conditionalFormatting>
  <conditionalFormatting sqref="O116">
    <cfRule type="cellIs" dxfId="22548" priority="22796" stopIfTrue="1" operator="lessThan">
      <formula>G116</formula>
    </cfRule>
  </conditionalFormatting>
  <conditionalFormatting sqref="O116">
    <cfRule type="cellIs" dxfId="22547" priority="22795" stopIfTrue="1" operator="lessThan">
      <formula>G116</formula>
    </cfRule>
  </conditionalFormatting>
  <conditionalFormatting sqref="O116">
    <cfRule type="cellIs" dxfId="22546" priority="22794" stopIfTrue="1" operator="lessThan">
      <formula>G116</formula>
    </cfRule>
  </conditionalFormatting>
  <conditionalFormatting sqref="O116">
    <cfRule type="cellIs" dxfId="22545" priority="22793" stopIfTrue="1" operator="lessThan">
      <formula>G116</formula>
    </cfRule>
  </conditionalFormatting>
  <conditionalFormatting sqref="O116">
    <cfRule type="cellIs" dxfId="22544" priority="22792" stopIfTrue="1" operator="lessThan">
      <formula>G116</formula>
    </cfRule>
  </conditionalFormatting>
  <conditionalFormatting sqref="O116">
    <cfRule type="cellIs" dxfId="22543" priority="22791" stopIfTrue="1" operator="lessThan">
      <formula>G116</formula>
    </cfRule>
  </conditionalFormatting>
  <conditionalFormatting sqref="O116">
    <cfRule type="cellIs" dxfId="22542" priority="22790" stopIfTrue="1" operator="lessThan">
      <formula>G116</formula>
    </cfRule>
  </conditionalFormatting>
  <conditionalFormatting sqref="O116">
    <cfRule type="cellIs" dxfId="22541" priority="22789" stopIfTrue="1" operator="lessThan">
      <formula>G116</formula>
    </cfRule>
  </conditionalFormatting>
  <conditionalFormatting sqref="O116">
    <cfRule type="cellIs" dxfId="22540" priority="22788" stopIfTrue="1" operator="lessThan">
      <formula>G116</formula>
    </cfRule>
  </conditionalFormatting>
  <conditionalFormatting sqref="O116">
    <cfRule type="cellIs" dxfId="22539" priority="22787" stopIfTrue="1" operator="lessThan">
      <formula>G116</formula>
    </cfRule>
  </conditionalFormatting>
  <conditionalFormatting sqref="O116">
    <cfRule type="cellIs" dxfId="22538" priority="22786" stopIfTrue="1" operator="lessThan">
      <formula>G116</formula>
    </cfRule>
  </conditionalFormatting>
  <conditionalFormatting sqref="O116">
    <cfRule type="cellIs" dxfId="22537" priority="22785" stopIfTrue="1" operator="lessThan">
      <formula>G116</formula>
    </cfRule>
  </conditionalFormatting>
  <conditionalFormatting sqref="O116">
    <cfRule type="cellIs" dxfId="22536" priority="22784" stopIfTrue="1" operator="lessThan">
      <formula>G116</formula>
    </cfRule>
  </conditionalFormatting>
  <conditionalFormatting sqref="O116">
    <cfRule type="cellIs" dxfId="22535" priority="22783" stopIfTrue="1" operator="lessThan">
      <formula>G116</formula>
    </cfRule>
  </conditionalFormatting>
  <conditionalFormatting sqref="O116">
    <cfRule type="cellIs" dxfId="22534" priority="22782" stopIfTrue="1" operator="lessThan">
      <formula>G116</formula>
    </cfRule>
  </conditionalFormatting>
  <conditionalFormatting sqref="O116">
    <cfRule type="cellIs" dxfId="22533" priority="22781" stopIfTrue="1" operator="lessThan">
      <formula>G116</formula>
    </cfRule>
  </conditionalFormatting>
  <conditionalFormatting sqref="O116">
    <cfRule type="cellIs" dxfId="22532" priority="22780" stopIfTrue="1" operator="lessThan">
      <formula>G116</formula>
    </cfRule>
  </conditionalFormatting>
  <conditionalFormatting sqref="O116">
    <cfRule type="cellIs" dxfId="22531" priority="22779" stopIfTrue="1" operator="lessThan">
      <formula>G116</formula>
    </cfRule>
  </conditionalFormatting>
  <conditionalFormatting sqref="O116">
    <cfRule type="cellIs" dxfId="22530" priority="22778" stopIfTrue="1" operator="lessThan">
      <formula>G116</formula>
    </cfRule>
  </conditionalFormatting>
  <conditionalFormatting sqref="O116">
    <cfRule type="cellIs" dxfId="22529" priority="22777" stopIfTrue="1" operator="lessThan">
      <formula>G116</formula>
    </cfRule>
  </conditionalFormatting>
  <conditionalFormatting sqref="O116">
    <cfRule type="cellIs" dxfId="22528" priority="22776" stopIfTrue="1" operator="lessThan">
      <formula>G116</formula>
    </cfRule>
  </conditionalFormatting>
  <conditionalFormatting sqref="O116">
    <cfRule type="cellIs" dxfId="22527" priority="22775" stopIfTrue="1" operator="lessThan">
      <formula>G116</formula>
    </cfRule>
  </conditionalFormatting>
  <conditionalFormatting sqref="O116">
    <cfRule type="cellIs" dxfId="22526" priority="22774" stopIfTrue="1" operator="lessThan">
      <formula>G116</formula>
    </cfRule>
  </conditionalFormatting>
  <conditionalFormatting sqref="O116">
    <cfRule type="cellIs" dxfId="22525" priority="22773" stopIfTrue="1" operator="lessThan">
      <formula>G116</formula>
    </cfRule>
  </conditionalFormatting>
  <conditionalFormatting sqref="O116">
    <cfRule type="cellIs" dxfId="22524" priority="22772" stopIfTrue="1" operator="lessThan">
      <formula>G116</formula>
    </cfRule>
  </conditionalFormatting>
  <conditionalFormatting sqref="O117">
    <cfRule type="cellIs" dxfId="22523" priority="22771" stopIfTrue="1" operator="lessThan">
      <formula>G117</formula>
    </cfRule>
  </conditionalFormatting>
  <conditionalFormatting sqref="O117">
    <cfRule type="cellIs" dxfId="22522" priority="22770" stopIfTrue="1" operator="lessThan">
      <formula>G117</formula>
    </cfRule>
  </conditionalFormatting>
  <conditionalFormatting sqref="O117">
    <cfRule type="cellIs" dxfId="22521" priority="22769" stopIfTrue="1" operator="lessThan">
      <formula>G117</formula>
    </cfRule>
  </conditionalFormatting>
  <conditionalFormatting sqref="O117">
    <cfRule type="cellIs" dxfId="22520" priority="22768" stopIfTrue="1" operator="lessThan">
      <formula>G117</formula>
    </cfRule>
  </conditionalFormatting>
  <conditionalFormatting sqref="O117">
    <cfRule type="cellIs" dxfId="22519" priority="22767" stopIfTrue="1" operator="lessThan">
      <formula>G117</formula>
    </cfRule>
  </conditionalFormatting>
  <conditionalFormatting sqref="O117">
    <cfRule type="cellIs" dxfId="22518" priority="22766" stopIfTrue="1" operator="lessThan">
      <formula>G117</formula>
    </cfRule>
  </conditionalFormatting>
  <conditionalFormatting sqref="O117">
    <cfRule type="cellIs" dxfId="22517" priority="22765" stopIfTrue="1" operator="lessThan">
      <formula>G117</formula>
    </cfRule>
  </conditionalFormatting>
  <conditionalFormatting sqref="O117">
    <cfRule type="cellIs" dxfId="22516" priority="22764" stopIfTrue="1" operator="lessThan">
      <formula>G117</formula>
    </cfRule>
  </conditionalFormatting>
  <conditionalFormatting sqref="O117">
    <cfRule type="cellIs" dxfId="22515" priority="22763" stopIfTrue="1" operator="lessThan">
      <formula>G117</formula>
    </cfRule>
  </conditionalFormatting>
  <conditionalFormatting sqref="O117">
    <cfRule type="cellIs" dxfId="22514" priority="22762" stopIfTrue="1" operator="lessThan">
      <formula>G117</formula>
    </cfRule>
  </conditionalFormatting>
  <conditionalFormatting sqref="O117">
    <cfRule type="cellIs" dxfId="22513" priority="22761" stopIfTrue="1" operator="lessThan">
      <formula>G117</formula>
    </cfRule>
  </conditionalFormatting>
  <conditionalFormatting sqref="O117">
    <cfRule type="cellIs" dxfId="22512" priority="22760" stopIfTrue="1" operator="lessThan">
      <formula>G117</formula>
    </cfRule>
  </conditionalFormatting>
  <conditionalFormatting sqref="O117">
    <cfRule type="cellIs" dxfId="22511" priority="22759" stopIfTrue="1" operator="lessThan">
      <formula>G117</formula>
    </cfRule>
  </conditionalFormatting>
  <conditionalFormatting sqref="O117">
    <cfRule type="cellIs" dxfId="22510" priority="22758" stopIfTrue="1" operator="lessThan">
      <formula>G117</formula>
    </cfRule>
  </conditionalFormatting>
  <conditionalFormatting sqref="O117">
    <cfRule type="cellIs" dxfId="22509" priority="22757" stopIfTrue="1" operator="lessThan">
      <formula>G117</formula>
    </cfRule>
  </conditionalFormatting>
  <conditionalFormatting sqref="O117">
    <cfRule type="cellIs" dxfId="22508" priority="22756" stopIfTrue="1" operator="lessThan">
      <formula>G117</formula>
    </cfRule>
  </conditionalFormatting>
  <conditionalFormatting sqref="O117">
    <cfRule type="cellIs" dxfId="22507" priority="22755" stopIfTrue="1" operator="lessThan">
      <formula>G117</formula>
    </cfRule>
  </conditionalFormatting>
  <conditionalFormatting sqref="O117">
    <cfRule type="cellIs" dxfId="22506" priority="22754" stopIfTrue="1" operator="lessThan">
      <formula>G117</formula>
    </cfRule>
  </conditionalFormatting>
  <conditionalFormatting sqref="O117">
    <cfRule type="cellIs" dxfId="22505" priority="22753" stopIfTrue="1" operator="lessThan">
      <formula>G117</formula>
    </cfRule>
  </conditionalFormatting>
  <conditionalFormatting sqref="O117">
    <cfRule type="cellIs" dxfId="22504" priority="22752" stopIfTrue="1" operator="lessThan">
      <formula>G117</formula>
    </cfRule>
  </conditionalFormatting>
  <conditionalFormatting sqref="O117">
    <cfRule type="cellIs" dxfId="22503" priority="22751" stopIfTrue="1" operator="lessThan">
      <formula>G117</formula>
    </cfRule>
  </conditionalFormatting>
  <conditionalFormatting sqref="O117">
    <cfRule type="cellIs" dxfId="22502" priority="22750" stopIfTrue="1" operator="lessThan">
      <formula>G117</formula>
    </cfRule>
  </conditionalFormatting>
  <conditionalFormatting sqref="O117">
    <cfRule type="cellIs" dxfId="22501" priority="22749" stopIfTrue="1" operator="lessThan">
      <formula>G117</formula>
    </cfRule>
  </conditionalFormatting>
  <conditionalFormatting sqref="O117">
    <cfRule type="cellIs" dxfId="22500" priority="22748" stopIfTrue="1" operator="lessThan">
      <formula>G117</formula>
    </cfRule>
  </conditionalFormatting>
  <conditionalFormatting sqref="O117">
    <cfRule type="cellIs" dxfId="22499" priority="22747" stopIfTrue="1" operator="lessThan">
      <formula>G117</formula>
    </cfRule>
  </conditionalFormatting>
  <conditionalFormatting sqref="O117">
    <cfRule type="cellIs" dxfId="22498" priority="22746" stopIfTrue="1" operator="lessThan">
      <formula>G117</formula>
    </cfRule>
  </conditionalFormatting>
  <conditionalFormatting sqref="O117">
    <cfRule type="cellIs" dxfId="22497" priority="22745" stopIfTrue="1" operator="lessThan">
      <formula>G117</formula>
    </cfRule>
  </conditionalFormatting>
  <conditionalFormatting sqref="O117">
    <cfRule type="cellIs" dxfId="22496" priority="22744" stopIfTrue="1" operator="lessThan">
      <formula>G117</formula>
    </cfRule>
  </conditionalFormatting>
  <conditionalFormatting sqref="O117">
    <cfRule type="cellIs" dxfId="22495" priority="22743" stopIfTrue="1" operator="lessThan">
      <formula>G117</formula>
    </cfRule>
  </conditionalFormatting>
  <conditionalFormatting sqref="O117">
    <cfRule type="cellIs" dxfId="22494" priority="22742" stopIfTrue="1" operator="lessThan">
      <formula>G117</formula>
    </cfRule>
  </conditionalFormatting>
  <conditionalFormatting sqref="O117">
    <cfRule type="cellIs" dxfId="22493" priority="22741" stopIfTrue="1" operator="lessThan">
      <formula>G117</formula>
    </cfRule>
  </conditionalFormatting>
  <conditionalFormatting sqref="O117">
    <cfRule type="cellIs" dxfId="22492" priority="22740" stopIfTrue="1" operator="lessThan">
      <formula>G117</formula>
    </cfRule>
  </conditionalFormatting>
  <conditionalFormatting sqref="O117">
    <cfRule type="cellIs" dxfId="22491" priority="22739" stopIfTrue="1" operator="lessThan">
      <formula>G117</formula>
    </cfRule>
  </conditionalFormatting>
  <conditionalFormatting sqref="O117">
    <cfRule type="cellIs" dxfId="22490" priority="22738" stopIfTrue="1" operator="lessThan">
      <formula>G117</formula>
    </cfRule>
  </conditionalFormatting>
  <conditionalFormatting sqref="O117">
    <cfRule type="cellIs" dxfId="22489" priority="22737" stopIfTrue="1" operator="lessThan">
      <formula>G117</formula>
    </cfRule>
  </conditionalFormatting>
  <conditionalFormatting sqref="O117">
    <cfRule type="cellIs" dxfId="22488" priority="22736" stopIfTrue="1" operator="lessThan">
      <formula>G117</formula>
    </cfRule>
  </conditionalFormatting>
  <conditionalFormatting sqref="O117">
    <cfRule type="cellIs" dxfId="22487" priority="22735" stopIfTrue="1" operator="lessThan">
      <formula>G117</formula>
    </cfRule>
  </conditionalFormatting>
  <conditionalFormatting sqref="O117">
    <cfRule type="cellIs" dxfId="22486" priority="22734" stopIfTrue="1" operator="lessThan">
      <formula>G117</formula>
    </cfRule>
  </conditionalFormatting>
  <conditionalFormatting sqref="O117">
    <cfRule type="cellIs" dxfId="22485" priority="22733" stopIfTrue="1" operator="lessThan">
      <formula>G117</formula>
    </cfRule>
  </conditionalFormatting>
  <conditionalFormatting sqref="O117">
    <cfRule type="cellIs" dxfId="22484" priority="22732" stopIfTrue="1" operator="lessThan">
      <formula>G117</formula>
    </cfRule>
  </conditionalFormatting>
  <conditionalFormatting sqref="O117">
    <cfRule type="cellIs" dxfId="22483" priority="22731" stopIfTrue="1" operator="lessThan">
      <formula>G117</formula>
    </cfRule>
  </conditionalFormatting>
  <conditionalFormatting sqref="O117">
    <cfRule type="cellIs" dxfId="22482" priority="22730" stopIfTrue="1" operator="lessThan">
      <formula>G117</formula>
    </cfRule>
  </conditionalFormatting>
  <conditionalFormatting sqref="O117">
    <cfRule type="cellIs" dxfId="22481" priority="22729" stopIfTrue="1" operator="lessThan">
      <formula>G117</formula>
    </cfRule>
  </conditionalFormatting>
  <conditionalFormatting sqref="O117">
    <cfRule type="cellIs" dxfId="22480" priority="22728" stopIfTrue="1" operator="lessThan">
      <formula>G117</formula>
    </cfRule>
  </conditionalFormatting>
  <conditionalFormatting sqref="O117">
    <cfRule type="cellIs" dxfId="22479" priority="22727" stopIfTrue="1" operator="lessThan">
      <formula>G117</formula>
    </cfRule>
  </conditionalFormatting>
  <conditionalFormatting sqref="O117">
    <cfRule type="cellIs" dxfId="22478" priority="22726" stopIfTrue="1" operator="lessThan">
      <formula>G117</formula>
    </cfRule>
  </conditionalFormatting>
  <conditionalFormatting sqref="O117">
    <cfRule type="cellIs" dxfId="22477" priority="22725" stopIfTrue="1" operator="lessThan">
      <formula>G117</formula>
    </cfRule>
  </conditionalFormatting>
  <conditionalFormatting sqref="O117">
    <cfRule type="cellIs" dxfId="22476" priority="22724" stopIfTrue="1" operator="lessThan">
      <formula>G117</formula>
    </cfRule>
  </conditionalFormatting>
  <conditionalFormatting sqref="O117">
    <cfRule type="cellIs" dxfId="22475" priority="22723" stopIfTrue="1" operator="lessThan">
      <formula>G117</formula>
    </cfRule>
  </conditionalFormatting>
  <conditionalFormatting sqref="O117">
    <cfRule type="cellIs" dxfId="22474" priority="22722" stopIfTrue="1" operator="lessThan">
      <formula>G117</formula>
    </cfRule>
  </conditionalFormatting>
  <conditionalFormatting sqref="O117">
    <cfRule type="cellIs" dxfId="22473" priority="22721" stopIfTrue="1" operator="lessThan">
      <formula>G117</formula>
    </cfRule>
  </conditionalFormatting>
  <conditionalFormatting sqref="O117">
    <cfRule type="cellIs" dxfId="22472" priority="22720" stopIfTrue="1" operator="lessThan">
      <formula>G117</formula>
    </cfRule>
  </conditionalFormatting>
  <conditionalFormatting sqref="O117">
    <cfRule type="cellIs" dxfId="22471" priority="22719" stopIfTrue="1" operator="lessThan">
      <formula>G117</formula>
    </cfRule>
  </conditionalFormatting>
  <conditionalFormatting sqref="O117">
    <cfRule type="cellIs" dxfId="22470" priority="22718" stopIfTrue="1" operator="lessThan">
      <formula>G117</formula>
    </cfRule>
  </conditionalFormatting>
  <conditionalFormatting sqref="O117">
    <cfRule type="cellIs" dxfId="22469" priority="22717" stopIfTrue="1" operator="lessThan">
      <formula>G117</formula>
    </cfRule>
  </conditionalFormatting>
  <conditionalFormatting sqref="O117">
    <cfRule type="cellIs" dxfId="22468" priority="22716" stopIfTrue="1" operator="lessThan">
      <formula>G117</formula>
    </cfRule>
  </conditionalFormatting>
  <conditionalFormatting sqref="O117">
    <cfRule type="cellIs" dxfId="22467" priority="22715" stopIfTrue="1" operator="lessThan">
      <formula>G117</formula>
    </cfRule>
  </conditionalFormatting>
  <conditionalFormatting sqref="O117">
    <cfRule type="cellIs" dxfId="22466" priority="22714" stopIfTrue="1" operator="lessThan">
      <formula>G117</formula>
    </cfRule>
  </conditionalFormatting>
  <conditionalFormatting sqref="O117">
    <cfRule type="cellIs" dxfId="22465" priority="22713" stopIfTrue="1" operator="lessThan">
      <formula>G117</formula>
    </cfRule>
  </conditionalFormatting>
  <conditionalFormatting sqref="O117">
    <cfRule type="cellIs" dxfId="22464" priority="22712" stopIfTrue="1" operator="lessThan">
      <formula>G117</formula>
    </cfRule>
  </conditionalFormatting>
  <conditionalFormatting sqref="O117">
    <cfRule type="cellIs" dxfId="22463" priority="22711" stopIfTrue="1" operator="lessThan">
      <formula>G117</formula>
    </cfRule>
  </conditionalFormatting>
  <conditionalFormatting sqref="O117">
    <cfRule type="cellIs" dxfId="22462" priority="22710" stopIfTrue="1" operator="lessThan">
      <formula>G117</formula>
    </cfRule>
  </conditionalFormatting>
  <conditionalFormatting sqref="O117">
    <cfRule type="cellIs" dxfId="22461" priority="22709" stopIfTrue="1" operator="lessThan">
      <formula>G117</formula>
    </cfRule>
  </conditionalFormatting>
  <conditionalFormatting sqref="O117">
    <cfRule type="cellIs" dxfId="22460" priority="22708" stopIfTrue="1" operator="lessThan">
      <formula>G117</formula>
    </cfRule>
  </conditionalFormatting>
  <conditionalFormatting sqref="O117">
    <cfRule type="cellIs" dxfId="22459" priority="22707" stopIfTrue="1" operator="lessThan">
      <formula>G117</formula>
    </cfRule>
  </conditionalFormatting>
  <conditionalFormatting sqref="O117">
    <cfRule type="cellIs" dxfId="22458" priority="22706" stopIfTrue="1" operator="lessThan">
      <formula>G117</formula>
    </cfRule>
  </conditionalFormatting>
  <conditionalFormatting sqref="O117">
    <cfRule type="cellIs" dxfId="22457" priority="22705" stopIfTrue="1" operator="lessThan">
      <formula>G117</formula>
    </cfRule>
  </conditionalFormatting>
  <conditionalFormatting sqref="O117">
    <cfRule type="cellIs" dxfId="22456" priority="22704" stopIfTrue="1" operator="lessThan">
      <formula>G117</formula>
    </cfRule>
  </conditionalFormatting>
  <conditionalFormatting sqref="O117">
    <cfRule type="cellIs" dxfId="22455" priority="22703" stopIfTrue="1" operator="lessThan">
      <formula>G117</formula>
    </cfRule>
  </conditionalFormatting>
  <conditionalFormatting sqref="O117">
    <cfRule type="cellIs" dxfId="22454" priority="22702" stopIfTrue="1" operator="lessThan">
      <formula>G117</formula>
    </cfRule>
  </conditionalFormatting>
  <conditionalFormatting sqref="O117">
    <cfRule type="cellIs" dxfId="22453" priority="22701" stopIfTrue="1" operator="lessThan">
      <formula>G117</formula>
    </cfRule>
  </conditionalFormatting>
  <conditionalFormatting sqref="O117">
    <cfRule type="cellIs" dxfId="22452" priority="22700" stopIfTrue="1" operator="lessThan">
      <formula>G117</formula>
    </cfRule>
  </conditionalFormatting>
  <conditionalFormatting sqref="O117">
    <cfRule type="cellIs" dxfId="22451" priority="22699" stopIfTrue="1" operator="lessThan">
      <formula>G117</formula>
    </cfRule>
  </conditionalFormatting>
  <conditionalFormatting sqref="O117">
    <cfRule type="cellIs" dxfId="22450" priority="22698" stopIfTrue="1" operator="lessThan">
      <formula>G117</formula>
    </cfRule>
  </conditionalFormatting>
  <conditionalFormatting sqref="O117">
    <cfRule type="cellIs" dxfId="22449" priority="22697" stopIfTrue="1" operator="lessThan">
      <formula>G117</formula>
    </cfRule>
  </conditionalFormatting>
  <conditionalFormatting sqref="O117">
    <cfRule type="cellIs" dxfId="22448" priority="22696" stopIfTrue="1" operator="lessThan">
      <formula>G117</formula>
    </cfRule>
  </conditionalFormatting>
  <conditionalFormatting sqref="O117">
    <cfRule type="cellIs" dxfId="22447" priority="22695" stopIfTrue="1" operator="lessThan">
      <formula>G117</formula>
    </cfRule>
  </conditionalFormatting>
  <conditionalFormatting sqref="O117">
    <cfRule type="cellIs" dxfId="22446" priority="22694" stopIfTrue="1" operator="lessThan">
      <formula>G117</formula>
    </cfRule>
  </conditionalFormatting>
  <conditionalFormatting sqref="O117">
    <cfRule type="cellIs" dxfId="22445" priority="22693" stopIfTrue="1" operator="lessThan">
      <formula>G117</formula>
    </cfRule>
  </conditionalFormatting>
  <conditionalFormatting sqref="O117">
    <cfRule type="cellIs" dxfId="22444" priority="22692" stopIfTrue="1" operator="lessThan">
      <formula>G117</formula>
    </cfRule>
  </conditionalFormatting>
  <conditionalFormatting sqref="O117">
    <cfRule type="cellIs" dxfId="22443" priority="22691" stopIfTrue="1" operator="lessThan">
      <formula>G117</formula>
    </cfRule>
  </conditionalFormatting>
  <conditionalFormatting sqref="O117">
    <cfRule type="cellIs" dxfId="22442" priority="22690" stopIfTrue="1" operator="lessThan">
      <formula>G117</formula>
    </cfRule>
  </conditionalFormatting>
  <conditionalFormatting sqref="O117">
    <cfRule type="cellIs" dxfId="22441" priority="22689" stopIfTrue="1" operator="lessThan">
      <formula>G117</formula>
    </cfRule>
  </conditionalFormatting>
  <conditionalFormatting sqref="O117">
    <cfRule type="cellIs" dxfId="22440" priority="22688" stopIfTrue="1" operator="lessThan">
      <formula>G117</formula>
    </cfRule>
  </conditionalFormatting>
  <conditionalFormatting sqref="O117">
    <cfRule type="cellIs" dxfId="22439" priority="22687" stopIfTrue="1" operator="lessThan">
      <formula>G117</formula>
    </cfRule>
  </conditionalFormatting>
  <conditionalFormatting sqref="O117">
    <cfRule type="cellIs" dxfId="22438" priority="22686" stopIfTrue="1" operator="lessThan">
      <formula>G117</formula>
    </cfRule>
  </conditionalFormatting>
  <conditionalFormatting sqref="O117">
    <cfRule type="cellIs" dxfId="22437" priority="22685" stopIfTrue="1" operator="lessThan">
      <formula>G117</formula>
    </cfRule>
  </conditionalFormatting>
  <conditionalFormatting sqref="O117">
    <cfRule type="cellIs" dxfId="22436" priority="22684" stopIfTrue="1" operator="lessThan">
      <formula>G117</formula>
    </cfRule>
  </conditionalFormatting>
  <conditionalFormatting sqref="O117">
    <cfRule type="cellIs" dxfId="22435" priority="22683" stopIfTrue="1" operator="lessThan">
      <formula>G117</formula>
    </cfRule>
  </conditionalFormatting>
  <conditionalFormatting sqref="O117">
    <cfRule type="cellIs" dxfId="22434" priority="22682" stopIfTrue="1" operator="lessThan">
      <formula>G117</formula>
    </cfRule>
  </conditionalFormatting>
  <conditionalFormatting sqref="O117">
    <cfRule type="cellIs" dxfId="22433" priority="22681" stopIfTrue="1" operator="lessThan">
      <formula>G117</formula>
    </cfRule>
  </conditionalFormatting>
  <conditionalFormatting sqref="O117">
    <cfRule type="cellIs" dxfId="22432" priority="22680" stopIfTrue="1" operator="lessThan">
      <formula>G117</formula>
    </cfRule>
  </conditionalFormatting>
  <conditionalFormatting sqref="O117">
    <cfRule type="cellIs" dxfId="22431" priority="22679" stopIfTrue="1" operator="lessThan">
      <formula>G117</formula>
    </cfRule>
  </conditionalFormatting>
  <conditionalFormatting sqref="O117">
    <cfRule type="cellIs" dxfId="22430" priority="22678" stopIfTrue="1" operator="lessThan">
      <formula>G117</formula>
    </cfRule>
  </conditionalFormatting>
  <conditionalFormatting sqref="O117">
    <cfRule type="cellIs" dxfId="22429" priority="22677" stopIfTrue="1" operator="lessThan">
      <formula>G117</formula>
    </cfRule>
  </conditionalFormatting>
  <conditionalFormatting sqref="O117">
    <cfRule type="cellIs" dxfId="22428" priority="22676" stopIfTrue="1" operator="lessThan">
      <formula>G117</formula>
    </cfRule>
  </conditionalFormatting>
  <conditionalFormatting sqref="O117">
    <cfRule type="cellIs" dxfId="22427" priority="22675" stopIfTrue="1" operator="lessThan">
      <formula>G117</formula>
    </cfRule>
  </conditionalFormatting>
  <conditionalFormatting sqref="O117">
    <cfRule type="cellIs" dxfId="22426" priority="22674" stopIfTrue="1" operator="lessThan">
      <formula>G117</formula>
    </cfRule>
  </conditionalFormatting>
  <conditionalFormatting sqref="Y116">
    <cfRule type="cellIs" dxfId="22425" priority="22673" stopIfTrue="1" operator="lessThan">
      <formula>J116</formula>
    </cfRule>
  </conditionalFormatting>
  <conditionalFormatting sqref="X116">
    <cfRule type="cellIs" dxfId="22424" priority="22672" stopIfTrue="1" operator="lessThan">
      <formula>J116</formula>
    </cfRule>
  </conditionalFormatting>
  <conditionalFormatting sqref="X116">
    <cfRule type="cellIs" dxfId="22423" priority="22671" stopIfTrue="1" operator="lessThan">
      <formula>J116</formula>
    </cfRule>
  </conditionalFormatting>
  <conditionalFormatting sqref="X116">
    <cfRule type="cellIs" dxfId="22422" priority="22670" stopIfTrue="1" operator="lessThan">
      <formula>J116</formula>
    </cfRule>
  </conditionalFormatting>
  <conditionalFormatting sqref="Y116">
    <cfRule type="cellIs" dxfId="22421" priority="22669" stopIfTrue="1" operator="lessThan">
      <formula>J116</formula>
    </cfRule>
  </conditionalFormatting>
  <conditionalFormatting sqref="X116">
    <cfRule type="cellIs" dxfId="22420" priority="22668" stopIfTrue="1" operator="lessThan">
      <formula>J116</formula>
    </cfRule>
  </conditionalFormatting>
  <conditionalFormatting sqref="X116">
    <cfRule type="cellIs" dxfId="22419" priority="22667" stopIfTrue="1" operator="lessThan">
      <formula>J116</formula>
    </cfRule>
  </conditionalFormatting>
  <conditionalFormatting sqref="Y117">
    <cfRule type="cellIs" dxfId="22418" priority="22666" stopIfTrue="1" operator="lessThan">
      <formula>J117</formula>
    </cfRule>
  </conditionalFormatting>
  <conditionalFormatting sqref="X117">
    <cfRule type="cellIs" dxfId="22417" priority="22665" stopIfTrue="1" operator="lessThan">
      <formula>J117</formula>
    </cfRule>
  </conditionalFormatting>
  <conditionalFormatting sqref="X117">
    <cfRule type="cellIs" dxfId="22416" priority="22664" stopIfTrue="1" operator="lessThan">
      <formula>J117</formula>
    </cfRule>
  </conditionalFormatting>
  <conditionalFormatting sqref="X117">
    <cfRule type="cellIs" dxfId="22415" priority="22663" stopIfTrue="1" operator="lessThan">
      <formula>J117</formula>
    </cfRule>
  </conditionalFormatting>
  <conditionalFormatting sqref="Y117">
    <cfRule type="cellIs" dxfId="22414" priority="22662" stopIfTrue="1" operator="lessThan">
      <formula>J117</formula>
    </cfRule>
  </conditionalFormatting>
  <conditionalFormatting sqref="X117">
    <cfRule type="cellIs" dxfId="22413" priority="22661" stopIfTrue="1" operator="lessThan">
      <formula>J117</formula>
    </cfRule>
  </conditionalFormatting>
  <conditionalFormatting sqref="X117">
    <cfRule type="cellIs" dxfId="22412" priority="22660" stopIfTrue="1" operator="lessThan">
      <formula>J117</formula>
    </cfRule>
  </conditionalFormatting>
  <conditionalFormatting sqref="O119">
    <cfRule type="cellIs" dxfId="22411" priority="22659" stopIfTrue="1" operator="lessThan">
      <formula>G119</formula>
    </cfRule>
  </conditionalFormatting>
  <conditionalFormatting sqref="O119">
    <cfRule type="cellIs" dxfId="22410" priority="22656" stopIfTrue="1" operator="lessThan">
      <formula>G119</formula>
    </cfRule>
  </conditionalFormatting>
  <conditionalFormatting sqref="O119">
    <cfRule type="cellIs" dxfId="22409" priority="22653" stopIfTrue="1" operator="lessThan">
      <formula>G119</formula>
    </cfRule>
  </conditionalFormatting>
  <conditionalFormatting sqref="O119">
    <cfRule type="cellIs" dxfId="22408" priority="22652" stopIfTrue="1" operator="lessThan">
      <formula>G119</formula>
    </cfRule>
  </conditionalFormatting>
  <conditionalFormatting sqref="O119">
    <cfRule type="cellIs" dxfId="22407" priority="22651" stopIfTrue="1" operator="lessThan">
      <formula>G119</formula>
    </cfRule>
  </conditionalFormatting>
  <conditionalFormatting sqref="O119">
    <cfRule type="cellIs" dxfId="22406" priority="22650" stopIfTrue="1" operator="lessThan">
      <formula>G119</formula>
    </cfRule>
  </conditionalFormatting>
  <conditionalFormatting sqref="O119">
    <cfRule type="cellIs" dxfId="22405" priority="22649" stopIfTrue="1" operator="lessThan">
      <formula>G119</formula>
    </cfRule>
  </conditionalFormatting>
  <conditionalFormatting sqref="O119">
    <cfRule type="cellIs" dxfId="22404" priority="22648" stopIfTrue="1" operator="lessThan">
      <formula>G119</formula>
    </cfRule>
  </conditionalFormatting>
  <conditionalFormatting sqref="O119">
    <cfRule type="cellIs" dxfId="22403" priority="22647" stopIfTrue="1" operator="lessThan">
      <formula>G119</formula>
    </cfRule>
  </conditionalFormatting>
  <conditionalFormatting sqref="O119">
    <cfRule type="cellIs" dxfId="22402" priority="22646" stopIfTrue="1" operator="lessThan">
      <formula>G119</formula>
    </cfRule>
  </conditionalFormatting>
  <conditionalFormatting sqref="O119">
    <cfRule type="cellIs" dxfId="22401" priority="22645" stopIfTrue="1" operator="lessThan">
      <formula>G119</formula>
    </cfRule>
  </conditionalFormatting>
  <conditionalFormatting sqref="O119">
    <cfRule type="cellIs" dxfId="22400" priority="22644" stopIfTrue="1" operator="lessThan">
      <formula>G119</formula>
    </cfRule>
  </conditionalFormatting>
  <conditionalFormatting sqref="O119">
    <cfRule type="cellIs" dxfId="22399" priority="22643" stopIfTrue="1" operator="lessThan">
      <formula>G119</formula>
    </cfRule>
  </conditionalFormatting>
  <conditionalFormatting sqref="O119">
    <cfRule type="cellIs" dxfId="22398" priority="22642" stopIfTrue="1" operator="lessThan">
      <formula>G119</formula>
    </cfRule>
  </conditionalFormatting>
  <conditionalFormatting sqref="O119">
    <cfRule type="cellIs" dxfId="22397" priority="22641" stopIfTrue="1" operator="lessThan">
      <formula>G119</formula>
    </cfRule>
  </conditionalFormatting>
  <conditionalFormatting sqref="O119">
    <cfRule type="cellIs" dxfId="22396" priority="22640" stopIfTrue="1" operator="lessThan">
      <formula>G119</formula>
    </cfRule>
  </conditionalFormatting>
  <conditionalFormatting sqref="O119">
    <cfRule type="cellIs" dxfId="22395" priority="22639" stopIfTrue="1" operator="lessThan">
      <formula>G119</formula>
    </cfRule>
  </conditionalFormatting>
  <conditionalFormatting sqref="O119">
    <cfRule type="cellIs" dxfId="22394" priority="22638" stopIfTrue="1" operator="lessThan">
      <formula>G119</formula>
    </cfRule>
  </conditionalFormatting>
  <conditionalFormatting sqref="O119">
    <cfRule type="cellIs" dxfId="22393" priority="22637" stopIfTrue="1" operator="lessThan">
      <formula>G119</formula>
    </cfRule>
  </conditionalFormatting>
  <conditionalFormatting sqref="O119">
    <cfRule type="cellIs" dxfId="22392" priority="22636" stopIfTrue="1" operator="lessThan">
      <formula>G119</formula>
    </cfRule>
  </conditionalFormatting>
  <conditionalFormatting sqref="O119">
    <cfRule type="cellIs" dxfId="22391" priority="22635" stopIfTrue="1" operator="lessThan">
      <formula>G119</formula>
    </cfRule>
  </conditionalFormatting>
  <conditionalFormatting sqref="O119">
    <cfRule type="cellIs" dxfId="22390" priority="22634" stopIfTrue="1" operator="lessThan">
      <formula>G119</formula>
    </cfRule>
  </conditionalFormatting>
  <conditionalFormatting sqref="O119">
    <cfRule type="cellIs" dxfId="22389" priority="22633" stopIfTrue="1" operator="lessThan">
      <formula>G119</formula>
    </cfRule>
  </conditionalFormatting>
  <conditionalFormatting sqref="O119">
    <cfRule type="cellIs" dxfId="22388" priority="22632" stopIfTrue="1" operator="lessThan">
      <formula>G119</formula>
    </cfRule>
  </conditionalFormatting>
  <conditionalFormatting sqref="O119">
    <cfRule type="cellIs" dxfId="22387" priority="22631" stopIfTrue="1" operator="lessThan">
      <formula>G119</formula>
    </cfRule>
  </conditionalFormatting>
  <conditionalFormatting sqref="O119">
    <cfRule type="cellIs" dxfId="22386" priority="22630" stopIfTrue="1" operator="lessThan">
      <formula>G119</formula>
    </cfRule>
  </conditionalFormatting>
  <conditionalFormatting sqref="O119">
    <cfRule type="cellIs" dxfId="22385" priority="22629" stopIfTrue="1" operator="lessThan">
      <formula>G119</formula>
    </cfRule>
  </conditionalFormatting>
  <conditionalFormatting sqref="O119">
    <cfRule type="cellIs" dxfId="22384" priority="22628" stopIfTrue="1" operator="lessThan">
      <formula>G119</formula>
    </cfRule>
  </conditionalFormatting>
  <conditionalFormatting sqref="O119">
    <cfRule type="cellIs" dxfId="22383" priority="22627" stopIfTrue="1" operator="lessThan">
      <formula>G119</formula>
    </cfRule>
  </conditionalFormatting>
  <conditionalFormatting sqref="O119">
    <cfRule type="cellIs" dxfId="22382" priority="22626" stopIfTrue="1" operator="lessThan">
      <formula>G119</formula>
    </cfRule>
  </conditionalFormatting>
  <conditionalFormatting sqref="O119">
    <cfRule type="cellIs" dxfId="22381" priority="22625" stopIfTrue="1" operator="lessThan">
      <formula>G119</formula>
    </cfRule>
  </conditionalFormatting>
  <conditionalFormatting sqref="O119">
    <cfRule type="cellIs" dxfId="22380" priority="22624" stopIfTrue="1" operator="lessThan">
      <formula>G119</formula>
    </cfRule>
  </conditionalFormatting>
  <conditionalFormatting sqref="O119">
    <cfRule type="cellIs" dxfId="22379" priority="22623" stopIfTrue="1" operator="lessThan">
      <formula>G119</formula>
    </cfRule>
  </conditionalFormatting>
  <conditionalFormatting sqref="O119">
    <cfRule type="cellIs" dxfId="22378" priority="22622" stopIfTrue="1" operator="lessThan">
      <formula>G119</formula>
    </cfRule>
  </conditionalFormatting>
  <conditionalFormatting sqref="O119">
    <cfRule type="cellIs" dxfId="22377" priority="22621" stopIfTrue="1" operator="lessThan">
      <formula>G119</formula>
    </cfRule>
  </conditionalFormatting>
  <conditionalFormatting sqref="O119">
    <cfRule type="cellIs" dxfId="22376" priority="22620" stopIfTrue="1" operator="lessThan">
      <formula>G119</formula>
    </cfRule>
  </conditionalFormatting>
  <conditionalFormatting sqref="O119">
    <cfRule type="cellIs" dxfId="22375" priority="22619" stopIfTrue="1" operator="lessThan">
      <formula>G119</formula>
    </cfRule>
  </conditionalFormatting>
  <conditionalFormatting sqref="O119">
    <cfRule type="cellIs" dxfId="22374" priority="22618" stopIfTrue="1" operator="lessThan">
      <formula>G119</formula>
    </cfRule>
  </conditionalFormatting>
  <conditionalFormatting sqref="O119">
    <cfRule type="cellIs" dxfId="22373" priority="22617" stopIfTrue="1" operator="lessThan">
      <formula>G119</formula>
    </cfRule>
  </conditionalFormatting>
  <conditionalFormatting sqref="O119">
    <cfRule type="cellIs" dxfId="22372" priority="22616" stopIfTrue="1" operator="lessThan">
      <formula>G119</formula>
    </cfRule>
  </conditionalFormatting>
  <conditionalFormatting sqref="O119">
    <cfRule type="cellIs" dxfId="22371" priority="22615" stopIfTrue="1" operator="lessThan">
      <formula>G119</formula>
    </cfRule>
  </conditionalFormatting>
  <conditionalFormatting sqref="O119">
    <cfRule type="cellIs" dxfId="22370" priority="22614" stopIfTrue="1" operator="lessThan">
      <formula>G119</formula>
    </cfRule>
  </conditionalFormatting>
  <conditionalFormatting sqref="O119">
    <cfRule type="cellIs" dxfId="22369" priority="22613" stopIfTrue="1" operator="lessThan">
      <formula>G119</formula>
    </cfRule>
  </conditionalFormatting>
  <conditionalFormatting sqref="O119">
    <cfRule type="cellIs" dxfId="22368" priority="22612" stopIfTrue="1" operator="lessThan">
      <formula>G119</formula>
    </cfRule>
  </conditionalFormatting>
  <conditionalFormatting sqref="O119">
    <cfRule type="cellIs" dxfId="22367" priority="22611" stopIfTrue="1" operator="lessThan">
      <formula>G119</formula>
    </cfRule>
  </conditionalFormatting>
  <conditionalFormatting sqref="O119">
    <cfRule type="cellIs" dxfId="22366" priority="22610" stopIfTrue="1" operator="lessThan">
      <formula>G119</formula>
    </cfRule>
  </conditionalFormatting>
  <conditionalFormatting sqref="O119">
    <cfRule type="cellIs" dxfId="22365" priority="22609" stopIfTrue="1" operator="lessThan">
      <formula>G119</formula>
    </cfRule>
  </conditionalFormatting>
  <conditionalFormatting sqref="O119">
    <cfRule type="cellIs" dxfId="22364" priority="22608" stopIfTrue="1" operator="lessThan">
      <formula>G119</formula>
    </cfRule>
  </conditionalFormatting>
  <conditionalFormatting sqref="O119">
    <cfRule type="cellIs" dxfId="22363" priority="22607" stopIfTrue="1" operator="lessThan">
      <formula>G119</formula>
    </cfRule>
  </conditionalFormatting>
  <conditionalFormatting sqref="O119">
    <cfRule type="cellIs" dxfId="22362" priority="22606" stopIfTrue="1" operator="lessThan">
      <formula>G119</formula>
    </cfRule>
  </conditionalFormatting>
  <conditionalFormatting sqref="O119">
    <cfRule type="cellIs" dxfId="22361" priority="22605" stopIfTrue="1" operator="lessThan">
      <formula>G119</formula>
    </cfRule>
  </conditionalFormatting>
  <conditionalFormatting sqref="O119">
    <cfRule type="cellIs" dxfId="22360" priority="22604" stopIfTrue="1" operator="lessThan">
      <formula>G119</formula>
    </cfRule>
  </conditionalFormatting>
  <conditionalFormatting sqref="O119">
    <cfRule type="cellIs" dxfId="22359" priority="22603" stopIfTrue="1" operator="lessThan">
      <formula>G119</formula>
    </cfRule>
  </conditionalFormatting>
  <conditionalFormatting sqref="O119">
    <cfRule type="cellIs" dxfId="22358" priority="22602" stopIfTrue="1" operator="lessThan">
      <formula>G119</formula>
    </cfRule>
  </conditionalFormatting>
  <conditionalFormatting sqref="O119">
    <cfRule type="cellIs" dxfId="22357" priority="22601" stopIfTrue="1" operator="lessThan">
      <formula>G119</formula>
    </cfRule>
  </conditionalFormatting>
  <conditionalFormatting sqref="O119">
    <cfRule type="cellIs" dxfId="22356" priority="22600" stopIfTrue="1" operator="lessThan">
      <formula>G119</formula>
    </cfRule>
  </conditionalFormatting>
  <conditionalFormatting sqref="O119">
    <cfRule type="cellIs" dxfId="22355" priority="22599" stopIfTrue="1" operator="lessThan">
      <formula>G119</formula>
    </cfRule>
  </conditionalFormatting>
  <conditionalFormatting sqref="O119">
    <cfRule type="cellIs" dxfId="22354" priority="22598" stopIfTrue="1" operator="lessThan">
      <formula>G119</formula>
    </cfRule>
  </conditionalFormatting>
  <conditionalFormatting sqref="O119">
    <cfRule type="cellIs" dxfId="22353" priority="22597" stopIfTrue="1" operator="lessThan">
      <formula>G119</formula>
    </cfRule>
  </conditionalFormatting>
  <conditionalFormatting sqref="O119">
    <cfRule type="cellIs" dxfId="22352" priority="22596" stopIfTrue="1" operator="lessThan">
      <formula>G119</formula>
    </cfRule>
  </conditionalFormatting>
  <conditionalFormatting sqref="O119">
    <cfRule type="cellIs" dxfId="22351" priority="22595" stopIfTrue="1" operator="lessThan">
      <formula>G119</formula>
    </cfRule>
  </conditionalFormatting>
  <conditionalFormatting sqref="O119">
    <cfRule type="cellIs" dxfId="22350" priority="22594" stopIfTrue="1" operator="lessThan">
      <formula>G119</formula>
    </cfRule>
  </conditionalFormatting>
  <conditionalFormatting sqref="O119">
    <cfRule type="cellIs" dxfId="22349" priority="22593" stopIfTrue="1" operator="lessThan">
      <formula>G119</formula>
    </cfRule>
  </conditionalFormatting>
  <conditionalFormatting sqref="O119">
    <cfRule type="cellIs" dxfId="22348" priority="22592" stopIfTrue="1" operator="lessThan">
      <formula>G119</formula>
    </cfRule>
  </conditionalFormatting>
  <conditionalFormatting sqref="O119">
    <cfRule type="cellIs" dxfId="22347" priority="22591" stopIfTrue="1" operator="lessThan">
      <formula>G119</formula>
    </cfRule>
  </conditionalFormatting>
  <conditionalFormatting sqref="O119">
    <cfRule type="cellIs" dxfId="22346" priority="22590" stopIfTrue="1" operator="lessThan">
      <formula>G119</formula>
    </cfRule>
  </conditionalFormatting>
  <conditionalFormatting sqref="O119">
    <cfRule type="cellIs" dxfId="22345" priority="22589" stopIfTrue="1" operator="lessThan">
      <formula>G119</formula>
    </cfRule>
  </conditionalFormatting>
  <conditionalFormatting sqref="O119">
    <cfRule type="cellIs" dxfId="22344" priority="22588" stopIfTrue="1" operator="lessThan">
      <formula>G119</formula>
    </cfRule>
  </conditionalFormatting>
  <conditionalFormatting sqref="O119">
    <cfRule type="cellIs" dxfId="22343" priority="22587" stopIfTrue="1" operator="lessThan">
      <formula>G119</formula>
    </cfRule>
  </conditionalFormatting>
  <conditionalFormatting sqref="O119">
    <cfRule type="cellIs" dxfId="22342" priority="22586" stopIfTrue="1" operator="lessThan">
      <formula>G119</formula>
    </cfRule>
  </conditionalFormatting>
  <conditionalFormatting sqref="O119">
    <cfRule type="cellIs" dxfId="22341" priority="22585" stopIfTrue="1" operator="lessThan">
      <formula>G119</formula>
    </cfRule>
  </conditionalFormatting>
  <conditionalFormatting sqref="O119">
    <cfRule type="cellIs" dxfId="22340" priority="22584" stopIfTrue="1" operator="lessThan">
      <formula>G119</formula>
    </cfRule>
  </conditionalFormatting>
  <conditionalFormatting sqref="O119">
    <cfRule type="cellIs" dxfId="22339" priority="22583" stopIfTrue="1" operator="lessThan">
      <formula>G119</formula>
    </cfRule>
  </conditionalFormatting>
  <conditionalFormatting sqref="O119">
    <cfRule type="cellIs" dxfId="22338" priority="22582" stopIfTrue="1" operator="lessThan">
      <formula>G119</formula>
    </cfRule>
  </conditionalFormatting>
  <conditionalFormatting sqref="O119">
    <cfRule type="cellIs" dxfId="22337" priority="22581" stopIfTrue="1" operator="lessThan">
      <formula>G119</formula>
    </cfRule>
  </conditionalFormatting>
  <conditionalFormatting sqref="O119">
    <cfRule type="cellIs" dxfId="22336" priority="22580" stopIfTrue="1" operator="lessThan">
      <formula>G119</formula>
    </cfRule>
  </conditionalFormatting>
  <conditionalFormatting sqref="O119">
    <cfRule type="cellIs" dxfId="22335" priority="22579" stopIfTrue="1" operator="lessThan">
      <formula>G119</formula>
    </cfRule>
  </conditionalFormatting>
  <conditionalFormatting sqref="O119">
    <cfRule type="cellIs" dxfId="22334" priority="22578" stopIfTrue="1" operator="lessThan">
      <formula>G119</formula>
    </cfRule>
  </conditionalFormatting>
  <conditionalFormatting sqref="O119">
    <cfRule type="cellIs" dxfId="22333" priority="22577" stopIfTrue="1" operator="lessThan">
      <formula>G119</formula>
    </cfRule>
  </conditionalFormatting>
  <conditionalFormatting sqref="O119">
    <cfRule type="cellIs" dxfId="22332" priority="22576" stopIfTrue="1" operator="lessThan">
      <formula>G119</formula>
    </cfRule>
  </conditionalFormatting>
  <conditionalFormatting sqref="O119">
    <cfRule type="cellIs" dxfId="22331" priority="22575" stopIfTrue="1" operator="lessThan">
      <formula>G119</formula>
    </cfRule>
  </conditionalFormatting>
  <conditionalFormatting sqref="O119">
    <cfRule type="cellIs" dxfId="22330" priority="22574" stopIfTrue="1" operator="lessThan">
      <formula>G119</formula>
    </cfRule>
  </conditionalFormatting>
  <conditionalFormatting sqref="O119">
    <cfRule type="cellIs" dxfId="22329" priority="22573" stopIfTrue="1" operator="lessThan">
      <formula>G119</formula>
    </cfRule>
  </conditionalFormatting>
  <conditionalFormatting sqref="O119">
    <cfRule type="cellIs" dxfId="22328" priority="22572" stopIfTrue="1" operator="lessThan">
      <formula>G119</formula>
    </cfRule>
  </conditionalFormatting>
  <conditionalFormatting sqref="O119">
    <cfRule type="cellIs" dxfId="22327" priority="22571" stopIfTrue="1" operator="lessThan">
      <formula>G119</formula>
    </cfRule>
  </conditionalFormatting>
  <conditionalFormatting sqref="O119">
    <cfRule type="cellIs" dxfId="22326" priority="22570" stopIfTrue="1" operator="lessThan">
      <formula>G119</formula>
    </cfRule>
  </conditionalFormatting>
  <conditionalFormatting sqref="O119">
    <cfRule type="cellIs" dxfId="22325" priority="22569" stopIfTrue="1" operator="lessThan">
      <formula>G119</formula>
    </cfRule>
  </conditionalFormatting>
  <conditionalFormatting sqref="O119">
    <cfRule type="cellIs" dxfId="22324" priority="22568" stopIfTrue="1" operator="lessThan">
      <formula>G119</formula>
    </cfRule>
  </conditionalFormatting>
  <conditionalFormatting sqref="O119">
    <cfRule type="cellIs" dxfId="22323" priority="22567" stopIfTrue="1" operator="lessThan">
      <formula>G119</formula>
    </cfRule>
  </conditionalFormatting>
  <conditionalFormatting sqref="O119">
    <cfRule type="cellIs" dxfId="22322" priority="22566" stopIfTrue="1" operator="lessThan">
      <formula>G119</formula>
    </cfRule>
  </conditionalFormatting>
  <conditionalFormatting sqref="O119">
    <cfRule type="cellIs" dxfId="22321" priority="22565" stopIfTrue="1" operator="lessThan">
      <formula>G119</formula>
    </cfRule>
  </conditionalFormatting>
  <conditionalFormatting sqref="O119">
    <cfRule type="cellIs" dxfId="22320" priority="22564" stopIfTrue="1" operator="lessThan">
      <formula>G119</formula>
    </cfRule>
  </conditionalFormatting>
  <conditionalFormatting sqref="O119">
    <cfRule type="cellIs" dxfId="22319" priority="22563" stopIfTrue="1" operator="lessThan">
      <formula>G119</formula>
    </cfRule>
  </conditionalFormatting>
  <conditionalFormatting sqref="O119">
    <cfRule type="cellIs" dxfId="22318" priority="22562" stopIfTrue="1" operator="lessThan">
      <formula>G119</formula>
    </cfRule>
  </conditionalFormatting>
  <conditionalFormatting sqref="O119">
    <cfRule type="cellIs" dxfId="22317" priority="22561" stopIfTrue="1" operator="lessThan">
      <formula>G119</formula>
    </cfRule>
  </conditionalFormatting>
  <conditionalFormatting sqref="O119">
    <cfRule type="cellIs" dxfId="22316" priority="22560" stopIfTrue="1" operator="lessThan">
      <formula>G119</formula>
    </cfRule>
  </conditionalFormatting>
  <conditionalFormatting sqref="O119">
    <cfRule type="cellIs" dxfId="22315" priority="22559" stopIfTrue="1" operator="lessThan">
      <formula>G119</formula>
    </cfRule>
  </conditionalFormatting>
  <conditionalFormatting sqref="O119">
    <cfRule type="cellIs" dxfId="22314" priority="22558" stopIfTrue="1" operator="lessThan">
      <formula>G119</formula>
    </cfRule>
  </conditionalFormatting>
  <conditionalFormatting sqref="O119">
    <cfRule type="cellIs" dxfId="22313" priority="22557" stopIfTrue="1" operator="lessThan">
      <formula>G119</formula>
    </cfRule>
  </conditionalFormatting>
  <conditionalFormatting sqref="Y119">
    <cfRule type="cellIs" dxfId="22312" priority="22556" stopIfTrue="1" operator="lessThan">
      <formula>J119</formula>
    </cfRule>
  </conditionalFormatting>
  <conditionalFormatting sqref="X119">
    <cfRule type="cellIs" dxfId="22311" priority="22555" stopIfTrue="1" operator="lessThan">
      <formula>J119</formula>
    </cfRule>
  </conditionalFormatting>
  <conditionalFormatting sqref="X119">
    <cfRule type="cellIs" dxfId="22310" priority="22554" stopIfTrue="1" operator="lessThan">
      <formula>J119</formula>
    </cfRule>
  </conditionalFormatting>
  <conditionalFormatting sqref="X119">
    <cfRule type="cellIs" dxfId="22309" priority="22553" stopIfTrue="1" operator="lessThan">
      <formula>J119</formula>
    </cfRule>
  </conditionalFormatting>
  <conditionalFormatting sqref="Y119">
    <cfRule type="cellIs" dxfId="22308" priority="22552" stopIfTrue="1" operator="lessThan">
      <formula>J119</formula>
    </cfRule>
  </conditionalFormatting>
  <conditionalFormatting sqref="X119">
    <cfRule type="cellIs" dxfId="22307" priority="22551" stopIfTrue="1" operator="lessThan">
      <formula>J119</formula>
    </cfRule>
  </conditionalFormatting>
  <conditionalFormatting sqref="X119">
    <cfRule type="cellIs" dxfId="22306" priority="22550" stopIfTrue="1" operator="lessThan">
      <formula>J119</formula>
    </cfRule>
  </conditionalFormatting>
  <conditionalFormatting sqref="O120">
    <cfRule type="cellIs" dxfId="22305" priority="22549" stopIfTrue="1" operator="lessThan">
      <formula>G120</formula>
    </cfRule>
  </conditionalFormatting>
  <conditionalFormatting sqref="O120">
    <cfRule type="cellIs" dxfId="22304" priority="22546" stopIfTrue="1" operator="lessThan">
      <formula>G120</formula>
    </cfRule>
  </conditionalFormatting>
  <conditionalFormatting sqref="O120">
    <cfRule type="cellIs" dxfId="22303" priority="22543" stopIfTrue="1" operator="lessThan">
      <formula>G120</formula>
    </cfRule>
  </conditionalFormatting>
  <conditionalFormatting sqref="O120">
    <cfRule type="cellIs" dxfId="22302" priority="22542" stopIfTrue="1" operator="lessThan">
      <formula>G120</formula>
    </cfRule>
  </conditionalFormatting>
  <conditionalFormatting sqref="O120">
    <cfRule type="cellIs" dxfId="22301" priority="22539" stopIfTrue="1" operator="lessThan">
      <formula>G120</formula>
    </cfRule>
  </conditionalFormatting>
  <conditionalFormatting sqref="O120">
    <cfRule type="cellIs" dxfId="22300" priority="22536" stopIfTrue="1" operator="lessThan">
      <formula>G120</formula>
    </cfRule>
  </conditionalFormatting>
  <conditionalFormatting sqref="O120">
    <cfRule type="cellIs" dxfId="22299" priority="22535" stopIfTrue="1" operator="lessThan">
      <formula>G120</formula>
    </cfRule>
  </conditionalFormatting>
  <conditionalFormatting sqref="O120">
    <cfRule type="cellIs" dxfId="22298" priority="22534" stopIfTrue="1" operator="lessThan">
      <formula>G120</formula>
    </cfRule>
  </conditionalFormatting>
  <conditionalFormatting sqref="O120">
    <cfRule type="cellIs" dxfId="22297" priority="22533" stopIfTrue="1" operator="lessThan">
      <formula>G120</formula>
    </cfRule>
  </conditionalFormatting>
  <conditionalFormatting sqref="O120">
    <cfRule type="cellIs" dxfId="22296" priority="22532" stopIfTrue="1" operator="lessThan">
      <formula>G120</formula>
    </cfRule>
  </conditionalFormatting>
  <conditionalFormatting sqref="O120">
    <cfRule type="cellIs" dxfId="22295" priority="22531" stopIfTrue="1" operator="lessThan">
      <formula>G120</formula>
    </cfRule>
  </conditionalFormatting>
  <conditionalFormatting sqref="O120">
    <cfRule type="cellIs" dxfId="22294" priority="22530" stopIfTrue="1" operator="lessThan">
      <formula>G120</formula>
    </cfRule>
  </conditionalFormatting>
  <conditionalFormatting sqref="O120">
    <cfRule type="cellIs" dxfId="22293" priority="22529" stopIfTrue="1" operator="lessThan">
      <formula>G120</formula>
    </cfRule>
  </conditionalFormatting>
  <conditionalFormatting sqref="O120">
    <cfRule type="cellIs" dxfId="22292" priority="22528" stopIfTrue="1" operator="lessThan">
      <formula>G120</formula>
    </cfRule>
  </conditionalFormatting>
  <conditionalFormatting sqref="O120">
    <cfRule type="cellIs" dxfId="22291" priority="22527" stopIfTrue="1" operator="lessThan">
      <formula>G120</formula>
    </cfRule>
  </conditionalFormatting>
  <conditionalFormatting sqref="O120">
    <cfRule type="cellIs" dxfId="22290" priority="22526" stopIfTrue="1" operator="lessThan">
      <formula>G120</formula>
    </cfRule>
  </conditionalFormatting>
  <conditionalFormatting sqref="O120">
    <cfRule type="cellIs" dxfId="22289" priority="22525" stopIfTrue="1" operator="lessThan">
      <formula>G120</formula>
    </cfRule>
  </conditionalFormatting>
  <conditionalFormatting sqref="O120">
    <cfRule type="cellIs" dxfId="22288" priority="22524" stopIfTrue="1" operator="lessThan">
      <formula>G120</formula>
    </cfRule>
  </conditionalFormatting>
  <conditionalFormatting sqref="O120">
    <cfRule type="cellIs" dxfId="22287" priority="22523" stopIfTrue="1" operator="lessThan">
      <formula>G120</formula>
    </cfRule>
  </conditionalFormatting>
  <conditionalFormatting sqref="O120">
    <cfRule type="cellIs" dxfId="22286" priority="22522" stopIfTrue="1" operator="lessThan">
      <formula>G120</formula>
    </cfRule>
  </conditionalFormatting>
  <conditionalFormatting sqref="O120">
    <cfRule type="cellIs" dxfId="22285" priority="22521" stopIfTrue="1" operator="lessThan">
      <formula>G120</formula>
    </cfRule>
  </conditionalFormatting>
  <conditionalFormatting sqref="O120">
    <cfRule type="cellIs" dxfId="22284" priority="22520" stopIfTrue="1" operator="lessThan">
      <formula>G120</formula>
    </cfRule>
  </conditionalFormatting>
  <conditionalFormatting sqref="O120">
    <cfRule type="cellIs" dxfId="22283" priority="22519" stopIfTrue="1" operator="lessThan">
      <formula>G120</formula>
    </cfRule>
  </conditionalFormatting>
  <conditionalFormatting sqref="O120">
    <cfRule type="cellIs" dxfId="22282" priority="22518" stopIfTrue="1" operator="lessThan">
      <formula>G120</formula>
    </cfRule>
  </conditionalFormatting>
  <conditionalFormatting sqref="O120">
    <cfRule type="cellIs" dxfId="22281" priority="22517" stopIfTrue="1" operator="lessThan">
      <formula>G120</formula>
    </cfRule>
  </conditionalFormatting>
  <conditionalFormatting sqref="O120">
    <cfRule type="cellIs" dxfId="22280" priority="22516" stopIfTrue="1" operator="lessThan">
      <formula>G120</formula>
    </cfRule>
  </conditionalFormatting>
  <conditionalFormatting sqref="O120">
    <cfRule type="cellIs" dxfId="22279" priority="22515" stopIfTrue="1" operator="lessThan">
      <formula>G120</formula>
    </cfRule>
  </conditionalFormatting>
  <conditionalFormatting sqref="O120">
    <cfRule type="cellIs" dxfId="22278" priority="22514" stopIfTrue="1" operator="lessThan">
      <formula>G120</formula>
    </cfRule>
  </conditionalFormatting>
  <conditionalFormatting sqref="O120">
    <cfRule type="cellIs" dxfId="22277" priority="22513" stopIfTrue="1" operator="lessThan">
      <formula>G120</formula>
    </cfRule>
  </conditionalFormatting>
  <conditionalFormatting sqref="O120">
    <cfRule type="cellIs" dxfId="22276" priority="22512" stopIfTrue="1" operator="lessThan">
      <formula>G120</formula>
    </cfRule>
  </conditionalFormatting>
  <conditionalFormatting sqref="O120">
    <cfRule type="cellIs" dxfId="22275" priority="22511" stopIfTrue="1" operator="lessThan">
      <formula>G120</formula>
    </cfRule>
  </conditionalFormatting>
  <conditionalFormatting sqref="O120">
    <cfRule type="cellIs" dxfId="22274" priority="22510" stopIfTrue="1" operator="lessThan">
      <formula>G120</formula>
    </cfRule>
  </conditionalFormatting>
  <conditionalFormatting sqref="O120">
    <cfRule type="cellIs" dxfId="22273" priority="22509" stopIfTrue="1" operator="lessThan">
      <formula>G120</formula>
    </cfRule>
  </conditionalFormatting>
  <conditionalFormatting sqref="O120">
    <cfRule type="cellIs" dxfId="22272" priority="22508" stopIfTrue="1" operator="lessThan">
      <formula>G120</formula>
    </cfRule>
  </conditionalFormatting>
  <conditionalFormatting sqref="O120">
    <cfRule type="cellIs" dxfId="22271" priority="22507" stopIfTrue="1" operator="lessThan">
      <formula>G120</formula>
    </cfRule>
  </conditionalFormatting>
  <conditionalFormatting sqref="O120">
    <cfRule type="cellIs" dxfId="22270" priority="22506" stopIfTrue="1" operator="lessThan">
      <formula>G120</formula>
    </cfRule>
  </conditionalFormatting>
  <conditionalFormatting sqref="O120">
    <cfRule type="cellIs" dxfId="22269" priority="22505" stopIfTrue="1" operator="lessThan">
      <formula>G120</formula>
    </cfRule>
  </conditionalFormatting>
  <conditionalFormatting sqref="O120">
    <cfRule type="cellIs" dxfId="22268" priority="22504" stopIfTrue="1" operator="lessThan">
      <formula>G120</formula>
    </cfRule>
  </conditionalFormatting>
  <conditionalFormatting sqref="O120">
    <cfRule type="cellIs" dxfId="22267" priority="22503" stopIfTrue="1" operator="lessThan">
      <formula>G120</formula>
    </cfRule>
  </conditionalFormatting>
  <conditionalFormatting sqref="O120">
    <cfRule type="cellIs" dxfId="22266" priority="22502" stopIfTrue="1" operator="lessThan">
      <formula>G120</formula>
    </cfRule>
  </conditionalFormatting>
  <conditionalFormatting sqref="O120">
    <cfRule type="cellIs" dxfId="22265" priority="22501" stopIfTrue="1" operator="lessThan">
      <formula>G120</formula>
    </cfRule>
  </conditionalFormatting>
  <conditionalFormatting sqref="O120">
    <cfRule type="cellIs" dxfId="22264" priority="22500" stopIfTrue="1" operator="lessThan">
      <formula>G120</formula>
    </cfRule>
  </conditionalFormatting>
  <conditionalFormatting sqref="O120">
    <cfRule type="cellIs" dxfId="22263" priority="22499" stopIfTrue="1" operator="lessThan">
      <formula>G120</formula>
    </cfRule>
  </conditionalFormatting>
  <conditionalFormatting sqref="O120">
    <cfRule type="cellIs" dxfId="22262" priority="22498" stopIfTrue="1" operator="lessThan">
      <formula>G120</formula>
    </cfRule>
  </conditionalFormatting>
  <conditionalFormatting sqref="O120">
    <cfRule type="cellIs" dxfId="22261" priority="22497" stopIfTrue="1" operator="lessThan">
      <formula>G120</formula>
    </cfRule>
  </conditionalFormatting>
  <conditionalFormatting sqref="O120">
    <cfRule type="cellIs" dxfId="22260" priority="22496" stopIfTrue="1" operator="lessThan">
      <formula>G120</formula>
    </cfRule>
  </conditionalFormatting>
  <conditionalFormatting sqref="O120">
    <cfRule type="cellIs" dxfId="22259" priority="22495" stopIfTrue="1" operator="lessThan">
      <formula>G120</formula>
    </cfRule>
  </conditionalFormatting>
  <conditionalFormatting sqref="O120">
    <cfRule type="cellIs" dxfId="22258" priority="22494" stopIfTrue="1" operator="lessThan">
      <formula>G120</formula>
    </cfRule>
  </conditionalFormatting>
  <conditionalFormatting sqref="O120">
    <cfRule type="cellIs" dxfId="22257" priority="22493" stopIfTrue="1" operator="lessThan">
      <formula>G120</formula>
    </cfRule>
  </conditionalFormatting>
  <conditionalFormatting sqref="O120">
    <cfRule type="cellIs" dxfId="22256" priority="22492" stopIfTrue="1" operator="lessThan">
      <formula>G120</formula>
    </cfRule>
  </conditionalFormatting>
  <conditionalFormatting sqref="O120">
    <cfRule type="cellIs" dxfId="22255" priority="22491" stopIfTrue="1" operator="lessThan">
      <formula>G120</formula>
    </cfRule>
  </conditionalFormatting>
  <conditionalFormatting sqref="O120">
    <cfRule type="cellIs" dxfId="22254" priority="22490" stopIfTrue="1" operator="lessThan">
      <formula>G120</formula>
    </cfRule>
  </conditionalFormatting>
  <conditionalFormatting sqref="O120">
    <cfRule type="cellIs" dxfId="22253" priority="22489" stopIfTrue="1" operator="lessThan">
      <formula>G120</formula>
    </cfRule>
  </conditionalFormatting>
  <conditionalFormatting sqref="O120">
    <cfRule type="cellIs" dxfId="22252" priority="22488" stopIfTrue="1" operator="lessThan">
      <formula>G120</formula>
    </cfRule>
  </conditionalFormatting>
  <conditionalFormatting sqref="O120">
    <cfRule type="cellIs" dxfId="22251" priority="22487" stopIfTrue="1" operator="lessThan">
      <formula>G120</formula>
    </cfRule>
  </conditionalFormatting>
  <conditionalFormatting sqref="O120">
    <cfRule type="cellIs" dxfId="22250" priority="22486" stopIfTrue="1" operator="lessThan">
      <formula>G120</formula>
    </cfRule>
  </conditionalFormatting>
  <conditionalFormatting sqref="O120">
    <cfRule type="cellIs" dxfId="22249" priority="22485" stopIfTrue="1" operator="lessThan">
      <formula>G120</formula>
    </cfRule>
  </conditionalFormatting>
  <conditionalFormatting sqref="O120">
    <cfRule type="cellIs" dxfId="22248" priority="22484" stopIfTrue="1" operator="lessThan">
      <formula>G120</formula>
    </cfRule>
  </conditionalFormatting>
  <conditionalFormatting sqref="O120">
    <cfRule type="cellIs" dxfId="22247" priority="22483" stopIfTrue="1" operator="lessThan">
      <formula>G120</formula>
    </cfRule>
  </conditionalFormatting>
  <conditionalFormatting sqref="O120">
    <cfRule type="cellIs" dxfId="22246" priority="22482" stopIfTrue="1" operator="lessThan">
      <formula>G120</formula>
    </cfRule>
  </conditionalFormatting>
  <conditionalFormatting sqref="O120">
    <cfRule type="cellIs" dxfId="22245" priority="22481" stopIfTrue="1" operator="lessThan">
      <formula>G120</formula>
    </cfRule>
  </conditionalFormatting>
  <conditionalFormatting sqref="O120">
    <cfRule type="cellIs" dxfId="22244" priority="22480" stopIfTrue="1" operator="lessThan">
      <formula>G120</formula>
    </cfRule>
  </conditionalFormatting>
  <conditionalFormatting sqref="O120">
    <cfRule type="cellIs" dxfId="22243" priority="22479" stopIfTrue="1" operator="lessThan">
      <formula>G120</formula>
    </cfRule>
  </conditionalFormatting>
  <conditionalFormatting sqref="O120">
    <cfRule type="cellIs" dxfId="22242" priority="22478" stopIfTrue="1" operator="lessThan">
      <formula>G120</formula>
    </cfRule>
  </conditionalFormatting>
  <conditionalFormatting sqref="O120">
    <cfRule type="cellIs" dxfId="22241" priority="22477" stopIfTrue="1" operator="lessThan">
      <formula>G120</formula>
    </cfRule>
  </conditionalFormatting>
  <conditionalFormatting sqref="O120">
    <cfRule type="cellIs" dxfId="22240" priority="22476" stopIfTrue="1" operator="lessThan">
      <formula>G120</formula>
    </cfRule>
  </conditionalFormatting>
  <conditionalFormatting sqref="O120">
    <cfRule type="cellIs" dxfId="22239" priority="22475" stopIfTrue="1" operator="lessThan">
      <formula>G120</formula>
    </cfRule>
  </conditionalFormatting>
  <conditionalFormatting sqref="O120">
    <cfRule type="cellIs" dxfId="22238" priority="22474" stopIfTrue="1" operator="lessThan">
      <formula>G120</formula>
    </cfRule>
  </conditionalFormatting>
  <conditionalFormatting sqref="O120">
    <cfRule type="cellIs" dxfId="22237" priority="22473" stopIfTrue="1" operator="lessThan">
      <formula>G120</formula>
    </cfRule>
  </conditionalFormatting>
  <conditionalFormatting sqref="O120">
    <cfRule type="cellIs" dxfId="22236" priority="22472" stopIfTrue="1" operator="lessThan">
      <formula>G120</formula>
    </cfRule>
  </conditionalFormatting>
  <conditionalFormatting sqref="O120">
    <cfRule type="cellIs" dxfId="22235" priority="22471" stopIfTrue="1" operator="lessThan">
      <formula>G120</formula>
    </cfRule>
  </conditionalFormatting>
  <conditionalFormatting sqref="O120">
    <cfRule type="cellIs" dxfId="22234" priority="22470" stopIfTrue="1" operator="lessThan">
      <formula>G120</formula>
    </cfRule>
  </conditionalFormatting>
  <conditionalFormatting sqref="O120">
    <cfRule type="cellIs" dxfId="22233" priority="22469" stopIfTrue="1" operator="lessThan">
      <formula>G120</formula>
    </cfRule>
  </conditionalFormatting>
  <conditionalFormatting sqref="O120">
    <cfRule type="cellIs" dxfId="22232" priority="22468" stopIfTrue="1" operator="lessThan">
      <formula>G120</formula>
    </cfRule>
  </conditionalFormatting>
  <conditionalFormatting sqref="O120">
    <cfRule type="cellIs" dxfId="22231" priority="22467" stopIfTrue="1" operator="lessThan">
      <formula>G120</formula>
    </cfRule>
  </conditionalFormatting>
  <conditionalFormatting sqref="O120">
    <cfRule type="cellIs" dxfId="22230" priority="22466" stopIfTrue="1" operator="lessThan">
      <formula>G120</formula>
    </cfRule>
  </conditionalFormatting>
  <conditionalFormatting sqref="O120">
    <cfRule type="cellIs" dxfId="22229" priority="22465" stopIfTrue="1" operator="lessThan">
      <formula>G120</formula>
    </cfRule>
  </conditionalFormatting>
  <conditionalFormatting sqref="O120">
    <cfRule type="cellIs" dxfId="22228" priority="22464" stopIfTrue="1" operator="lessThan">
      <formula>G120</formula>
    </cfRule>
  </conditionalFormatting>
  <conditionalFormatting sqref="O120">
    <cfRule type="cellIs" dxfId="22227" priority="22463" stopIfTrue="1" operator="lessThan">
      <formula>G120</formula>
    </cfRule>
  </conditionalFormatting>
  <conditionalFormatting sqref="O120">
    <cfRule type="cellIs" dxfId="22226" priority="22462" stopIfTrue="1" operator="lessThan">
      <formula>G120</formula>
    </cfRule>
  </conditionalFormatting>
  <conditionalFormatting sqref="O120">
    <cfRule type="cellIs" dxfId="22225" priority="22461" stopIfTrue="1" operator="lessThan">
      <formula>G120</formula>
    </cfRule>
  </conditionalFormatting>
  <conditionalFormatting sqref="O120">
    <cfRule type="cellIs" dxfId="22224" priority="22460" stopIfTrue="1" operator="lessThan">
      <formula>G120</formula>
    </cfRule>
  </conditionalFormatting>
  <conditionalFormatting sqref="O120">
    <cfRule type="cellIs" dxfId="22223" priority="22459" stopIfTrue="1" operator="lessThan">
      <formula>G120</formula>
    </cfRule>
  </conditionalFormatting>
  <conditionalFormatting sqref="O120">
    <cfRule type="cellIs" dxfId="22222" priority="22458" stopIfTrue="1" operator="lessThan">
      <formula>G120</formula>
    </cfRule>
  </conditionalFormatting>
  <conditionalFormatting sqref="O120">
    <cfRule type="cellIs" dxfId="22221" priority="22457" stopIfTrue="1" operator="lessThan">
      <formula>G120</formula>
    </cfRule>
  </conditionalFormatting>
  <conditionalFormatting sqref="O120">
    <cfRule type="cellIs" dxfId="22220" priority="22456" stopIfTrue="1" operator="lessThan">
      <formula>G120</formula>
    </cfRule>
  </conditionalFormatting>
  <conditionalFormatting sqref="O120">
    <cfRule type="cellIs" dxfId="22219" priority="22455" stopIfTrue="1" operator="lessThan">
      <formula>G120</formula>
    </cfRule>
  </conditionalFormatting>
  <conditionalFormatting sqref="O120">
    <cfRule type="cellIs" dxfId="22218" priority="22454" stopIfTrue="1" operator="lessThan">
      <formula>G120</formula>
    </cfRule>
  </conditionalFormatting>
  <conditionalFormatting sqref="O120">
    <cfRule type="cellIs" dxfId="22217" priority="22453" stopIfTrue="1" operator="lessThan">
      <formula>G120</formula>
    </cfRule>
  </conditionalFormatting>
  <conditionalFormatting sqref="O120">
    <cfRule type="cellIs" dxfId="22216" priority="22452" stopIfTrue="1" operator="lessThan">
      <formula>G120</formula>
    </cfRule>
  </conditionalFormatting>
  <conditionalFormatting sqref="O120">
    <cfRule type="cellIs" dxfId="22215" priority="22451" stopIfTrue="1" operator="lessThan">
      <formula>G120</formula>
    </cfRule>
  </conditionalFormatting>
  <conditionalFormatting sqref="O120">
    <cfRule type="cellIs" dxfId="22214" priority="22450" stopIfTrue="1" operator="lessThan">
      <formula>G120</formula>
    </cfRule>
  </conditionalFormatting>
  <conditionalFormatting sqref="O120">
    <cfRule type="cellIs" dxfId="22213" priority="22449" stopIfTrue="1" operator="lessThan">
      <formula>G120</formula>
    </cfRule>
  </conditionalFormatting>
  <conditionalFormatting sqref="O120">
    <cfRule type="cellIs" dxfId="22212" priority="22448" stopIfTrue="1" operator="lessThan">
      <formula>G120</formula>
    </cfRule>
  </conditionalFormatting>
  <conditionalFormatting sqref="O120">
    <cfRule type="cellIs" dxfId="22211" priority="22447" stopIfTrue="1" operator="lessThan">
      <formula>G120</formula>
    </cfRule>
  </conditionalFormatting>
  <conditionalFormatting sqref="O120">
    <cfRule type="cellIs" dxfId="22210" priority="22446" stopIfTrue="1" operator="lessThan">
      <formula>G120</formula>
    </cfRule>
  </conditionalFormatting>
  <conditionalFormatting sqref="O120">
    <cfRule type="cellIs" dxfId="22209" priority="22445" stopIfTrue="1" operator="lessThan">
      <formula>G120</formula>
    </cfRule>
  </conditionalFormatting>
  <conditionalFormatting sqref="O120">
    <cfRule type="cellIs" dxfId="22208" priority="22444" stopIfTrue="1" operator="lessThan">
      <formula>G120</formula>
    </cfRule>
  </conditionalFormatting>
  <conditionalFormatting sqref="O120">
    <cfRule type="cellIs" dxfId="22207" priority="22443" stopIfTrue="1" operator="lessThan">
      <formula>G120</formula>
    </cfRule>
  </conditionalFormatting>
  <conditionalFormatting sqref="O120">
    <cfRule type="cellIs" dxfId="22206" priority="22442" stopIfTrue="1" operator="lessThan">
      <formula>G120</formula>
    </cfRule>
  </conditionalFormatting>
  <conditionalFormatting sqref="O120">
    <cfRule type="cellIs" dxfId="22205" priority="22441" stopIfTrue="1" operator="lessThan">
      <formula>G120</formula>
    </cfRule>
  </conditionalFormatting>
  <conditionalFormatting sqref="O120">
    <cfRule type="cellIs" dxfId="22204" priority="22440" stopIfTrue="1" operator="lessThan">
      <formula>G120</formula>
    </cfRule>
  </conditionalFormatting>
  <conditionalFormatting sqref="Y120">
    <cfRule type="cellIs" dxfId="22203" priority="22439" stopIfTrue="1" operator="lessThan">
      <formula>J120</formula>
    </cfRule>
  </conditionalFormatting>
  <conditionalFormatting sqref="X120">
    <cfRule type="cellIs" dxfId="22202" priority="22438" stopIfTrue="1" operator="lessThan">
      <formula>J120</formula>
    </cfRule>
  </conditionalFormatting>
  <conditionalFormatting sqref="X120">
    <cfRule type="cellIs" dxfId="22201" priority="22437" stopIfTrue="1" operator="lessThan">
      <formula>J120</formula>
    </cfRule>
  </conditionalFormatting>
  <conditionalFormatting sqref="X120">
    <cfRule type="cellIs" dxfId="22200" priority="22436" stopIfTrue="1" operator="lessThan">
      <formula>J120</formula>
    </cfRule>
  </conditionalFormatting>
  <conditionalFormatting sqref="Y120">
    <cfRule type="cellIs" dxfId="22199" priority="22435" stopIfTrue="1" operator="lessThan">
      <formula>J120</formula>
    </cfRule>
  </conditionalFormatting>
  <conditionalFormatting sqref="X120">
    <cfRule type="cellIs" dxfId="22198" priority="22434" stopIfTrue="1" operator="lessThan">
      <formula>J120</formula>
    </cfRule>
  </conditionalFormatting>
  <conditionalFormatting sqref="X120">
    <cfRule type="cellIs" dxfId="22197" priority="22433" stopIfTrue="1" operator="lessThan">
      <formula>J120</formula>
    </cfRule>
  </conditionalFormatting>
  <conditionalFormatting sqref="Y121">
    <cfRule type="cellIs" dxfId="22196" priority="22432" stopIfTrue="1" operator="lessThan">
      <formula>J121</formula>
    </cfRule>
  </conditionalFormatting>
  <conditionalFormatting sqref="X121">
    <cfRule type="cellIs" dxfId="22195" priority="22431" stopIfTrue="1" operator="lessThan">
      <formula>J121</formula>
    </cfRule>
  </conditionalFormatting>
  <conditionalFormatting sqref="X121">
    <cfRule type="cellIs" dxfId="22194" priority="22430" stopIfTrue="1" operator="lessThan">
      <formula>J121</formula>
    </cfRule>
  </conditionalFormatting>
  <conditionalFormatting sqref="X121">
    <cfRule type="cellIs" dxfId="22193" priority="22429" stopIfTrue="1" operator="lessThan">
      <formula>J121</formula>
    </cfRule>
  </conditionalFormatting>
  <conditionalFormatting sqref="Y121">
    <cfRule type="cellIs" dxfId="22192" priority="22428" stopIfTrue="1" operator="lessThan">
      <formula>J121</formula>
    </cfRule>
  </conditionalFormatting>
  <conditionalFormatting sqref="X121">
    <cfRule type="cellIs" dxfId="22191" priority="22427" stopIfTrue="1" operator="lessThan">
      <formula>J121</formula>
    </cfRule>
  </conditionalFormatting>
  <conditionalFormatting sqref="X121">
    <cfRule type="cellIs" dxfId="22190" priority="22426" stopIfTrue="1" operator="lessThan">
      <formula>J121</formula>
    </cfRule>
  </conditionalFormatting>
  <conditionalFormatting sqref="O121">
    <cfRule type="cellIs" dxfId="22189" priority="22425" stopIfTrue="1" operator="lessThan">
      <formula>G121</formula>
    </cfRule>
  </conditionalFormatting>
  <conditionalFormatting sqref="O121">
    <cfRule type="cellIs" dxfId="22188" priority="22422" stopIfTrue="1" operator="lessThan">
      <formula>G121</formula>
    </cfRule>
  </conditionalFormatting>
  <conditionalFormatting sqref="O121">
    <cfRule type="cellIs" dxfId="22187" priority="22419" stopIfTrue="1" operator="lessThan">
      <formula>G121</formula>
    </cfRule>
  </conditionalFormatting>
  <conditionalFormatting sqref="O121">
    <cfRule type="cellIs" dxfId="22186" priority="22418" stopIfTrue="1" operator="lessThan">
      <formula>G121</formula>
    </cfRule>
  </conditionalFormatting>
  <conditionalFormatting sqref="O121">
    <cfRule type="cellIs" dxfId="22185" priority="22415" stopIfTrue="1" operator="lessThan">
      <formula>G121</formula>
    </cfRule>
  </conditionalFormatting>
  <conditionalFormatting sqref="O121">
    <cfRule type="cellIs" dxfId="22184" priority="22412" stopIfTrue="1" operator="lessThan">
      <formula>G121</formula>
    </cfRule>
  </conditionalFormatting>
  <conditionalFormatting sqref="O121">
    <cfRule type="cellIs" dxfId="22183" priority="22411" stopIfTrue="1" operator="lessThan">
      <formula>G121</formula>
    </cfRule>
  </conditionalFormatting>
  <conditionalFormatting sqref="O121">
    <cfRule type="cellIs" dxfId="22182" priority="22408" stopIfTrue="1" operator="lessThan">
      <formula>G121</formula>
    </cfRule>
  </conditionalFormatting>
  <conditionalFormatting sqref="O121">
    <cfRule type="cellIs" dxfId="22181" priority="22405" stopIfTrue="1" operator="lessThan">
      <formula>G121</formula>
    </cfRule>
  </conditionalFormatting>
  <conditionalFormatting sqref="O121">
    <cfRule type="cellIs" dxfId="22180" priority="22404" stopIfTrue="1" operator="lessThan">
      <formula>G121</formula>
    </cfRule>
  </conditionalFormatting>
  <conditionalFormatting sqref="O121">
    <cfRule type="cellIs" dxfId="22179" priority="22403" stopIfTrue="1" operator="lessThan">
      <formula>G121</formula>
    </cfRule>
  </conditionalFormatting>
  <conditionalFormatting sqref="O121">
    <cfRule type="cellIs" dxfId="22178" priority="22402" stopIfTrue="1" operator="lessThan">
      <formula>G121</formula>
    </cfRule>
  </conditionalFormatting>
  <conditionalFormatting sqref="O121">
    <cfRule type="cellIs" dxfId="22177" priority="22401" stopIfTrue="1" operator="lessThan">
      <formula>G121</formula>
    </cfRule>
  </conditionalFormatting>
  <conditionalFormatting sqref="O121">
    <cfRule type="cellIs" dxfId="22176" priority="22400" stopIfTrue="1" operator="lessThan">
      <formula>G121</formula>
    </cfRule>
  </conditionalFormatting>
  <conditionalFormatting sqref="O121">
    <cfRule type="cellIs" dxfId="22175" priority="22399" stopIfTrue="1" operator="lessThan">
      <formula>G121</formula>
    </cfRule>
  </conditionalFormatting>
  <conditionalFormatting sqref="O121">
    <cfRule type="cellIs" dxfId="22174" priority="22398" stopIfTrue="1" operator="lessThan">
      <formula>G121</formula>
    </cfRule>
  </conditionalFormatting>
  <conditionalFormatting sqref="O121">
    <cfRule type="cellIs" dxfId="22173" priority="22397" stopIfTrue="1" operator="lessThan">
      <formula>G121</formula>
    </cfRule>
  </conditionalFormatting>
  <conditionalFormatting sqref="O121">
    <cfRule type="cellIs" dxfId="22172" priority="22396" stopIfTrue="1" operator="lessThan">
      <formula>G121</formula>
    </cfRule>
  </conditionalFormatting>
  <conditionalFormatting sqref="O121">
    <cfRule type="cellIs" dxfId="22171" priority="22395" stopIfTrue="1" operator="lessThan">
      <formula>G121</formula>
    </cfRule>
  </conditionalFormatting>
  <conditionalFormatting sqref="O121">
    <cfRule type="cellIs" dxfId="22170" priority="22394" stopIfTrue="1" operator="lessThan">
      <formula>G121</formula>
    </cfRule>
  </conditionalFormatting>
  <conditionalFormatting sqref="O121">
    <cfRule type="cellIs" dxfId="22169" priority="22393" stopIfTrue="1" operator="lessThan">
      <formula>G121</formula>
    </cfRule>
  </conditionalFormatting>
  <conditionalFormatting sqref="O121">
    <cfRule type="cellIs" dxfId="22168" priority="22392" stopIfTrue="1" operator="lessThan">
      <formula>G121</formula>
    </cfRule>
  </conditionalFormatting>
  <conditionalFormatting sqref="O121">
    <cfRule type="cellIs" dxfId="22167" priority="22391" stopIfTrue="1" operator="lessThan">
      <formula>G121</formula>
    </cfRule>
  </conditionalFormatting>
  <conditionalFormatting sqref="O121">
    <cfRule type="cellIs" dxfId="22166" priority="22390" stopIfTrue="1" operator="lessThan">
      <formula>G121</formula>
    </cfRule>
  </conditionalFormatting>
  <conditionalFormatting sqref="O121">
    <cfRule type="cellIs" dxfId="22165" priority="22389" stopIfTrue="1" operator="lessThan">
      <formula>G121</formula>
    </cfRule>
  </conditionalFormatting>
  <conditionalFormatting sqref="O121">
    <cfRule type="cellIs" dxfId="22164" priority="22388" stopIfTrue="1" operator="lessThan">
      <formula>G121</formula>
    </cfRule>
  </conditionalFormatting>
  <conditionalFormatting sqref="O121">
    <cfRule type="cellIs" dxfId="22163" priority="22387" stopIfTrue="1" operator="lessThan">
      <formula>G121</formula>
    </cfRule>
  </conditionalFormatting>
  <conditionalFormatting sqref="O121">
    <cfRule type="cellIs" dxfId="22162" priority="22386" stopIfTrue="1" operator="lessThan">
      <formula>G121</formula>
    </cfRule>
  </conditionalFormatting>
  <conditionalFormatting sqref="O121">
    <cfRule type="cellIs" dxfId="22161" priority="22385" stopIfTrue="1" operator="lessThan">
      <formula>G121</formula>
    </cfRule>
  </conditionalFormatting>
  <conditionalFormatting sqref="O121">
    <cfRule type="cellIs" dxfId="22160" priority="22384" stopIfTrue="1" operator="lessThan">
      <formula>G121</formula>
    </cfRule>
  </conditionalFormatting>
  <conditionalFormatting sqref="O121">
    <cfRule type="cellIs" dxfId="22159" priority="22383" stopIfTrue="1" operator="lessThan">
      <formula>G121</formula>
    </cfRule>
  </conditionalFormatting>
  <conditionalFormatting sqref="O121">
    <cfRule type="cellIs" dxfId="22158" priority="22382" stopIfTrue="1" operator="lessThan">
      <formula>G121</formula>
    </cfRule>
  </conditionalFormatting>
  <conditionalFormatting sqref="O121">
    <cfRule type="cellIs" dxfId="22157" priority="22381" stopIfTrue="1" operator="lessThan">
      <formula>G121</formula>
    </cfRule>
  </conditionalFormatting>
  <conditionalFormatting sqref="O121">
    <cfRule type="cellIs" dxfId="22156" priority="22380" stopIfTrue="1" operator="lessThan">
      <formula>G121</formula>
    </cfRule>
  </conditionalFormatting>
  <conditionalFormatting sqref="O121">
    <cfRule type="cellIs" dxfId="22155" priority="22379" stopIfTrue="1" operator="lessThan">
      <formula>G121</formula>
    </cfRule>
  </conditionalFormatting>
  <conditionalFormatting sqref="O121">
    <cfRule type="cellIs" dxfId="22154" priority="22378" stopIfTrue="1" operator="lessThan">
      <formula>G121</formula>
    </cfRule>
  </conditionalFormatting>
  <conditionalFormatting sqref="O121">
    <cfRule type="cellIs" dxfId="22153" priority="22377" stopIfTrue="1" operator="lessThan">
      <formula>G121</formula>
    </cfRule>
  </conditionalFormatting>
  <conditionalFormatting sqref="O121">
    <cfRule type="cellIs" dxfId="22152" priority="22376" stopIfTrue="1" operator="lessThan">
      <formula>G121</formula>
    </cfRule>
  </conditionalFormatting>
  <conditionalFormatting sqref="O121">
    <cfRule type="cellIs" dxfId="22151" priority="22375" stopIfTrue="1" operator="lessThan">
      <formula>G121</formula>
    </cfRule>
  </conditionalFormatting>
  <conditionalFormatting sqref="O121">
    <cfRule type="cellIs" dxfId="22150" priority="22374" stopIfTrue="1" operator="lessThan">
      <formula>G121</formula>
    </cfRule>
  </conditionalFormatting>
  <conditionalFormatting sqref="O121">
    <cfRule type="cellIs" dxfId="22149" priority="22373" stopIfTrue="1" operator="lessThan">
      <formula>G121</formula>
    </cfRule>
  </conditionalFormatting>
  <conditionalFormatting sqref="O121">
    <cfRule type="cellIs" dxfId="22148" priority="22372" stopIfTrue="1" operator="lessThan">
      <formula>G121</formula>
    </cfRule>
  </conditionalFormatting>
  <conditionalFormatting sqref="O121">
    <cfRule type="cellIs" dxfId="22147" priority="22371" stopIfTrue="1" operator="lessThan">
      <formula>G121</formula>
    </cfRule>
  </conditionalFormatting>
  <conditionalFormatting sqref="O121">
    <cfRule type="cellIs" dxfId="22146" priority="22370" stopIfTrue="1" operator="lessThan">
      <formula>G121</formula>
    </cfRule>
  </conditionalFormatting>
  <conditionalFormatting sqref="O121">
    <cfRule type="cellIs" dxfId="22145" priority="22369" stopIfTrue="1" operator="lessThan">
      <formula>G121</formula>
    </cfRule>
  </conditionalFormatting>
  <conditionalFormatting sqref="O121">
    <cfRule type="cellIs" dxfId="22144" priority="22368" stopIfTrue="1" operator="lessThan">
      <formula>G121</formula>
    </cfRule>
  </conditionalFormatting>
  <conditionalFormatting sqref="O121">
    <cfRule type="cellIs" dxfId="22143" priority="22367" stopIfTrue="1" operator="lessThan">
      <formula>G121</formula>
    </cfRule>
  </conditionalFormatting>
  <conditionalFormatting sqref="O121">
    <cfRule type="cellIs" dxfId="22142" priority="22366" stopIfTrue="1" operator="lessThan">
      <formula>G121</formula>
    </cfRule>
  </conditionalFormatting>
  <conditionalFormatting sqref="O121">
    <cfRule type="cellIs" dxfId="22141" priority="22365" stopIfTrue="1" operator="lessThan">
      <formula>G121</formula>
    </cfRule>
  </conditionalFormatting>
  <conditionalFormatting sqref="O121">
    <cfRule type="cellIs" dxfId="22140" priority="22364" stopIfTrue="1" operator="lessThan">
      <formula>G121</formula>
    </cfRule>
  </conditionalFormatting>
  <conditionalFormatting sqref="O121">
    <cfRule type="cellIs" dxfId="22139" priority="22363" stopIfTrue="1" operator="lessThan">
      <formula>G121</formula>
    </cfRule>
  </conditionalFormatting>
  <conditionalFormatting sqref="O121">
    <cfRule type="cellIs" dxfId="22138" priority="22362" stopIfTrue="1" operator="lessThan">
      <formula>G121</formula>
    </cfRule>
  </conditionalFormatting>
  <conditionalFormatting sqref="O121">
    <cfRule type="cellIs" dxfId="22137" priority="22361" stopIfTrue="1" operator="lessThan">
      <formula>G121</formula>
    </cfRule>
  </conditionalFormatting>
  <conditionalFormatting sqref="O121">
    <cfRule type="cellIs" dxfId="22136" priority="22360" stopIfTrue="1" operator="lessThan">
      <formula>G121</formula>
    </cfRule>
  </conditionalFormatting>
  <conditionalFormatting sqref="O121">
    <cfRule type="cellIs" dxfId="22135" priority="22359" stopIfTrue="1" operator="lessThan">
      <formula>G121</formula>
    </cfRule>
  </conditionalFormatting>
  <conditionalFormatting sqref="O121">
    <cfRule type="cellIs" dxfId="22134" priority="22358" stopIfTrue="1" operator="lessThan">
      <formula>G121</formula>
    </cfRule>
  </conditionalFormatting>
  <conditionalFormatting sqref="O121">
    <cfRule type="cellIs" dxfId="22133" priority="22357" stopIfTrue="1" operator="lessThan">
      <formula>G121</formula>
    </cfRule>
  </conditionalFormatting>
  <conditionalFormatting sqref="O121">
    <cfRule type="cellIs" dxfId="22132" priority="22356" stopIfTrue="1" operator="lessThan">
      <formula>G121</formula>
    </cfRule>
  </conditionalFormatting>
  <conditionalFormatting sqref="O121">
    <cfRule type="cellIs" dxfId="22131" priority="22355" stopIfTrue="1" operator="lessThan">
      <formula>G121</formula>
    </cfRule>
  </conditionalFormatting>
  <conditionalFormatting sqref="O121">
    <cfRule type="cellIs" dxfId="22130" priority="22354" stopIfTrue="1" operator="lessThan">
      <formula>G121</formula>
    </cfRule>
  </conditionalFormatting>
  <conditionalFormatting sqref="O121">
    <cfRule type="cellIs" dxfId="22129" priority="22353" stopIfTrue="1" operator="lessThan">
      <formula>G121</formula>
    </cfRule>
  </conditionalFormatting>
  <conditionalFormatting sqref="O121">
    <cfRule type="cellIs" dxfId="22128" priority="22352" stopIfTrue="1" operator="lessThan">
      <formula>G121</formula>
    </cfRule>
  </conditionalFormatting>
  <conditionalFormatting sqref="O121">
    <cfRule type="cellIs" dxfId="22127" priority="22351" stopIfTrue="1" operator="lessThan">
      <formula>G121</formula>
    </cfRule>
  </conditionalFormatting>
  <conditionalFormatting sqref="O121">
    <cfRule type="cellIs" dxfId="22126" priority="22350" stopIfTrue="1" operator="lessThan">
      <formula>G121</formula>
    </cfRule>
  </conditionalFormatting>
  <conditionalFormatting sqref="O121">
    <cfRule type="cellIs" dxfId="22125" priority="22349" stopIfTrue="1" operator="lessThan">
      <formula>G121</formula>
    </cfRule>
  </conditionalFormatting>
  <conditionalFormatting sqref="O121">
    <cfRule type="cellIs" dxfId="22124" priority="22348" stopIfTrue="1" operator="lessThan">
      <formula>G121</formula>
    </cfRule>
  </conditionalFormatting>
  <conditionalFormatting sqref="O121">
    <cfRule type="cellIs" dxfId="22123" priority="22347" stopIfTrue="1" operator="lessThan">
      <formula>G121</formula>
    </cfRule>
  </conditionalFormatting>
  <conditionalFormatting sqref="O121">
    <cfRule type="cellIs" dxfId="22122" priority="22346" stopIfTrue="1" operator="lessThan">
      <formula>G121</formula>
    </cfRule>
  </conditionalFormatting>
  <conditionalFormatting sqref="O121">
    <cfRule type="cellIs" dxfId="22121" priority="22345" stopIfTrue="1" operator="lessThan">
      <formula>G121</formula>
    </cfRule>
  </conditionalFormatting>
  <conditionalFormatting sqref="O121">
    <cfRule type="cellIs" dxfId="22120" priority="22344" stopIfTrue="1" operator="lessThan">
      <formula>G121</formula>
    </cfRule>
  </conditionalFormatting>
  <conditionalFormatting sqref="O121">
    <cfRule type="cellIs" dxfId="22119" priority="22343" stopIfTrue="1" operator="lessThan">
      <formula>G121</formula>
    </cfRule>
  </conditionalFormatting>
  <conditionalFormatting sqref="O121">
    <cfRule type="cellIs" dxfId="22118" priority="22342" stopIfTrue="1" operator="lessThan">
      <formula>G121</formula>
    </cfRule>
  </conditionalFormatting>
  <conditionalFormatting sqref="O121">
    <cfRule type="cellIs" dxfId="22117" priority="22341" stopIfTrue="1" operator="lessThan">
      <formula>G121</formula>
    </cfRule>
  </conditionalFormatting>
  <conditionalFormatting sqref="O121">
    <cfRule type="cellIs" dxfId="22116" priority="22340" stopIfTrue="1" operator="lessThan">
      <formula>G121</formula>
    </cfRule>
  </conditionalFormatting>
  <conditionalFormatting sqref="O121">
    <cfRule type="cellIs" dxfId="22115" priority="22339" stopIfTrue="1" operator="lessThan">
      <formula>G121</formula>
    </cfRule>
  </conditionalFormatting>
  <conditionalFormatting sqref="O121">
    <cfRule type="cellIs" dxfId="22114" priority="22338" stopIfTrue="1" operator="lessThan">
      <formula>G121</formula>
    </cfRule>
  </conditionalFormatting>
  <conditionalFormatting sqref="O121">
    <cfRule type="cellIs" dxfId="22113" priority="22337" stopIfTrue="1" operator="lessThan">
      <formula>G121</formula>
    </cfRule>
  </conditionalFormatting>
  <conditionalFormatting sqref="O121">
    <cfRule type="cellIs" dxfId="22112" priority="22336" stopIfTrue="1" operator="lessThan">
      <formula>G121</formula>
    </cfRule>
  </conditionalFormatting>
  <conditionalFormatting sqref="O121">
    <cfRule type="cellIs" dxfId="22111" priority="22335" stopIfTrue="1" operator="lessThan">
      <formula>G121</formula>
    </cfRule>
  </conditionalFormatting>
  <conditionalFormatting sqref="O121">
    <cfRule type="cellIs" dxfId="22110" priority="22334" stopIfTrue="1" operator="lessThan">
      <formula>G121</formula>
    </cfRule>
  </conditionalFormatting>
  <conditionalFormatting sqref="O121">
    <cfRule type="cellIs" dxfId="22109" priority="22333" stopIfTrue="1" operator="lessThan">
      <formula>G121</formula>
    </cfRule>
  </conditionalFormatting>
  <conditionalFormatting sqref="O121">
    <cfRule type="cellIs" dxfId="22108" priority="22332" stopIfTrue="1" operator="lessThan">
      <formula>G121</formula>
    </cfRule>
  </conditionalFormatting>
  <conditionalFormatting sqref="O121">
    <cfRule type="cellIs" dxfId="22107" priority="22331" stopIfTrue="1" operator="lessThan">
      <formula>G121</formula>
    </cfRule>
  </conditionalFormatting>
  <conditionalFormatting sqref="O121">
    <cfRule type="cellIs" dxfId="22106" priority="22330" stopIfTrue="1" operator="lessThan">
      <formula>G121</formula>
    </cfRule>
  </conditionalFormatting>
  <conditionalFormatting sqref="O121">
    <cfRule type="cellIs" dxfId="22105" priority="22329" stopIfTrue="1" operator="lessThan">
      <formula>G121</formula>
    </cfRule>
  </conditionalFormatting>
  <conditionalFormatting sqref="O121">
    <cfRule type="cellIs" dxfId="22104" priority="22328" stopIfTrue="1" operator="lessThan">
      <formula>G121</formula>
    </cfRule>
  </conditionalFormatting>
  <conditionalFormatting sqref="O121">
    <cfRule type="cellIs" dxfId="22103" priority="22327" stopIfTrue="1" operator="lessThan">
      <formula>G121</formula>
    </cfRule>
  </conditionalFormatting>
  <conditionalFormatting sqref="O121">
    <cfRule type="cellIs" dxfId="22102" priority="22326" stopIfTrue="1" operator="lessThan">
      <formula>G121</formula>
    </cfRule>
  </conditionalFormatting>
  <conditionalFormatting sqref="O121">
    <cfRule type="cellIs" dxfId="22101" priority="22325" stopIfTrue="1" operator="lessThan">
      <formula>G121</formula>
    </cfRule>
  </conditionalFormatting>
  <conditionalFormatting sqref="O121">
    <cfRule type="cellIs" dxfId="22100" priority="22324" stopIfTrue="1" operator="lessThan">
      <formula>G121</formula>
    </cfRule>
  </conditionalFormatting>
  <conditionalFormatting sqref="O121">
    <cfRule type="cellIs" dxfId="22099" priority="22323" stopIfTrue="1" operator="lessThan">
      <formula>G121</formula>
    </cfRule>
  </conditionalFormatting>
  <conditionalFormatting sqref="O121">
    <cfRule type="cellIs" dxfId="22098" priority="22322" stopIfTrue="1" operator="lessThan">
      <formula>G121</formula>
    </cfRule>
  </conditionalFormatting>
  <conditionalFormatting sqref="O121">
    <cfRule type="cellIs" dxfId="22097" priority="22321" stopIfTrue="1" operator="lessThan">
      <formula>G121</formula>
    </cfRule>
  </conditionalFormatting>
  <conditionalFormatting sqref="O121">
    <cfRule type="cellIs" dxfId="22096" priority="22320" stopIfTrue="1" operator="lessThan">
      <formula>G121</formula>
    </cfRule>
  </conditionalFormatting>
  <conditionalFormatting sqref="O121">
    <cfRule type="cellIs" dxfId="22095" priority="22319" stopIfTrue="1" operator="lessThan">
      <formula>G121</formula>
    </cfRule>
  </conditionalFormatting>
  <conditionalFormatting sqref="O121">
    <cfRule type="cellIs" dxfId="22094" priority="22318" stopIfTrue="1" operator="lessThan">
      <formula>G121</formula>
    </cfRule>
  </conditionalFormatting>
  <conditionalFormatting sqref="O121">
    <cfRule type="cellIs" dxfId="22093" priority="22317" stopIfTrue="1" operator="lessThan">
      <formula>G121</formula>
    </cfRule>
  </conditionalFormatting>
  <conditionalFormatting sqref="O121">
    <cfRule type="cellIs" dxfId="22092" priority="22316" stopIfTrue="1" operator="lessThan">
      <formula>G121</formula>
    </cfRule>
  </conditionalFormatting>
  <conditionalFormatting sqref="O121">
    <cfRule type="cellIs" dxfId="22091" priority="22315" stopIfTrue="1" operator="lessThan">
      <formula>G121</formula>
    </cfRule>
  </conditionalFormatting>
  <conditionalFormatting sqref="O121">
    <cfRule type="cellIs" dxfId="22090" priority="22314" stopIfTrue="1" operator="lessThan">
      <formula>G121</formula>
    </cfRule>
  </conditionalFormatting>
  <conditionalFormatting sqref="O121">
    <cfRule type="cellIs" dxfId="22089" priority="22313" stopIfTrue="1" operator="lessThan">
      <formula>G121</formula>
    </cfRule>
  </conditionalFormatting>
  <conditionalFormatting sqref="O121">
    <cfRule type="cellIs" dxfId="22088" priority="22312" stopIfTrue="1" operator="lessThan">
      <formula>G121</formula>
    </cfRule>
  </conditionalFormatting>
  <conditionalFormatting sqref="O121">
    <cfRule type="cellIs" dxfId="22087" priority="22311" stopIfTrue="1" operator="lessThan">
      <formula>G121</formula>
    </cfRule>
  </conditionalFormatting>
  <conditionalFormatting sqref="O121">
    <cfRule type="cellIs" dxfId="22086" priority="22310" stopIfTrue="1" operator="lessThan">
      <formula>G121</formula>
    </cfRule>
  </conditionalFormatting>
  <conditionalFormatting sqref="O121">
    <cfRule type="cellIs" dxfId="22085" priority="22309" stopIfTrue="1" operator="lessThan">
      <formula>G121</formula>
    </cfRule>
  </conditionalFormatting>
  <conditionalFormatting sqref="O121">
    <cfRule type="cellIs" dxfId="22084" priority="22308" stopIfTrue="1" operator="lessThan">
      <formula>G121</formula>
    </cfRule>
  </conditionalFormatting>
  <conditionalFormatting sqref="O121">
    <cfRule type="cellIs" dxfId="22083" priority="22307" stopIfTrue="1" operator="lessThan">
      <formula>G121</formula>
    </cfRule>
  </conditionalFormatting>
  <conditionalFormatting sqref="O121">
    <cfRule type="cellIs" dxfId="22082" priority="22306" stopIfTrue="1" operator="lessThan">
      <formula>G121</formula>
    </cfRule>
  </conditionalFormatting>
  <conditionalFormatting sqref="O121">
    <cfRule type="cellIs" dxfId="22081" priority="22305" stopIfTrue="1" operator="lessThan">
      <formula>G121</formula>
    </cfRule>
  </conditionalFormatting>
  <conditionalFormatting sqref="O121">
    <cfRule type="cellIs" dxfId="22080" priority="22304" stopIfTrue="1" operator="lessThan">
      <formula>G121</formula>
    </cfRule>
  </conditionalFormatting>
  <conditionalFormatting sqref="O121">
    <cfRule type="cellIs" dxfId="22079" priority="22303" stopIfTrue="1" operator="lessThan">
      <formula>G121</formula>
    </cfRule>
  </conditionalFormatting>
  <conditionalFormatting sqref="O121">
    <cfRule type="cellIs" dxfId="22078" priority="22302" stopIfTrue="1" operator="lessThan">
      <formula>G121</formula>
    </cfRule>
  </conditionalFormatting>
  <conditionalFormatting sqref="O121">
    <cfRule type="cellIs" dxfId="22077" priority="22301" stopIfTrue="1" operator="lessThan">
      <formula>G121</formula>
    </cfRule>
  </conditionalFormatting>
  <conditionalFormatting sqref="O121">
    <cfRule type="cellIs" dxfId="22076" priority="22300" stopIfTrue="1" operator="lessThan">
      <formula>G121</formula>
    </cfRule>
  </conditionalFormatting>
  <conditionalFormatting sqref="O121">
    <cfRule type="cellIs" dxfId="22075" priority="22299" stopIfTrue="1" operator="lessThan">
      <formula>G121</formula>
    </cfRule>
  </conditionalFormatting>
  <conditionalFormatting sqref="O121">
    <cfRule type="cellIs" dxfId="22074" priority="22298" stopIfTrue="1" operator="lessThan">
      <formula>G121</formula>
    </cfRule>
  </conditionalFormatting>
  <conditionalFormatting sqref="O121">
    <cfRule type="cellIs" dxfId="22073" priority="22297" stopIfTrue="1" operator="lessThan">
      <formula>G121</formula>
    </cfRule>
  </conditionalFormatting>
  <conditionalFormatting sqref="O121">
    <cfRule type="cellIs" dxfId="22072" priority="22296" stopIfTrue="1" operator="lessThan">
      <formula>G121</formula>
    </cfRule>
  </conditionalFormatting>
  <conditionalFormatting sqref="O121">
    <cfRule type="cellIs" dxfId="22071" priority="22295" stopIfTrue="1" operator="lessThan">
      <formula>G121</formula>
    </cfRule>
  </conditionalFormatting>
  <conditionalFormatting sqref="O121">
    <cfRule type="cellIs" dxfId="22070" priority="22294" stopIfTrue="1" operator="lessThan">
      <formula>G121</formula>
    </cfRule>
  </conditionalFormatting>
  <conditionalFormatting sqref="O121">
    <cfRule type="cellIs" dxfId="22069" priority="22293" stopIfTrue="1" operator="lessThan">
      <formula>G121</formula>
    </cfRule>
  </conditionalFormatting>
  <conditionalFormatting sqref="O121">
    <cfRule type="cellIs" dxfId="22068" priority="22292" stopIfTrue="1" operator="lessThan">
      <formula>G121</formula>
    </cfRule>
  </conditionalFormatting>
  <conditionalFormatting sqref="O121">
    <cfRule type="cellIs" dxfId="22067" priority="22291" stopIfTrue="1" operator="lessThan">
      <formula>G121</formula>
    </cfRule>
  </conditionalFormatting>
  <conditionalFormatting sqref="O121">
    <cfRule type="cellIs" dxfId="22066" priority="22290" stopIfTrue="1" operator="lessThan">
      <formula>G121</formula>
    </cfRule>
  </conditionalFormatting>
  <conditionalFormatting sqref="O121">
    <cfRule type="cellIs" dxfId="22065" priority="22289" stopIfTrue="1" operator="lessThan">
      <formula>G121</formula>
    </cfRule>
  </conditionalFormatting>
  <conditionalFormatting sqref="O121">
    <cfRule type="cellIs" dxfId="22064" priority="22288" stopIfTrue="1" operator="lessThan">
      <formula>G121</formula>
    </cfRule>
  </conditionalFormatting>
  <conditionalFormatting sqref="O121">
    <cfRule type="cellIs" dxfId="22063" priority="22287" stopIfTrue="1" operator="lessThan">
      <formula>G121</formula>
    </cfRule>
  </conditionalFormatting>
  <conditionalFormatting sqref="O121">
    <cfRule type="cellIs" dxfId="22062" priority="22286" stopIfTrue="1" operator="lessThan">
      <formula>G121</formula>
    </cfRule>
  </conditionalFormatting>
  <conditionalFormatting sqref="O121">
    <cfRule type="cellIs" dxfId="22061" priority="22285" stopIfTrue="1" operator="lessThan">
      <formula>G121</formula>
    </cfRule>
  </conditionalFormatting>
  <conditionalFormatting sqref="O121">
    <cfRule type="cellIs" dxfId="22060" priority="22284" stopIfTrue="1" operator="lessThan">
      <formula>G121</formula>
    </cfRule>
  </conditionalFormatting>
  <conditionalFormatting sqref="O121">
    <cfRule type="cellIs" dxfId="22059" priority="22283" stopIfTrue="1" operator="lessThan">
      <formula>G121</formula>
    </cfRule>
  </conditionalFormatting>
  <conditionalFormatting sqref="O121">
    <cfRule type="cellIs" dxfId="22058" priority="22282" stopIfTrue="1" operator="lessThan">
      <formula>G121</formula>
    </cfRule>
  </conditionalFormatting>
  <conditionalFormatting sqref="O121">
    <cfRule type="cellIs" dxfId="22057" priority="22281" stopIfTrue="1" operator="lessThan">
      <formula>G121</formula>
    </cfRule>
  </conditionalFormatting>
  <conditionalFormatting sqref="O121">
    <cfRule type="cellIs" dxfId="22056" priority="22280" stopIfTrue="1" operator="lessThan">
      <formula>G121</formula>
    </cfRule>
  </conditionalFormatting>
  <conditionalFormatting sqref="O121">
    <cfRule type="cellIs" dxfId="22055" priority="22279" stopIfTrue="1" operator="lessThan">
      <formula>G121</formula>
    </cfRule>
  </conditionalFormatting>
  <conditionalFormatting sqref="O121">
    <cfRule type="cellIs" dxfId="22054" priority="22278" stopIfTrue="1" operator="lessThan">
      <formula>G121</formula>
    </cfRule>
  </conditionalFormatting>
  <conditionalFormatting sqref="O121">
    <cfRule type="cellIs" dxfId="22053" priority="22277" stopIfTrue="1" operator="lessThan">
      <formula>G121</formula>
    </cfRule>
  </conditionalFormatting>
  <conditionalFormatting sqref="O121">
    <cfRule type="cellIs" dxfId="22052" priority="22276" stopIfTrue="1" operator="lessThan">
      <formula>G121</formula>
    </cfRule>
  </conditionalFormatting>
  <conditionalFormatting sqref="O121">
    <cfRule type="cellIs" dxfId="22051" priority="22275" stopIfTrue="1" operator="lessThan">
      <formula>G121</formula>
    </cfRule>
  </conditionalFormatting>
  <conditionalFormatting sqref="O121">
    <cfRule type="cellIs" dxfId="22050" priority="22274" stopIfTrue="1" operator="lessThan">
      <formula>G121</formula>
    </cfRule>
  </conditionalFormatting>
  <conditionalFormatting sqref="O121">
    <cfRule type="cellIs" dxfId="22049" priority="22273" stopIfTrue="1" operator="lessThan">
      <formula>G121</formula>
    </cfRule>
  </conditionalFormatting>
  <conditionalFormatting sqref="O121">
    <cfRule type="cellIs" dxfId="22048" priority="22272" stopIfTrue="1" operator="lessThan">
      <formula>G121</formula>
    </cfRule>
  </conditionalFormatting>
  <conditionalFormatting sqref="O121">
    <cfRule type="cellIs" dxfId="22047" priority="22271" stopIfTrue="1" operator="lessThan">
      <formula>G121</formula>
    </cfRule>
  </conditionalFormatting>
  <conditionalFormatting sqref="O121">
    <cfRule type="cellIs" dxfId="22046" priority="22270" stopIfTrue="1" operator="lessThan">
      <formula>G121</formula>
    </cfRule>
  </conditionalFormatting>
  <conditionalFormatting sqref="O121">
    <cfRule type="cellIs" dxfId="22045" priority="22269" stopIfTrue="1" operator="lessThan">
      <formula>G121</formula>
    </cfRule>
  </conditionalFormatting>
  <conditionalFormatting sqref="O121">
    <cfRule type="cellIs" dxfId="22044" priority="22268" stopIfTrue="1" operator="lessThan">
      <formula>G121</formula>
    </cfRule>
  </conditionalFormatting>
  <conditionalFormatting sqref="O121">
    <cfRule type="cellIs" dxfId="22043" priority="22267" stopIfTrue="1" operator="lessThan">
      <formula>G121</formula>
    </cfRule>
  </conditionalFormatting>
  <conditionalFormatting sqref="O121">
    <cfRule type="cellIs" dxfId="22042" priority="22266" stopIfTrue="1" operator="lessThan">
      <formula>G121</formula>
    </cfRule>
  </conditionalFormatting>
  <conditionalFormatting sqref="O121">
    <cfRule type="cellIs" dxfId="22041" priority="22265" stopIfTrue="1" operator="lessThan">
      <formula>G121</formula>
    </cfRule>
  </conditionalFormatting>
  <conditionalFormatting sqref="O121">
    <cfRule type="cellIs" dxfId="22040" priority="22264" stopIfTrue="1" operator="lessThan">
      <formula>G121</formula>
    </cfRule>
  </conditionalFormatting>
  <conditionalFormatting sqref="O121">
    <cfRule type="cellIs" dxfId="22039" priority="22263" stopIfTrue="1" operator="lessThan">
      <formula>G121</formula>
    </cfRule>
  </conditionalFormatting>
  <conditionalFormatting sqref="O121">
    <cfRule type="cellIs" dxfId="22038" priority="22262" stopIfTrue="1" operator="lessThan">
      <formula>G121</formula>
    </cfRule>
  </conditionalFormatting>
  <conditionalFormatting sqref="O121">
    <cfRule type="cellIs" dxfId="22037" priority="22261" stopIfTrue="1" operator="lessThan">
      <formula>G121</formula>
    </cfRule>
  </conditionalFormatting>
  <conditionalFormatting sqref="O121">
    <cfRule type="cellIs" dxfId="22036" priority="22260" stopIfTrue="1" operator="lessThan">
      <formula>G121</formula>
    </cfRule>
  </conditionalFormatting>
  <conditionalFormatting sqref="O121">
    <cfRule type="cellIs" dxfId="22035" priority="22259" stopIfTrue="1" operator="lessThan">
      <formula>G121</formula>
    </cfRule>
  </conditionalFormatting>
  <conditionalFormatting sqref="O121">
    <cfRule type="cellIs" dxfId="22034" priority="22258" stopIfTrue="1" operator="lessThan">
      <formula>G121</formula>
    </cfRule>
  </conditionalFormatting>
  <conditionalFormatting sqref="O121">
    <cfRule type="cellIs" dxfId="22033" priority="22257" stopIfTrue="1" operator="lessThan">
      <formula>G121</formula>
    </cfRule>
  </conditionalFormatting>
  <conditionalFormatting sqref="O121">
    <cfRule type="cellIs" dxfId="22032" priority="22256" stopIfTrue="1" operator="lessThan">
      <formula>G121</formula>
    </cfRule>
  </conditionalFormatting>
  <conditionalFormatting sqref="O121">
    <cfRule type="cellIs" dxfId="22031" priority="22255" stopIfTrue="1" operator="lessThan">
      <formula>G121</formula>
    </cfRule>
  </conditionalFormatting>
  <conditionalFormatting sqref="O121">
    <cfRule type="cellIs" dxfId="22030" priority="22254" stopIfTrue="1" operator="lessThan">
      <formula>G121</formula>
    </cfRule>
  </conditionalFormatting>
  <conditionalFormatting sqref="O121">
    <cfRule type="cellIs" dxfId="22029" priority="22253" stopIfTrue="1" operator="lessThan">
      <formula>G121</formula>
    </cfRule>
  </conditionalFormatting>
  <conditionalFormatting sqref="O121">
    <cfRule type="cellIs" dxfId="22028" priority="22252" stopIfTrue="1" operator="lessThan">
      <formula>G121</formula>
    </cfRule>
  </conditionalFormatting>
  <conditionalFormatting sqref="O121">
    <cfRule type="cellIs" dxfId="22027" priority="22251" stopIfTrue="1" operator="lessThan">
      <formula>G121</formula>
    </cfRule>
  </conditionalFormatting>
  <conditionalFormatting sqref="O121">
    <cfRule type="cellIs" dxfId="22026" priority="22250" stopIfTrue="1" operator="lessThan">
      <formula>G121</formula>
    </cfRule>
  </conditionalFormatting>
  <conditionalFormatting sqref="O121">
    <cfRule type="cellIs" dxfId="22025" priority="22249" stopIfTrue="1" operator="lessThan">
      <formula>G121</formula>
    </cfRule>
  </conditionalFormatting>
  <conditionalFormatting sqref="O121">
    <cfRule type="cellIs" dxfId="22024" priority="22248" stopIfTrue="1" operator="lessThan">
      <formula>G121</formula>
    </cfRule>
  </conditionalFormatting>
  <conditionalFormatting sqref="O121">
    <cfRule type="cellIs" dxfId="22023" priority="22247" stopIfTrue="1" operator="lessThan">
      <formula>G121</formula>
    </cfRule>
  </conditionalFormatting>
  <conditionalFormatting sqref="O121">
    <cfRule type="cellIs" dxfId="22022" priority="22246" stopIfTrue="1" operator="lessThan">
      <formula>G121</formula>
    </cfRule>
  </conditionalFormatting>
  <conditionalFormatting sqref="O121">
    <cfRule type="cellIs" dxfId="22021" priority="22245" stopIfTrue="1" operator="lessThan">
      <formula>G121</formula>
    </cfRule>
  </conditionalFormatting>
  <conditionalFormatting sqref="O121">
    <cfRule type="cellIs" dxfId="22020" priority="22244" stopIfTrue="1" operator="lessThan">
      <formula>G121</formula>
    </cfRule>
  </conditionalFormatting>
  <conditionalFormatting sqref="O121">
    <cfRule type="cellIs" dxfId="22019" priority="22243" stopIfTrue="1" operator="lessThan">
      <formula>G121</formula>
    </cfRule>
  </conditionalFormatting>
  <conditionalFormatting sqref="O121">
    <cfRule type="cellIs" dxfId="22018" priority="22242" stopIfTrue="1" operator="lessThan">
      <formula>G121</formula>
    </cfRule>
  </conditionalFormatting>
  <conditionalFormatting sqref="O121">
    <cfRule type="cellIs" dxfId="22017" priority="22241" stopIfTrue="1" operator="lessThan">
      <formula>G121</formula>
    </cfRule>
  </conditionalFormatting>
  <conditionalFormatting sqref="O121">
    <cfRule type="cellIs" dxfId="22016" priority="22240" stopIfTrue="1" operator="lessThan">
      <formula>G121</formula>
    </cfRule>
  </conditionalFormatting>
  <conditionalFormatting sqref="O121">
    <cfRule type="cellIs" dxfId="22015" priority="22239" stopIfTrue="1" operator="lessThan">
      <formula>G121</formula>
    </cfRule>
  </conditionalFormatting>
  <conditionalFormatting sqref="O121">
    <cfRule type="cellIs" dxfId="22014" priority="22238" stopIfTrue="1" operator="lessThan">
      <formula>G121</formula>
    </cfRule>
  </conditionalFormatting>
  <conditionalFormatting sqref="O121">
    <cfRule type="cellIs" dxfId="22013" priority="22237" stopIfTrue="1" operator="lessThan">
      <formula>G121</formula>
    </cfRule>
  </conditionalFormatting>
  <conditionalFormatting sqref="O121">
    <cfRule type="cellIs" dxfId="22012" priority="22236" stopIfTrue="1" operator="lessThan">
      <formula>G121</formula>
    </cfRule>
  </conditionalFormatting>
  <conditionalFormatting sqref="O121">
    <cfRule type="cellIs" dxfId="22011" priority="22235" stopIfTrue="1" operator="lessThan">
      <formula>G121</formula>
    </cfRule>
  </conditionalFormatting>
  <conditionalFormatting sqref="O121">
    <cfRule type="cellIs" dxfId="22010" priority="22234" stopIfTrue="1" operator="lessThan">
      <formula>G121</formula>
    </cfRule>
  </conditionalFormatting>
  <conditionalFormatting sqref="O121">
    <cfRule type="cellIs" dxfId="22009" priority="22233" stopIfTrue="1" operator="lessThan">
      <formula>G121</formula>
    </cfRule>
  </conditionalFormatting>
  <conditionalFormatting sqref="O121">
    <cfRule type="cellIs" dxfId="22008" priority="22232" stopIfTrue="1" operator="lessThan">
      <formula>G121</formula>
    </cfRule>
  </conditionalFormatting>
  <conditionalFormatting sqref="O121">
    <cfRule type="cellIs" dxfId="22007" priority="22231" stopIfTrue="1" operator="lessThan">
      <formula>G121</formula>
    </cfRule>
  </conditionalFormatting>
  <conditionalFormatting sqref="O121">
    <cfRule type="cellIs" dxfId="22006" priority="22230" stopIfTrue="1" operator="lessThan">
      <formula>G121</formula>
    </cfRule>
  </conditionalFormatting>
  <conditionalFormatting sqref="O121">
    <cfRule type="cellIs" dxfId="22005" priority="22229" stopIfTrue="1" operator="lessThan">
      <formula>G121</formula>
    </cfRule>
  </conditionalFormatting>
  <conditionalFormatting sqref="O121">
    <cfRule type="cellIs" dxfId="22004" priority="22228" stopIfTrue="1" operator="lessThan">
      <formula>G121</formula>
    </cfRule>
  </conditionalFormatting>
  <conditionalFormatting sqref="O121">
    <cfRule type="cellIs" dxfId="22003" priority="22227" stopIfTrue="1" operator="lessThan">
      <formula>G121</formula>
    </cfRule>
  </conditionalFormatting>
  <conditionalFormatting sqref="O121">
    <cfRule type="cellIs" dxfId="22002" priority="22226" stopIfTrue="1" operator="lessThan">
      <formula>G121</formula>
    </cfRule>
  </conditionalFormatting>
  <conditionalFormatting sqref="O121">
    <cfRule type="cellIs" dxfId="22001" priority="22225" stopIfTrue="1" operator="lessThan">
      <formula>G121</formula>
    </cfRule>
  </conditionalFormatting>
  <conditionalFormatting sqref="O121">
    <cfRule type="cellIs" dxfId="22000" priority="22224" stopIfTrue="1" operator="lessThan">
      <formula>G121</formula>
    </cfRule>
  </conditionalFormatting>
  <conditionalFormatting sqref="O121">
    <cfRule type="cellIs" dxfId="21999" priority="22223" stopIfTrue="1" operator="lessThan">
      <formula>G121</formula>
    </cfRule>
  </conditionalFormatting>
  <conditionalFormatting sqref="O121">
    <cfRule type="cellIs" dxfId="21998" priority="22222" stopIfTrue="1" operator="lessThan">
      <formula>G121</formula>
    </cfRule>
  </conditionalFormatting>
  <conditionalFormatting sqref="O121">
    <cfRule type="cellIs" dxfId="21997" priority="22221" stopIfTrue="1" operator="lessThan">
      <formula>G121</formula>
    </cfRule>
  </conditionalFormatting>
  <conditionalFormatting sqref="O121">
    <cfRule type="cellIs" dxfId="21996" priority="22220" stopIfTrue="1" operator="lessThan">
      <formula>G121</formula>
    </cfRule>
  </conditionalFormatting>
  <conditionalFormatting sqref="O121">
    <cfRule type="cellIs" dxfId="21995" priority="22219" stopIfTrue="1" operator="lessThan">
      <formula>G121</formula>
    </cfRule>
  </conditionalFormatting>
  <conditionalFormatting sqref="O121">
    <cfRule type="cellIs" dxfId="21994" priority="22218" stopIfTrue="1" operator="lessThan">
      <formula>G121</formula>
    </cfRule>
  </conditionalFormatting>
  <conditionalFormatting sqref="O121">
    <cfRule type="cellIs" dxfId="21993" priority="22217" stopIfTrue="1" operator="lessThan">
      <formula>G121</formula>
    </cfRule>
  </conditionalFormatting>
  <conditionalFormatting sqref="O121">
    <cfRule type="cellIs" dxfId="21992" priority="22216" stopIfTrue="1" operator="lessThan">
      <formula>G121</formula>
    </cfRule>
  </conditionalFormatting>
  <conditionalFormatting sqref="O121">
    <cfRule type="cellIs" dxfId="21991" priority="22215" stopIfTrue="1" operator="lessThan">
      <formula>G121</formula>
    </cfRule>
  </conditionalFormatting>
  <conditionalFormatting sqref="O121">
    <cfRule type="cellIs" dxfId="21990" priority="22214" stopIfTrue="1" operator="lessThan">
      <formula>G121</formula>
    </cfRule>
  </conditionalFormatting>
  <conditionalFormatting sqref="O122">
    <cfRule type="cellIs" dxfId="21989" priority="22213" stopIfTrue="1" operator="lessThan">
      <formula>G122</formula>
    </cfRule>
  </conditionalFormatting>
  <conditionalFormatting sqref="O122">
    <cfRule type="cellIs" dxfId="21988" priority="22210" stopIfTrue="1" operator="lessThan">
      <formula>G122</formula>
    </cfRule>
  </conditionalFormatting>
  <conditionalFormatting sqref="O122">
    <cfRule type="cellIs" dxfId="21987" priority="22207" stopIfTrue="1" operator="lessThan">
      <formula>G122</formula>
    </cfRule>
  </conditionalFormatting>
  <conditionalFormatting sqref="O122">
    <cfRule type="cellIs" dxfId="21986" priority="22206" stopIfTrue="1" operator="lessThan">
      <formula>G122</formula>
    </cfRule>
  </conditionalFormatting>
  <conditionalFormatting sqref="O122">
    <cfRule type="cellIs" dxfId="21985" priority="22203" stopIfTrue="1" operator="lessThan">
      <formula>G122</formula>
    </cfRule>
  </conditionalFormatting>
  <conditionalFormatting sqref="O122">
    <cfRule type="cellIs" dxfId="21984" priority="22200" stopIfTrue="1" operator="lessThan">
      <formula>G122</formula>
    </cfRule>
  </conditionalFormatting>
  <conditionalFormatting sqref="O122">
    <cfRule type="cellIs" dxfId="21983" priority="22199" stopIfTrue="1" operator="lessThan">
      <formula>G122</formula>
    </cfRule>
  </conditionalFormatting>
  <conditionalFormatting sqref="O122">
    <cfRule type="cellIs" dxfId="21982" priority="22196" stopIfTrue="1" operator="lessThan">
      <formula>G122</formula>
    </cfRule>
  </conditionalFormatting>
  <conditionalFormatting sqref="O122">
    <cfRule type="cellIs" dxfId="21981" priority="22193" stopIfTrue="1" operator="lessThan">
      <formula>G122</formula>
    </cfRule>
  </conditionalFormatting>
  <conditionalFormatting sqref="O122">
    <cfRule type="cellIs" dxfId="21980" priority="22192" stopIfTrue="1" operator="lessThan">
      <formula>G122</formula>
    </cfRule>
  </conditionalFormatting>
  <conditionalFormatting sqref="O122">
    <cfRule type="cellIs" dxfId="21979" priority="22189" stopIfTrue="1" operator="lessThan">
      <formula>G122</formula>
    </cfRule>
  </conditionalFormatting>
  <conditionalFormatting sqref="O122">
    <cfRule type="cellIs" dxfId="21978" priority="22186" stopIfTrue="1" operator="lessThan">
      <formula>G122</formula>
    </cfRule>
  </conditionalFormatting>
  <conditionalFormatting sqref="O122">
    <cfRule type="cellIs" dxfId="21977" priority="22185" stopIfTrue="1" operator="lessThan">
      <formula>G122</formula>
    </cfRule>
  </conditionalFormatting>
  <conditionalFormatting sqref="O122">
    <cfRule type="cellIs" dxfId="21976" priority="22184" stopIfTrue="1" operator="lessThan">
      <formula>G122</formula>
    </cfRule>
  </conditionalFormatting>
  <conditionalFormatting sqref="O122">
    <cfRule type="cellIs" dxfId="21975" priority="22183" stopIfTrue="1" operator="lessThan">
      <formula>G122</formula>
    </cfRule>
  </conditionalFormatting>
  <conditionalFormatting sqref="O122">
    <cfRule type="cellIs" dxfId="21974" priority="22182" stopIfTrue="1" operator="lessThan">
      <formula>G122</formula>
    </cfRule>
  </conditionalFormatting>
  <conditionalFormatting sqref="O122">
    <cfRule type="cellIs" dxfId="21973" priority="22181" stopIfTrue="1" operator="lessThan">
      <formula>G122</formula>
    </cfRule>
  </conditionalFormatting>
  <conditionalFormatting sqref="O122">
    <cfRule type="cellIs" dxfId="21972" priority="22180" stopIfTrue="1" operator="lessThan">
      <formula>G122</formula>
    </cfRule>
  </conditionalFormatting>
  <conditionalFormatting sqref="O122">
    <cfRule type="cellIs" dxfId="21971" priority="22179" stopIfTrue="1" operator="lessThan">
      <formula>G122</formula>
    </cfRule>
  </conditionalFormatting>
  <conditionalFormatting sqref="O122">
    <cfRule type="cellIs" dxfId="21970" priority="22178" stopIfTrue="1" operator="lessThan">
      <formula>G122</formula>
    </cfRule>
  </conditionalFormatting>
  <conditionalFormatting sqref="O122">
    <cfRule type="cellIs" dxfId="21969" priority="22177" stopIfTrue="1" operator="lessThan">
      <formula>G122</formula>
    </cfRule>
  </conditionalFormatting>
  <conditionalFormatting sqref="O122">
    <cfRule type="cellIs" dxfId="21968" priority="22176" stopIfTrue="1" operator="lessThan">
      <formula>G122</formula>
    </cfRule>
  </conditionalFormatting>
  <conditionalFormatting sqref="O122">
    <cfRule type="cellIs" dxfId="21967" priority="22175" stopIfTrue="1" operator="lessThan">
      <formula>G122</formula>
    </cfRule>
  </conditionalFormatting>
  <conditionalFormatting sqref="O122">
    <cfRule type="cellIs" dxfId="21966" priority="22174" stopIfTrue="1" operator="lessThan">
      <formula>G122</formula>
    </cfRule>
  </conditionalFormatting>
  <conditionalFormatting sqref="O122">
    <cfRule type="cellIs" dxfId="21965" priority="22173" stopIfTrue="1" operator="lessThan">
      <formula>G122</formula>
    </cfRule>
  </conditionalFormatting>
  <conditionalFormatting sqref="O122">
    <cfRule type="cellIs" dxfId="21964" priority="22172" stopIfTrue="1" operator="lessThan">
      <formula>G122</formula>
    </cfRule>
  </conditionalFormatting>
  <conditionalFormatting sqref="O122">
    <cfRule type="cellIs" dxfId="21963" priority="22171" stopIfTrue="1" operator="lessThan">
      <formula>G122</formula>
    </cfRule>
  </conditionalFormatting>
  <conditionalFormatting sqref="O122">
    <cfRule type="cellIs" dxfId="21962" priority="22170" stopIfTrue="1" operator="lessThan">
      <formula>G122</formula>
    </cfRule>
  </conditionalFormatting>
  <conditionalFormatting sqref="O122">
    <cfRule type="cellIs" dxfId="21961" priority="22169" stopIfTrue="1" operator="lessThan">
      <formula>G122</formula>
    </cfRule>
  </conditionalFormatting>
  <conditionalFormatting sqref="O122">
    <cfRule type="cellIs" dxfId="21960" priority="22168" stopIfTrue="1" operator="lessThan">
      <formula>G122</formula>
    </cfRule>
  </conditionalFormatting>
  <conditionalFormatting sqref="O122">
    <cfRule type="cellIs" dxfId="21959" priority="22167" stopIfTrue="1" operator="lessThan">
      <formula>G122</formula>
    </cfRule>
  </conditionalFormatting>
  <conditionalFormatting sqref="O122">
    <cfRule type="cellIs" dxfId="21958" priority="22166" stopIfTrue="1" operator="lessThan">
      <formula>G122</formula>
    </cfRule>
  </conditionalFormatting>
  <conditionalFormatting sqref="O122">
    <cfRule type="cellIs" dxfId="21957" priority="22165" stopIfTrue="1" operator="lessThan">
      <formula>G122</formula>
    </cfRule>
  </conditionalFormatting>
  <conditionalFormatting sqref="O122">
    <cfRule type="cellIs" dxfId="21956" priority="22164" stopIfTrue="1" operator="lessThan">
      <formula>G122</formula>
    </cfRule>
  </conditionalFormatting>
  <conditionalFormatting sqref="O122">
    <cfRule type="cellIs" dxfId="21955" priority="22163" stopIfTrue="1" operator="lessThan">
      <formula>G122</formula>
    </cfRule>
  </conditionalFormatting>
  <conditionalFormatting sqref="O122">
    <cfRule type="cellIs" dxfId="21954" priority="22162" stopIfTrue="1" operator="lessThan">
      <formula>G122</formula>
    </cfRule>
  </conditionalFormatting>
  <conditionalFormatting sqref="O122">
    <cfRule type="cellIs" dxfId="21953" priority="22161" stopIfTrue="1" operator="lessThan">
      <formula>G122</formula>
    </cfRule>
  </conditionalFormatting>
  <conditionalFormatting sqref="O122">
    <cfRule type="cellIs" dxfId="21952" priority="22160" stopIfTrue="1" operator="lessThan">
      <formula>G122</formula>
    </cfRule>
  </conditionalFormatting>
  <conditionalFormatting sqref="O122">
    <cfRule type="cellIs" dxfId="21951" priority="22159" stopIfTrue="1" operator="lessThan">
      <formula>G122</formula>
    </cfRule>
  </conditionalFormatting>
  <conditionalFormatting sqref="O122">
    <cfRule type="cellIs" dxfId="21950" priority="22158" stopIfTrue="1" operator="lessThan">
      <formula>G122</formula>
    </cfRule>
  </conditionalFormatting>
  <conditionalFormatting sqref="O122">
    <cfRule type="cellIs" dxfId="21949" priority="22157" stopIfTrue="1" operator="lessThan">
      <formula>G122</formula>
    </cfRule>
  </conditionalFormatting>
  <conditionalFormatting sqref="O122">
    <cfRule type="cellIs" dxfId="21948" priority="22156" stopIfTrue="1" operator="lessThan">
      <formula>G122</formula>
    </cfRule>
  </conditionalFormatting>
  <conditionalFormatting sqref="O122">
    <cfRule type="cellIs" dxfId="21947" priority="22155" stopIfTrue="1" operator="lessThan">
      <formula>G122</formula>
    </cfRule>
  </conditionalFormatting>
  <conditionalFormatting sqref="O122">
    <cfRule type="cellIs" dxfId="21946" priority="22154" stopIfTrue="1" operator="lessThan">
      <formula>G122</formula>
    </cfRule>
  </conditionalFormatting>
  <conditionalFormatting sqref="O122">
    <cfRule type="cellIs" dxfId="21945" priority="22153" stopIfTrue="1" operator="lessThan">
      <formula>G122</formula>
    </cfRule>
  </conditionalFormatting>
  <conditionalFormatting sqref="O122">
    <cfRule type="cellIs" dxfId="21944" priority="22152" stopIfTrue="1" operator="lessThan">
      <formula>G122</formula>
    </cfRule>
  </conditionalFormatting>
  <conditionalFormatting sqref="O122">
    <cfRule type="cellIs" dxfId="21943" priority="22151" stopIfTrue="1" operator="lessThan">
      <formula>G122</formula>
    </cfRule>
  </conditionalFormatting>
  <conditionalFormatting sqref="O122">
    <cfRule type="cellIs" dxfId="21942" priority="22150" stopIfTrue="1" operator="lessThan">
      <formula>G122</formula>
    </cfRule>
  </conditionalFormatting>
  <conditionalFormatting sqref="O122">
    <cfRule type="cellIs" dxfId="21941" priority="22149" stopIfTrue="1" operator="lessThan">
      <formula>G122</formula>
    </cfRule>
  </conditionalFormatting>
  <conditionalFormatting sqref="O122">
    <cfRule type="cellIs" dxfId="21940" priority="22148" stopIfTrue="1" operator="lessThan">
      <formula>G122</formula>
    </cfRule>
  </conditionalFormatting>
  <conditionalFormatting sqref="O122">
    <cfRule type="cellIs" dxfId="21939" priority="22147" stopIfTrue="1" operator="lessThan">
      <formula>G122</formula>
    </cfRule>
  </conditionalFormatting>
  <conditionalFormatting sqref="O122">
    <cfRule type="cellIs" dxfId="21938" priority="22146" stopIfTrue="1" operator="lessThan">
      <formula>G122</formula>
    </cfRule>
  </conditionalFormatting>
  <conditionalFormatting sqref="O122">
    <cfRule type="cellIs" dxfId="21937" priority="22145" stopIfTrue="1" operator="lessThan">
      <formula>G122</formula>
    </cfRule>
  </conditionalFormatting>
  <conditionalFormatting sqref="O122">
    <cfRule type="cellIs" dxfId="21936" priority="22144" stopIfTrue="1" operator="lessThan">
      <formula>G122</formula>
    </cfRule>
  </conditionalFormatting>
  <conditionalFormatting sqref="O122">
    <cfRule type="cellIs" dxfId="21935" priority="22143" stopIfTrue="1" operator="lessThan">
      <formula>G122</formula>
    </cfRule>
  </conditionalFormatting>
  <conditionalFormatting sqref="O122">
    <cfRule type="cellIs" dxfId="21934" priority="22142" stopIfTrue="1" operator="lessThan">
      <formula>G122</formula>
    </cfRule>
  </conditionalFormatting>
  <conditionalFormatting sqref="O122">
    <cfRule type="cellIs" dxfId="21933" priority="22141" stopIfTrue="1" operator="lessThan">
      <formula>G122</formula>
    </cfRule>
  </conditionalFormatting>
  <conditionalFormatting sqref="O122">
    <cfRule type="cellIs" dxfId="21932" priority="22140" stopIfTrue="1" operator="lessThan">
      <formula>G122</formula>
    </cfRule>
  </conditionalFormatting>
  <conditionalFormatting sqref="O122">
    <cfRule type="cellIs" dxfId="21931" priority="22139" stopIfTrue="1" operator="lessThan">
      <formula>G122</formula>
    </cfRule>
  </conditionalFormatting>
  <conditionalFormatting sqref="O122">
    <cfRule type="cellIs" dxfId="21930" priority="22138" stopIfTrue="1" operator="lessThan">
      <formula>G122</formula>
    </cfRule>
  </conditionalFormatting>
  <conditionalFormatting sqref="O122">
    <cfRule type="cellIs" dxfId="21929" priority="22137" stopIfTrue="1" operator="lessThan">
      <formula>G122</formula>
    </cfRule>
  </conditionalFormatting>
  <conditionalFormatting sqref="O122">
    <cfRule type="cellIs" dxfId="21928" priority="22136" stopIfTrue="1" operator="lessThan">
      <formula>G122</formula>
    </cfRule>
  </conditionalFormatting>
  <conditionalFormatting sqref="O122">
    <cfRule type="cellIs" dxfId="21927" priority="22135" stopIfTrue="1" operator="lessThan">
      <formula>G122</formula>
    </cfRule>
  </conditionalFormatting>
  <conditionalFormatting sqref="O122">
    <cfRule type="cellIs" dxfId="21926" priority="22134" stopIfTrue="1" operator="lessThan">
      <formula>G122</formula>
    </cfRule>
  </conditionalFormatting>
  <conditionalFormatting sqref="O122">
    <cfRule type="cellIs" dxfId="21925" priority="22133" stopIfTrue="1" operator="lessThan">
      <formula>G122</formula>
    </cfRule>
  </conditionalFormatting>
  <conditionalFormatting sqref="O122">
    <cfRule type="cellIs" dxfId="21924" priority="22132" stopIfTrue="1" operator="lessThan">
      <formula>G122</formula>
    </cfRule>
  </conditionalFormatting>
  <conditionalFormatting sqref="O122">
    <cfRule type="cellIs" dxfId="21923" priority="22131" stopIfTrue="1" operator="lessThan">
      <formula>G122</formula>
    </cfRule>
  </conditionalFormatting>
  <conditionalFormatting sqref="O122">
    <cfRule type="cellIs" dxfId="21922" priority="22130" stopIfTrue="1" operator="lessThan">
      <formula>G122</formula>
    </cfRule>
  </conditionalFormatting>
  <conditionalFormatting sqref="O122">
    <cfRule type="cellIs" dxfId="21921" priority="22129" stopIfTrue="1" operator="lessThan">
      <formula>G122</formula>
    </cfRule>
  </conditionalFormatting>
  <conditionalFormatting sqref="O122">
    <cfRule type="cellIs" dxfId="21920" priority="22128" stopIfTrue="1" operator="lessThan">
      <formula>G122</formula>
    </cfRule>
  </conditionalFormatting>
  <conditionalFormatting sqref="O122">
    <cfRule type="cellIs" dxfId="21919" priority="22127" stopIfTrue="1" operator="lessThan">
      <formula>G122</formula>
    </cfRule>
  </conditionalFormatting>
  <conditionalFormatting sqref="O122">
    <cfRule type="cellIs" dxfId="21918" priority="22126" stopIfTrue="1" operator="lessThan">
      <formula>G122</formula>
    </cfRule>
  </conditionalFormatting>
  <conditionalFormatting sqref="O122">
    <cfRule type="cellIs" dxfId="21917" priority="22125" stopIfTrue="1" operator="lessThan">
      <formula>G122</formula>
    </cfRule>
  </conditionalFormatting>
  <conditionalFormatting sqref="O122">
    <cfRule type="cellIs" dxfId="21916" priority="22124" stopIfTrue="1" operator="lessThan">
      <formula>G122</formula>
    </cfRule>
  </conditionalFormatting>
  <conditionalFormatting sqref="O122">
    <cfRule type="cellIs" dxfId="21915" priority="22123" stopIfTrue="1" operator="lessThan">
      <formula>G122</formula>
    </cfRule>
  </conditionalFormatting>
  <conditionalFormatting sqref="O122">
    <cfRule type="cellIs" dxfId="21914" priority="22122" stopIfTrue="1" operator="lessThan">
      <formula>G122</formula>
    </cfRule>
  </conditionalFormatting>
  <conditionalFormatting sqref="O122">
    <cfRule type="cellIs" dxfId="21913" priority="22121" stopIfTrue="1" operator="lessThan">
      <formula>G122</formula>
    </cfRule>
  </conditionalFormatting>
  <conditionalFormatting sqref="O122">
    <cfRule type="cellIs" dxfId="21912" priority="22120" stopIfTrue="1" operator="lessThan">
      <formula>G122</formula>
    </cfRule>
  </conditionalFormatting>
  <conditionalFormatting sqref="O122">
    <cfRule type="cellIs" dxfId="21911" priority="22119" stopIfTrue="1" operator="lessThan">
      <formula>G122</formula>
    </cfRule>
  </conditionalFormatting>
  <conditionalFormatting sqref="O122">
    <cfRule type="cellIs" dxfId="21910" priority="22118" stopIfTrue="1" operator="lessThan">
      <formula>G122</formula>
    </cfRule>
  </conditionalFormatting>
  <conditionalFormatting sqref="O122">
    <cfRule type="cellIs" dxfId="21909" priority="22117" stopIfTrue="1" operator="lessThan">
      <formula>G122</formula>
    </cfRule>
  </conditionalFormatting>
  <conditionalFormatting sqref="O122">
    <cfRule type="cellIs" dxfId="21908" priority="22116" stopIfTrue="1" operator="lessThan">
      <formula>G122</formula>
    </cfRule>
  </conditionalFormatting>
  <conditionalFormatting sqref="O122">
    <cfRule type="cellIs" dxfId="21907" priority="22115" stopIfTrue="1" operator="lessThan">
      <formula>G122</formula>
    </cfRule>
  </conditionalFormatting>
  <conditionalFormatting sqref="O122">
    <cfRule type="cellIs" dxfId="21906" priority="22114" stopIfTrue="1" operator="lessThan">
      <formula>G122</formula>
    </cfRule>
  </conditionalFormatting>
  <conditionalFormatting sqref="O122">
    <cfRule type="cellIs" dxfId="21905" priority="22113" stopIfTrue="1" operator="lessThan">
      <formula>G122</formula>
    </cfRule>
  </conditionalFormatting>
  <conditionalFormatting sqref="O122">
    <cfRule type="cellIs" dxfId="21904" priority="22112" stopIfTrue="1" operator="lessThan">
      <formula>G122</formula>
    </cfRule>
  </conditionalFormatting>
  <conditionalFormatting sqref="O122">
    <cfRule type="cellIs" dxfId="21903" priority="22111" stopIfTrue="1" operator="lessThan">
      <formula>G122</formula>
    </cfRule>
  </conditionalFormatting>
  <conditionalFormatting sqref="O122">
    <cfRule type="cellIs" dxfId="21902" priority="22110" stopIfTrue="1" operator="lessThan">
      <formula>G122</formula>
    </cfRule>
  </conditionalFormatting>
  <conditionalFormatting sqref="O122">
    <cfRule type="cellIs" dxfId="21901" priority="22109" stopIfTrue="1" operator="lessThan">
      <formula>G122</formula>
    </cfRule>
  </conditionalFormatting>
  <conditionalFormatting sqref="O122">
    <cfRule type="cellIs" dxfId="21900" priority="22108" stopIfTrue="1" operator="lessThan">
      <formula>G122</formula>
    </cfRule>
  </conditionalFormatting>
  <conditionalFormatting sqref="O122">
    <cfRule type="cellIs" dxfId="21899" priority="22107" stopIfTrue="1" operator="lessThan">
      <formula>G122</formula>
    </cfRule>
  </conditionalFormatting>
  <conditionalFormatting sqref="O122">
    <cfRule type="cellIs" dxfId="21898" priority="22106" stopIfTrue="1" operator="lessThan">
      <formula>G122</formula>
    </cfRule>
  </conditionalFormatting>
  <conditionalFormatting sqref="O122">
    <cfRule type="cellIs" dxfId="21897" priority="22105" stopIfTrue="1" operator="lessThan">
      <formula>G122</formula>
    </cfRule>
  </conditionalFormatting>
  <conditionalFormatting sqref="O122">
    <cfRule type="cellIs" dxfId="21896" priority="22104" stopIfTrue="1" operator="lessThan">
      <formula>G122</formula>
    </cfRule>
  </conditionalFormatting>
  <conditionalFormatting sqref="O122">
    <cfRule type="cellIs" dxfId="21895" priority="22103" stopIfTrue="1" operator="lessThan">
      <formula>G122</formula>
    </cfRule>
  </conditionalFormatting>
  <conditionalFormatting sqref="O122">
    <cfRule type="cellIs" dxfId="21894" priority="22102" stopIfTrue="1" operator="lessThan">
      <formula>G122</formula>
    </cfRule>
  </conditionalFormatting>
  <conditionalFormatting sqref="O122">
    <cfRule type="cellIs" dxfId="21893" priority="22101" stopIfTrue="1" operator="lessThan">
      <formula>G122</formula>
    </cfRule>
  </conditionalFormatting>
  <conditionalFormatting sqref="O122">
    <cfRule type="cellIs" dxfId="21892" priority="22100" stopIfTrue="1" operator="lessThan">
      <formula>G122</formula>
    </cfRule>
  </conditionalFormatting>
  <conditionalFormatting sqref="O122">
    <cfRule type="cellIs" dxfId="21891" priority="22099" stopIfTrue="1" operator="lessThan">
      <formula>G122</formula>
    </cfRule>
  </conditionalFormatting>
  <conditionalFormatting sqref="O122">
    <cfRule type="cellIs" dxfId="21890" priority="22098" stopIfTrue="1" operator="lessThan">
      <formula>G122</formula>
    </cfRule>
  </conditionalFormatting>
  <conditionalFormatting sqref="O122">
    <cfRule type="cellIs" dxfId="21889" priority="22097" stopIfTrue="1" operator="lessThan">
      <formula>G122</formula>
    </cfRule>
  </conditionalFormatting>
  <conditionalFormatting sqref="O122">
    <cfRule type="cellIs" dxfId="21888" priority="22096" stopIfTrue="1" operator="lessThan">
      <formula>G122</formula>
    </cfRule>
  </conditionalFormatting>
  <conditionalFormatting sqref="O122">
    <cfRule type="cellIs" dxfId="21887" priority="22095" stopIfTrue="1" operator="lessThan">
      <formula>G122</formula>
    </cfRule>
  </conditionalFormatting>
  <conditionalFormatting sqref="O122">
    <cfRule type="cellIs" dxfId="21886" priority="22094" stopIfTrue="1" operator="lessThan">
      <formula>G122</formula>
    </cfRule>
  </conditionalFormatting>
  <conditionalFormatting sqref="O122">
    <cfRule type="cellIs" dxfId="21885" priority="22093" stopIfTrue="1" operator="lessThan">
      <formula>G122</formula>
    </cfRule>
  </conditionalFormatting>
  <conditionalFormatting sqref="O122">
    <cfRule type="cellIs" dxfId="21884" priority="22092" stopIfTrue="1" operator="lessThan">
      <formula>G122</formula>
    </cfRule>
  </conditionalFormatting>
  <conditionalFormatting sqref="O122">
    <cfRule type="cellIs" dxfId="21883" priority="22091" stopIfTrue="1" operator="lessThan">
      <formula>G122</formula>
    </cfRule>
  </conditionalFormatting>
  <conditionalFormatting sqref="O122">
    <cfRule type="cellIs" dxfId="21882" priority="22090" stopIfTrue="1" operator="lessThan">
      <formula>G122</formula>
    </cfRule>
  </conditionalFormatting>
  <conditionalFormatting sqref="O122">
    <cfRule type="cellIs" dxfId="21881" priority="22089" stopIfTrue="1" operator="lessThan">
      <formula>G122</formula>
    </cfRule>
  </conditionalFormatting>
  <conditionalFormatting sqref="O122">
    <cfRule type="cellIs" dxfId="21880" priority="22088" stopIfTrue="1" operator="lessThan">
      <formula>G122</formula>
    </cfRule>
  </conditionalFormatting>
  <conditionalFormatting sqref="O122">
    <cfRule type="cellIs" dxfId="21879" priority="22087" stopIfTrue="1" operator="lessThan">
      <formula>G122</formula>
    </cfRule>
  </conditionalFormatting>
  <conditionalFormatting sqref="O122">
    <cfRule type="cellIs" dxfId="21878" priority="22086" stopIfTrue="1" operator="lessThan">
      <formula>G122</formula>
    </cfRule>
  </conditionalFormatting>
  <conditionalFormatting sqref="O122">
    <cfRule type="cellIs" dxfId="21877" priority="22085" stopIfTrue="1" operator="lessThan">
      <formula>G122</formula>
    </cfRule>
  </conditionalFormatting>
  <conditionalFormatting sqref="O122">
    <cfRule type="cellIs" dxfId="21876" priority="22084" stopIfTrue="1" operator="lessThan">
      <formula>G122</formula>
    </cfRule>
  </conditionalFormatting>
  <conditionalFormatting sqref="O122">
    <cfRule type="cellIs" dxfId="21875" priority="22083" stopIfTrue="1" operator="lessThan">
      <formula>G122</formula>
    </cfRule>
  </conditionalFormatting>
  <conditionalFormatting sqref="O122">
    <cfRule type="cellIs" dxfId="21874" priority="22082" stopIfTrue="1" operator="lessThan">
      <formula>G122</formula>
    </cfRule>
  </conditionalFormatting>
  <conditionalFormatting sqref="O122">
    <cfRule type="cellIs" dxfId="21873" priority="22081" stopIfTrue="1" operator="lessThan">
      <formula>G122</formula>
    </cfRule>
  </conditionalFormatting>
  <conditionalFormatting sqref="O122">
    <cfRule type="cellIs" dxfId="21872" priority="22080" stopIfTrue="1" operator="lessThan">
      <formula>G122</formula>
    </cfRule>
  </conditionalFormatting>
  <conditionalFormatting sqref="O122">
    <cfRule type="cellIs" dxfId="21871" priority="22079" stopIfTrue="1" operator="lessThan">
      <formula>G122</formula>
    </cfRule>
  </conditionalFormatting>
  <conditionalFormatting sqref="O122">
    <cfRule type="cellIs" dxfId="21870" priority="22078" stopIfTrue="1" operator="lessThan">
      <formula>G122</formula>
    </cfRule>
  </conditionalFormatting>
  <conditionalFormatting sqref="O122">
    <cfRule type="cellIs" dxfId="21869" priority="22077" stopIfTrue="1" operator="lessThan">
      <formula>G122</formula>
    </cfRule>
  </conditionalFormatting>
  <conditionalFormatting sqref="O122">
    <cfRule type="cellIs" dxfId="21868" priority="22076" stopIfTrue="1" operator="lessThan">
      <formula>G122</formula>
    </cfRule>
  </conditionalFormatting>
  <conditionalFormatting sqref="O122">
    <cfRule type="cellIs" dxfId="21867" priority="22075" stopIfTrue="1" operator="lessThan">
      <formula>G122</formula>
    </cfRule>
  </conditionalFormatting>
  <conditionalFormatting sqref="O122">
    <cfRule type="cellIs" dxfId="21866" priority="22074" stopIfTrue="1" operator="lessThan">
      <formula>G122</formula>
    </cfRule>
  </conditionalFormatting>
  <conditionalFormatting sqref="O122">
    <cfRule type="cellIs" dxfId="21865" priority="22073" stopIfTrue="1" operator="lessThan">
      <formula>G122</formula>
    </cfRule>
  </conditionalFormatting>
  <conditionalFormatting sqref="O122">
    <cfRule type="cellIs" dxfId="21864" priority="22072" stopIfTrue="1" operator="lessThan">
      <formula>G122</formula>
    </cfRule>
  </conditionalFormatting>
  <conditionalFormatting sqref="O122">
    <cfRule type="cellIs" dxfId="21863" priority="22071" stopIfTrue="1" operator="lessThan">
      <formula>G122</formula>
    </cfRule>
  </conditionalFormatting>
  <conditionalFormatting sqref="O122">
    <cfRule type="cellIs" dxfId="21862" priority="22070" stopIfTrue="1" operator="lessThan">
      <formula>G122</formula>
    </cfRule>
  </conditionalFormatting>
  <conditionalFormatting sqref="O122">
    <cfRule type="cellIs" dxfId="21861" priority="22069" stopIfTrue="1" operator="lessThan">
      <formula>G122</formula>
    </cfRule>
  </conditionalFormatting>
  <conditionalFormatting sqref="O122">
    <cfRule type="cellIs" dxfId="21860" priority="22068" stopIfTrue="1" operator="lessThan">
      <formula>G122</formula>
    </cfRule>
  </conditionalFormatting>
  <conditionalFormatting sqref="O122">
    <cfRule type="cellIs" dxfId="21859" priority="22067" stopIfTrue="1" operator="lessThan">
      <formula>G122</formula>
    </cfRule>
  </conditionalFormatting>
  <conditionalFormatting sqref="O122">
    <cfRule type="cellIs" dxfId="21858" priority="22066" stopIfTrue="1" operator="lessThan">
      <formula>G122</formula>
    </cfRule>
  </conditionalFormatting>
  <conditionalFormatting sqref="O122">
    <cfRule type="cellIs" dxfId="21857" priority="22065" stopIfTrue="1" operator="lessThan">
      <formula>G122</formula>
    </cfRule>
  </conditionalFormatting>
  <conditionalFormatting sqref="O122">
    <cfRule type="cellIs" dxfId="21856" priority="22064" stopIfTrue="1" operator="lessThan">
      <formula>G122</formula>
    </cfRule>
  </conditionalFormatting>
  <conditionalFormatting sqref="O122">
    <cfRule type="cellIs" dxfId="21855" priority="22063" stopIfTrue="1" operator="lessThan">
      <formula>G122</formula>
    </cfRule>
  </conditionalFormatting>
  <conditionalFormatting sqref="O122">
    <cfRule type="cellIs" dxfId="21854" priority="22062" stopIfTrue="1" operator="lessThan">
      <formula>G122</formula>
    </cfRule>
  </conditionalFormatting>
  <conditionalFormatting sqref="O122">
    <cfRule type="cellIs" dxfId="21853" priority="22061" stopIfTrue="1" operator="lessThan">
      <formula>G122</formula>
    </cfRule>
  </conditionalFormatting>
  <conditionalFormatting sqref="O122">
    <cfRule type="cellIs" dxfId="21852" priority="22060" stopIfTrue="1" operator="lessThan">
      <formula>G122</formula>
    </cfRule>
  </conditionalFormatting>
  <conditionalFormatting sqref="O122">
    <cfRule type="cellIs" dxfId="21851" priority="22059" stopIfTrue="1" operator="lessThan">
      <formula>G122</formula>
    </cfRule>
  </conditionalFormatting>
  <conditionalFormatting sqref="O122">
    <cfRule type="cellIs" dxfId="21850" priority="22058" stopIfTrue="1" operator="lessThan">
      <formula>G122</formula>
    </cfRule>
  </conditionalFormatting>
  <conditionalFormatting sqref="O122">
    <cfRule type="cellIs" dxfId="21849" priority="22057" stopIfTrue="1" operator="lessThan">
      <formula>G122</formula>
    </cfRule>
  </conditionalFormatting>
  <conditionalFormatting sqref="O122">
    <cfRule type="cellIs" dxfId="21848" priority="22056" stopIfTrue="1" operator="lessThan">
      <formula>G122</formula>
    </cfRule>
  </conditionalFormatting>
  <conditionalFormatting sqref="O122">
    <cfRule type="cellIs" dxfId="21847" priority="22055" stopIfTrue="1" operator="lessThan">
      <formula>G122</formula>
    </cfRule>
  </conditionalFormatting>
  <conditionalFormatting sqref="O122">
    <cfRule type="cellIs" dxfId="21846" priority="22054" stopIfTrue="1" operator="lessThan">
      <formula>G122</formula>
    </cfRule>
  </conditionalFormatting>
  <conditionalFormatting sqref="O122">
    <cfRule type="cellIs" dxfId="21845" priority="22053" stopIfTrue="1" operator="lessThan">
      <formula>G122</formula>
    </cfRule>
  </conditionalFormatting>
  <conditionalFormatting sqref="O122">
    <cfRule type="cellIs" dxfId="21844" priority="22052" stopIfTrue="1" operator="lessThan">
      <formula>G122</formula>
    </cfRule>
  </conditionalFormatting>
  <conditionalFormatting sqref="O122">
    <cfRule type="cellIs" dxfId="21843" priority="22051" stopIfTrue="1" operator="lessThan">
      <formula>G122</formula>
    </cfRule>
  </conditionalFormatting>
  <conditionalFormatting sqref="O122">
    <cfRule type="cellIs" dxfId="21842" priority="22050" stopIfTrue="1" operator="lessThan">
      <formula>G122</formula>
    </cfRule>
  </conditionalFormatting>
  <conditionalFormatting sqref="O122">
    <cfRule type="cellIs" dxfId="21841" priority="22049" stopIfTrue="1" operator="lessThan">
      <formula>G122</formula>
    </cfRule>
  </conditionalFormatting>
  <conditionalFormatting sqref="O122">
    <cfRule type="cellIs" dxfId="21840" priority="22048" stopIfTrue="1" operator="lessThan">
      <formula>G122</formula>
    </cfRule>
  </conditionalFormatting>
  <conditionalFormatting sqref="O122">
    <cfRule type="cellIs" dxfId="21839" priority="22047" stopIfTrue="1" operator="lessThan">
      <formula>G122</formula>
    </cfRule>
  </conditionalFormatting>
  <conditionalFormatting sqref="O122">
    <cfRule type="cellIs" dxfId="21838" priority="22046" stopIfTrue="1" operator="lessThan">
      <formula>G122</formula>
    </cfRule>
  </conditionalFormatting>
  <conditionalFormatting sqref="O122">
    <cfRule type="cellIs" dxfId="21837" priority="22045" stopIfTrue="1" operator="lessThan">
      <formula>G122</formula>
    </cfRule>
  </conditionalFormatting>
  <conditionalFormatting sqref="O122">
    <cfRule type="cellIs" dxfId="21836" priority="22044" stopIfTrue="1" operator="lessThan">
      <formula>G122</formula>
    </cfRule>
  </conditionalFormatting>
  <conditionalFormatting sqref="O122">
    <cfRule type="cellIs" dxfId="21835" priority="22043" stopIfTrue="1" operator="lessThan">
      <formula>G122</formula>
    </cfRule>
  </conditionalFormatting>
  <conditionalFormatting sqref="O122">
    <cfRule type="cellIs" dxfId="21834" priority="22042" stopIfTrue="1" operator="lessThan">
      <formula>G122</formula>
    </cfRule>
  </conditionalFormatting>
  <conditionalFormatting sqref="O122">
    <cfRule type="cellIs" dxfId="21833" priority="22041" stopIfTrue="1" operator="lessThan">
      <formula>G122</formula>
    </cfRule>
  </conditionalFormatting>
  <conditionalFormatting sqref="O122">
    <cfRule type="cellIs" dxfId="21832" priority="22040" stopIfTrue="1" operator="lessThan">
      <formula>G122</formula>
    </cfRule>
  </conditionalFormatting>
  <conditionalFormatting sqref="O122">
    <cfRule type="cellIs" dxfId="21831" priority="22039" stopIfTrue="1" operator="lessThan">
      <formula>G122</formula>
    </cfRule>
  </conditionalFormatting>
  <conditionalFormatting sqref="O122">
    <cfRule type="cellIs" dxfId="21830" priority="22038" stopIfTrue="1" operator="lessThan">
      <formula>G122</formula>
    </cfRule>
  </conditionalFormatting>
  <conditionalFormatting sqref="O122">
    <cfRule type="cellIs" dxfId="21829" priority="22037" stopIfTrue="1" operator="lessThan">
      <formula>G122</formula>
    </cfRule>
  </conditionalFormatting>
  <conditionalFormatting sqref="O122">
    <cfRule type="cellIs" dxfId="21828" priority="22036" stopIfTrue="1" operator="lessThan">
      <formula>G122</formula>
    </cfRule>
  </conditionalFormatting>
  <conditionalFormatting sqref="O122">
    <cfRule type="cellIs" dxfId="21827" priority="22035" stopIfTrue="1" operator="lessThan">
      <formula>G122</formula>
    </cfRule>
  </conditionalFormatting>
  <conditionalFormatting sqref="O122">
    <cfRule type="cellIs" dxfId="21826" priority="22034" stopIfTrue="1" operator="lessThan">
      <formula>G122</formula>
    </cfRule>
  </conditionalFormatting>
  <conditionalFormatting sqref="O122">
    <cfRule type="cellIs" dxfId="21825" priority="22033" stopIfTrue="1" operator="lessThan">
      <formula>G122</formula>
    </cfRule>
  </conditionalFormatting>
  <conditionalFormatting sqref="O122">
    <cfRule type="cellIs" dxfId="21824" priority="22032" stopIfTrue="1" operator="lessThan">
      <formula>G122</formula>
    </cfRule>
  </conditionalFormatting>
  <conditionalFormatting sqref="O122">
    <cfRule type="cellIs" dxfId="21823" priority="22031" stopIfTrue="1" operator="lessThan">
      <formula>G122</formula>
    </cfRule>
  </conditionalFormatting>
  <conditionalFormatting sqref="O122">
    <cfRule type="cellIs" dxfId="21822" priority="22030" stopIfTrue="1" operator="lessThan">
      <formula>G122</formula>
    </cfRule>
  </conditionalFormatting>
  <conditionalFormatting sqref="O122">
    <cfRule type="cellIs" dxfId="21821" priority="22029" stopIfTrue="1" operator="lessThan">
      <formula>G122</formula>
    </cfRule>
  </conditionalFormatting>
  <conditionalFormatting sqref="O122">
    <cfRule type="cellIs" dxfId="21820" priority="22028" stopIfTrue="1" operator="lessThan">
      <formula>G122</formula>
    </cfRule>
  </conditionalFormatting>
  <conditionalFormatting sqref="O122">
    <cfRule type="cellIs" dxfId="21819" priority="22027" stopIfTrue="1" operator="lessThan">
      <formula>G122</formula>
    </cfRule>
  </conditionalFormatting>
  <conditionalFormatting sqref="O122">
    <cfRule type="cellIs" dxfId="21818" priority="22026" stopIfTrue="1" operator="lessThan">
      <formula>G122</formula>
    </cfRule>
  </conditionalFormatting>
  <conditionalFormatting sqref="O122">
    <cfRule type="cellIs" dxfId="21817" priority="22025" stopIfTrue="1" operator="lessThan">
      <formula>G122</formula>
    </cfRule>
  </conditionalFormatting>
  <conditionalFormatting sqref="O122">
    <cfRule type="cellIs" dxfId="21816" priority="22024" stopIfTrue="1" operator="lessThan">
      <formula>G122</formula>
    </cfRule>
  </conditionalFormatting>
  <conditionalFormatting sqref="O122">
    <cfRule type="cellIs" dxfId="21815" priority="22023" stopIfTrue="1" operator="lessThan">
      <formula>G122</formula>
    </cfRule>
  </conditionalFormatting>
  <conditionalFormatting sqref="O122">
    <cfRule type="cellIs" dxfId="21814" priority="22022" stopIfTrue="1" operator="lessThan">
      <formula>G122</formula>
    </cfRule>
  </conditionalFormatting>
  <conditionalFormatting sqref="O122">
    <cfRule type="cellIs" dxfId="21813" priority="22021" stopIfTrue="1" operator="lessThan">
      <formula>G122</formula>
    </cfRule>
  </conditionalFormatting>
  <conditionalFormatting sqref="O122">
    <cfRule type="cellIs" dxfId="21812" priority="22020" stopIfTrue="1" operator="lessThan">
      <formula>G122</formula>
    </cfRule>
  </conditionalFormatting>
  <conditionalFormatting sqref="O122">
    <cfRule type="cellIs" dxfId="21811" priority="22019" stopIfTrue="1" operator="lessThan">
      <formula>G122</formula>
    </cfRule>
  </conditionalFormatting>
  <conditionalFormatting sqref="O122">
    <cfRule type="cellIs" dxfId="21810" priority="22018" stopIfTrue="1" operator="lessThan">
      <formula>G122</formula>
    </cfRule>
  </conditionalFormatting>
  <conditionalFormatting sqref="O122">
    <cfRule type="cellIs" dxfId="21809" priority="22017" stopIfTrue="1" operator="lessThan">
      <formula>G122</formula>
    </cfRule>
  </conditionalFormatting>
  <conditionalFormatting sqref="O122">
    <cfRule type="cellIs" dxfId="21808" priority="22016" stopIfTrue="1" operator="lessThan">
      <formula>G122</formula>
    </cfRule>
  </conditionalFormatting>
  <conditionalFormatting sqref="O122">
    <cfRule type="cellIs" dxfId="21807" priority="22015" stopIfTrue="1" operator="lessThan">
      <formula>G122</formula>
    </cfRule>
  </conditionalFormatting>
  <conditionalFormatting sqref="O122">
    <cfRule type="cellIs" dxfId="21806" priority="22014" stopIfTrue="1" operator="lessThan">
      <formula>G122</formula>
    </cfRule>
  </conditionalFormatting>
  <conditionalFormatting sqref="O122">
    <cfRule type="cellIs" dxfId="21805" priority="22013" stopIfTrue="1" operator="lessThan">
      <formula>G122</formula>
    </cfRule>
  </conditionalFormatting>
  <conditionalFormatting sqref="O122">
    <cfRule type="cellIs" dxfId="21804" priority="22012" stopIfTrue="1" operator="lessThan">
      <formula>G122</formula>
    </cfRule>
  </conditionalFormatting>
  <conditionalFormatting sqref="O122">
    <cfRule type="cellIs" dxfId="21803" priority="22011" stopIfTrue="1" operator="lessThan">
      <formula>G122</formula>
    </cfRule>
  </conditionalFormatting>
  <conditionalFormatting sqref="O122">
    <cfRule type="cellIs" dxfId="21802" priority="22010" stopIfTrue="1" operator="lessThan">
      <formula>G122</formula>
    </cfRule>
  </conditionalFormatting>
  <conditionalFormatting sqref="O122">
    <cfRule type="cellIs" dxfId="21801" priority="22009" stopIfTrue="1" operator="lessThan">
      <formula>G122</formula>
    </cfRule>
  </conditionalFormatting>
  <conditionalFormatting sqref="O122">
    <cfRule type="cellIs" dxfId="21800" priority="22008" stopIfTrue="1" operator="lessThan">
      <formula>G122</formula>
    </cfRule>
  </conditionalFormatting>
  <conditionalFormatting sqref="O122">
    <cfRule type="cellIs" dxfId="21799" priority="22007" stopIfTrue="1" operator="lessThan">
      <formula>G122</formula>
    </cfRule>
  </conditionalFormatting>
  <conditionalFormatting sqref="O122">
    <cfRule type="cellIs" dxfId="21798" priority="22006" stopIfTrue="1" operator="lessThan">
      <formula>G122</formula>
    </cfRule>
  </conditionalFormatting>
  <conditionalFormatting sqref="O122">
    <cfRule type="cellIs" dxfId="21797" priority="22005" stopIfTrue="1" operator="lessThan">
      <formula>G122</formula>
    </cfRule>
  </conditionalFormatting>
  <conditionalFormatting sqref="O122">
    <cfRule type="cellIs" dxfId="21796" priority="22004" stopIfTrue="1" operator="lessThan">
      <formula>G122</formula>
    </cfRule>
  </conditionalFormatting>
  <conditionalFormatting sqref="O122">
    <cfRule type="cellIs" dxfId="21795" priority="22003" stopIfTrue="1" operator="lessThan">
      <formula>G122</formula>
    </cfRule>
  </conditionalFormatting>
  <conditionalFormatting sqref="O122">
    <cfRule type="cellIs" dxfId="21794" priority="22002" stopIfTrue="1" operator="lessThan">
      <formula>G122</formula>
    </cfRule>
  </conditionalFormatting>
  <conditionalFormatting sqref="O122">
    <cfRule type="cellIs" dxfId="21793" priority="22001" stopIfTrue="1" operator="lessThan">
      <formula>G122</formula>
    </cfRule>
  </conditionalFormatting>
  <conditionalFormatting sqref="O122">
    <cfRule type="cellIs" dxfId="21792" priority="22000" stopIfTrue="1" operator="lessThan">
      <formula>G122</formula>
    </cfRule>
  </conditionalFormatting>
  <conditionalFormatting sqref="O122">
    <cfRule type="cellIs" dxfId="21791" priority="21999" stopIfTrue="1" operator="lessThan">
      <formula>G122</formula>
    </cfRule>
  </conditionalFormatting>
  <conditionalFormatting sqref="O122">
    <cfRule type="cellIs" dxfId="21790" priority="21998" stopIfTrue="1" operator="lessThan">
      <formula>G122</formula>
    </cfRule>
  </conditionalFormatting>
  <conditionalFormatting sqref="O122">
    <cfRule type="cellIs" dxfId="21789" priority="21997" stopIfTrue="1" operator="lessThan">
      <formula>G122</formula>
    </cfRule>
  </conditionalFormatting>
  <conditionalFormatting sqref="O122">
    <cfRule type="cellIs" dxfId="21788" priority="21996" stopIfTrue="1" operator="lessThan">
      <formula>G122</formula>
    </cfRule>
  </conditionalFormatting>
  <conditionalFormatting sqref="O122">
    <cfRule type="cellIs" dxfId="21787" priority="21995" stopIfTrue="1" operator="lessThan">
      <formula>G122</formula>
    </cfRule>
  </conditionalFormatting>
  <conditionalFormatting sqref="O122">
    <cfRule type="cellIs" dxfId="21786" priority="21994" stopIfTrue="1" operator="lessThan">
      <formula>G122</formula>
    </cfRule>
  </conditionalFormatting>
  <conditionalFormatting sqref="O122">
    <cfRule type="cellIs" dxfId="21785" priority="21993" stopIfTrue="1" operator="lessThan">
      <formula>G122</formula>
    </cfRule>
  </conditionalFormatting>
  <conditionalFormatting sqref="O122">
    <cfRule type="cellIs" dxfId="21784" priority="21992" stopIfTrue="1" operator="lessThan">
      <formula>G122</formula>
    </cfRule>
  </conditionalFormatting>
  <conditionalFormatting sqref="O122">
    <cfRule type="cellIs" dxfId="21783" priority="21991" stopIfTrue="1" operator="lessThan">
      <formula>G122</formula>
    </cfRule>
  </conditionalFormatting>
  <conditionalFormatting sqref="O122">
    <cfRule type="cellIs" dxfId="21782" priority="21990" stopIfTrue="1" operator="lessThan">
      <formula>G122</formula>
    </cfRule>
  </conditionalFormatting>
  <conditionalFormatting sqref="O122">
    <cfRule type="cellIs" dxfId="21781" priority="21989" stopIfTrue="1" operator="lessThan">
      <formula>G122</formula>
    </cfRule>
  </conditionalFormatting>
  <conditionalFormatting sqref="O122">
    <cfRule type="cellIs" dxfId="21780" priority="21988" stopIfTrue="1" operator="lessThan">
      <formula>G122</formula>
    </cfRule>
  </conditionalFormatting>
  <conditionalFormatting sqref="O122">
    <cfRule type="cellIs" dxfId="21779" priority="21987" stopIfTrue="1" operator="lessThan">
      <formula>G122</formula>
    </cfRule>
  </conditionalFormatting>
  <conditionalFormatting sqref="O122">
    <cfRule type="cellIs" dxfId="21778" priority="21986" stopIfTrue="1" operator="lessThan">
      <formula>G122</formula>
    </cfRule>
  </conditionalFormatting>
  <conditionalFormatting sqref="O122">
    <cfRule type="cellIs" dxfId="21777" priority="21985" stopIfTrue="1" operator="lessThan">
      <formula>G122</formula>
    </cfRule>
  </conditionalFormatting>
  <conditionalFormatting sqref="O122">
    <cfRule type="cellIs" dxfId="21776" priority="21984" stopIfTrue="1" operator="lessThan">
      <formula>G122</formula>
    </cfRule>
  </conditionalFormatting>
  <conditionalFormatting sqref="O122">
    <cfRule type="cellIs" dxfId="21775" priority="21983" stopIfTrue="1" operator="lessThan">
      <formula>G122</formula>
    </cfRule>
  </conditionalFormatting>
  <conditionalFormatting sqref="O122">
    <cfRule type="cellIs" dxfId="21774" priority="21982" stopIfTrue="1" operator="lessThan">
      <formula>G122</formula>
    </cfRule>
  </conditionalFormatting>
  <conditionalFormatting sqref="O122">
    <cfRule type="cellIs" dxfId="21773" priority="21981" stopIfTrue="1" operator="lessThan">
      <formula>G122</formula>
    </cfRule>
  </conditionalFormatting>
  <conditionalFormatting sqref="O122">
    <cfRule type="cellIs" dxfId="21772" priority="21980" stopIfTrue="1" operator="lessThan">
      <formula>G122</formula>
    </cfRule>
  </conditionalFormatting>
  <conditionalFormatting sqref="O122">
    <cfRule type="cellIs" dxfId="21771" priority="21979" stopIfTrue="1" operator="lessThan">
      <formula>G122</formula>
    </cfRule>
  </conditionalFormatting>
  <conditionalFormatting sqref="O122">
    <cfRule type="cellIs" dxfId="21770" priority="21978" stopIfTrue="1" operator="lessThan">
      <formula>G122</formula>
    </cfRule>
  </conditionalFormatting>
  <conditionalFormatting sqref="O122">
    <cfRule type="cellIs" dxfId="21769" priority="21977" stopIfTrue="1" operator="lessThan">
      <formula>G122</formula>
    </cfRule>
  </conditionalFormatting>
  <conditionalFormatting sqref="O122">
    <cfRule type="cellIs" dxfId="21768" priority="21976" stopIfTrue="1" operator="lessThan">
      <formula>G122</formula>
    </cfRule>
  </conditionalFormatting>
  <conditionalFormatting sqref="O122">
    <cfRule type="cellIs" dxfId="21767" priority="21975" stopIfTrue="1" operator="lessThan">
      <formula>G122</formula>
    </cfRule>
  </conditionalFormatting>
  <conditionalFormatting sqref="O122">
    <cfRule type="cellIs" dxfId="21766" priority="21974" stopIfTrue="1" operator="lessThan">
      <formula>G122</formula>
    </cfRule>
  </conditionalFormatting>
  <conditionalFormatting sqref="O122">
    <cfRule type="cellIs" dxfId="21765" priority="21973" stopIfTrue="1" operator="lessThan">
      <formula>G122</formula>
    </cfRule>
  </conditionalFormatting>
  <conditionalFormatting sqref="O122">
    <cfRule type="cellIs" dxfId="21764" priority="21972" stopIfTrue="1" operator="lessThan">
      <formula>G122</formula>
    </cfRule>
  </conditionalFormatting>
  <conditionalFormatting sqref="O122">
    <cfRule type="cellIs" dxfId="21763" priority="21971" stopIfTrue="1" operator="lessThan">
      <formula>G122</formula>
    </cfRule>
  </conditionalFormatting>
  <conditionalFormatting sqref="O122">
    <cfRule type="cellIs" dxfId="21762" priority="21970" stopIfTrue="1" operator="lessThan">
      <formula>G122</formula>
    </cfRule>
  </conditionalFormatting>
  <conditionalFormatting sqref="O122">
    <cfRule type="cellIs" dxfId="21761" priority="21969" stopIfTrue="1" operator="lessThan">
      <formula>G122</formula>
    </cfRule>
  </conditionalFormatting>
  <conditionalFormatting sqref="O122">
    <cfRule type="cellIs" dxfId="21760" priority="21968" stopIfTrue="1" operator="lessThan">
      <formula>G122</formula>
    </cfRule>
  </conditionalFormatting>
  <conditionalFormatting sqref="O122">
    <cfRule type="cellIs" dxfId="21759" priority="21967" stopIfTrue="1" operator="lessThan">
      <formula>G122</formula>
    </cfRule>
  </conditionalFormatting>
  <conditionalFormatting sqref="O122">
    <cfRule type="cellIs" dxfId="21758" priority="21966" stopIfTrue="1" operator="lessThan">
      <formula>G122</formula>
    </cfRule>
  </conditionalFormatting>
  <conditionalFormatting sqref="O122">
    <cfRule type="cellIs" dxfId="21757" priority="21965" stopIfTrue="1" operator="lessThan">
      <formula>G122</formula>
    </cfRule>
  </conditionalFormatting>
  <conditionalFormatting sqref="O122">
    <cfRule type="cellIs" dxfId="21756" priority="21964" stopIfTrue="1" operator="lessThan">
      <formula>G122</formula>
    </cfRule>
  </conditionalFormatting>
  <conditionalFormatting sqref="O122">
    <cfRule type="cellIs" dxfId="21755" priority="21963" stopIfTrue="1" operator="lessThan">
      <formula>G122</formula>
    </cfRule>
  </conditionalFormatting>
  <conditionalFormatting sqref="O122">
    <cfRule type="cellIs" dxfId="21754" priority="21962" stopIfTrue="1" operator="lessThan">
      <formula>G122</formula>
    </cfRule>
  </conditionalFormatting>
  <conditionalFormatting sqref="O122">
    <cfRule type="cellIs" dxfId="21753" priority="21961" stopIfTrue="1" operator="lessThan">
      <formula>G122</formula>
    </cfRule>
  </conditionalFormatting>
  <conditionalFormatting sqref="O122">
    <cfRule type="cellIs" dxfId="21752" priority="21960" stopIfTrue="1" operator="lessThan">
      <formula>G122</formula>
    </cfRule>
  </conditionalFormatting>
  <conditionalFormatting sqref="O122">
    <cfRule type="cellIs" dxfId="21751" priority="21959" stopIfTrue="1" operator="lessThan">
      <formula>G122</formula>
    </cfRule>
  </conditionalFormatting>
  <conditionalFormatting sqref="O122">
    <cfRule type="cellIs" dxfId="21750" priority="21958" stopIfTrue="1" operator="lessThan">
      <formula>G122</formula>
    </cfRule>
  </conditionalFormatting>
  <conditionalFormatting sqref="O122">
    <cfRule type="cellIs" dxfId="21749" priority="21957" stopIfTrue="1" operator="lessThan">
      <formula>G122</formula>
    </cfRule>
  </conditionalFormatting>
  <conditionalFormatting sqref="O122">
    <cfRule type="cellIs" dxfId="21748" priority="21956" stopIfTrue="1" operator="lessThan">
      <formula>G122</formula>
    </cfRule>
  </conditionalFormatting>
  <conditionalFormatting sqref="O122">
    <cfRule type="cellIs" dxfId="21747" priority="21955" stopIfTrue="1" operator="lessThan">
      <formula>G122</formula>
    </cfRule>
  </conditionalFormatting>
  <conditionalFormatting sqref="O122">
    <cfRule type="cellIs" dxfId="21746" priority="21954" stopIfTrue="1" operator="lessThan">
      <formula>G122</formula>
    </cfRule>
  </conditionalFormatting>
  <conditionalFormatting sqref="O122">
    <cfRule type="cellIs" dxfId="21745" priority="21953" stopIfTrue="1" operator="lessThan">
      <formula>G122</formula>
    </cfRule>
  </conditionalFormatting>
  <conditionalFormatting sqref="O122">
    <cfRule type="cellIs" dxfId="21744" priority="21952" stopIfTrue="1" operator="lessThan">
      <formula>G122</formula>
    </cfRule>
  </conditionalFormatting>
  <conditionalFormatting sqref="O122">
    <cfRule type="cellIs" dxfId="21743" priority="21951" stopIfTrue="1" operator="lessThan">
      <formula>G122</formula>
    </cfRule>
  </conditionalFormatting>
  <conditionalFormatting sqref="O122">
    <cfRule type="cellIs" dxfId="21742" priority="21950" stopIfTrue="1" operator="lessThan">
      <formula>G122</formula>
    </cfRule>
  </conditionalFormatting>
  <conditionalFormatting sqref="O122">
    <cfRule type="cellIs" dxfId="21741" priority="21949" stopIfTrue="1" operator="lessThan">
      <formula>G122</formula>
    </cfRule>
  </conditionalFormatting>
  <conditionalFormatting sqref="O122">
    <cfRule type="cellIs" dxfId="21740" priority="21948" stopIfTrue="1" operator="lessThan">
      <formula>G122</formula>
    </cfRule>
  </conditionalFormatting>
  <conditionalFormatting sqref="O122">
    <cfRule type="cellIs" dxfId="21739" priority="21947" stopIfTrue="1" operator="lessThan">
      <formula>G122</formula>
    </cfRule>
  </conditionalFormatting>
  <conditionalFormatting sqref="O122">
    <cfRule type="cellIs" dxfId="21738" priority="21946" stopIfTrue="1" operator="lessThan">
      <formula>G122</formula>
    </cfRule>
  </conditionalFormatting>
  <conditionalFormatting sqref="O122">
    <cfRule type="cellIs" dxfId="21737" priority="21945" stopIfTrue="1" operator="lessThan">
      <formula>G122</formula>
    </cfRule>
  </conditionalFormatting>
  <conditionalFormatting sqref="O122">
    <cfRule type="cellIs" dxfId="21736" priority="21944" stopIfTrue="1" operator="lessThan">
      <formula>G122</formula>
    </cfRule>
  </conditionalFormatting>
  <conditionalFormatting sqref="O122">
    <cfRule type="cellIs" dxfId="21735" priority="21943" stopIfTrue="1" operator="lessThan">
      <formula>G122</formula>
    </cfRule>
  </conditionalFormatting>
  <conditionalFormatting sqref="O122">
    <cfRule type="cellIs" dxfId="21734" priority="21942" stopIfTrue="1" operator="lessThan">
      <formula>G122</formula>
    </cfRule>
  </conditionalFormatting>
  <conditionalFormatting sqref="O122">
    <cfRule type="cellIs" dxfId="21733" priority="21941" stopIfTrue="1" operator="lessThan">
      <formula>G122</formula>
    </cfRule>
  </conditionalFormatting>
  <conditionalFormatting sqref="O122">
    <cfRule type="cellIs" dxfId="21732" priority="21940" stopIfTrue="1" operator="lessThan">
      <formula>G122</formula>
    </cfRule>
  </conditionalFormatting>
  <conditionalFormatting sqref="O122">
    <cfRule type="cellIs" dxfId="21731" priority="21939" stopIfTrue="1" operator="lessThan">
      <formula>G122</formula>
    </cfRule>
  </conditionalFormatting>
  <conditionalFormatting sqref="O122">
    <cfRule type="cellIs" dxfId="21730" priority="21938" stopIfTrue="1" operator="lessThan">
      <formula>G122</formula>
    </cfRule>
  </conditionalFormatting>
  <conditionalFormatting sqref="O122">
    <cfRule type="cellIs" dxfId="21729" priority="21937" stopIfTrue="1" operator="lessThan">
      <formula>G122</formula>
    </cfRule>
  </conditionalFormatting>
  <conditionalFormatting sqref="O122">
    <cfRule type="cellIs" dxfId="21728" priority="21936" stopIfTrue="1" operator="lessThan">
      <formula>G122</formula>
    </cfRule>
  </conditionalFormatting>
  <conditionalFormatting sqref="O122">
    <cfRule type="cellIs" dxfId="21727" priority="21935" stopIfTrue="1" operator="lessThan">
      <formula>G122</formula>
    </cfRule>
  </conditionalFormatting>
  <conditionalFormatting sqref="O122">
    <cfRule type="cellIs" dxfId="21726" priority="21934" stopIfTrue="1" operator="lessThan">
      <formula>G122</formula>
    </cfRule>
  </conditionalFormatting>
  <conditionalFormatting sqref="O122">
    <cfRule type="cellIs" dxfId="21725" priority="21933" stopIfTrue="1" operator="lessThan">
      <formula>G122</formula>
    </cfRule>
  </conditionalFormatting>
  <conditionalFormatting sqref="O122">
    <cfRule type="cellIs" dxfId="21724" priority="21932" stopIfTrue="1" operator="lessThan">
      <formula>G122</formula>
    </cfRule>
  </conditionalFormatting>
  <conditionalFormatting sqref="O122">
    <cfRule type="cellIs" dxfId="21723" priority="21931" stopIfTrue="1" operator="lessThan">
      <formula>G122</formula>
    </cfRule>
  </conditionalFormatting>
  <conditionalFormatting sqref="O122">
    <cfRule type="cellIs" dxfId="21722" priority="21930" stopIfTrue="1" operator="lessThan">
      <formula>G122</formula>
    </cfRule>
  </conditionalFormatting>
  <conditionalFormatting sqref="O122">
    <cfRule type="cellIs" dxfId="21721" priority="21929" stopIfTrue="1" operator="lessThan">
      <formula>G122</formula>
    </cfRule>
  </conditionalFormatting>
  <conditionalFormatting sqref="O122">
    <cfRule type="cellIs" dxfId="21720" priority="21928" stopIfTrue="1" operator="lessThan">
      <formula>G122</formula>
    </cfRule>
  </conditionalFormatting>
  <conditionalFormatting sqref="O122">
    <cfRule type="cellIs" dxfId="21719" priority="21927" stopIfTrue="1" operator="lessThan">
      <formula>G122</formula>
    </cfRule>
  </conditionalFormatting>
  <conditionalFormatting sqref="O122">
    <cfRule type="cellIs" dxfId="21718" priority="21926" stopIfTrue="1" operator="lessThan">
      <formula>G122</formula>
    </cfRule>
  </conditionalFormatting>
  <conditionalFormatting sqref="O122">
    <cfRule type="cellIs" dxfId="21717" priority="21925" stopIfTrue="1" operator="lessThan">
      <formula>G122</formula>
    </cfRule>
  </conditionalFormatting>
  <conditionalFormatting sqref="O122">
    <cfRule type="cellIs" dxfId="21716" priority="21924" stopIfTrue="1" operator="lessThan">
      <formula>G122</formula>
    </cfRule>
  </conditionalFormatting>
  <conditionalFormatting sqref="O122">
    <cfRule type="cellIs" dxfId="21715" priority="21923" stopIfTrue="1" operator="lessThan">
      <formula>G122</formula>
    </cfRule>
  </conditionalFormatting>
  <conditionalFormatting sqref="O122">
    <cfRule type="cellIs" dxfId="21714" priority="21922" stopIfTrue="1" operator="lessThan">
      <formula>G122</formula>
    </cfRule>
  </conditionalFormatting>
  <conditionalFormatting sqref="O122">
    <cfRule type="cellIs" dxfId="21713" priority="21921" stopIfTrue="1" operator="lessThan">
      <formula>G122</formula>
    </cfRule>
  </conditionalFormatting>
  <conditionalFormatting sqref="O122">
    <cfRule type="cellIs" dxfId="21712" priority="21920" stopIfTrue="1" operator="lessThan">
      <formula>G122</formula>
    </cfRule>
  </conditionalFormatting>
  <conditionalFormatting sqref="O122">
    <cfRule type="cellIs" dxfId="21711" priority="21919" stopIfTrue="1" operator="lessThan">
      <formula>G122</formula>
    </cfRule>
  </conditionalFormatting>
  <conditionalFormatting sqref="O122">
    <cfRule type="cellIs" dxfId="21710" priority="21918" stopIfTrue="1" operator="lessThan">
      <formula>G122</formula>
    </cfRule>
  </conditionalFormatting>
  <conditionalFormatting sqref="O122">
    <cfRule type="cellIs" dxfId="21709" priority="21917" stopIfTrue="1" operator="lessThan">
      <formula>G122</formula>
    </cfRule>
  </conditionalFormatting>
  <conditionalFormatting sqref="O122">
    <cfRule type="cellIs" dxfId="21708" priority="21916" stopIfTrue="1" operator="lessThan">
      <formula>G122</formula>
    </cfRule>
  </conditionalFormatting>
  <conditionalFormatting sqref="O122">
    <cfRule type="cellIs" dxfId="21707" priority="21915" stopIfTrue="1" operator="lessThan">
      <formula>G122</formula>
    </cfRule>
  </conditionalFormatting>
  <conditionalFormatting sqref="O122">
    <cfRule type="cellIs" dxfId="21706" priority="21914" stopIfTrue="1" operator="lessThan">
      <formula>G122</formula>
    </cfRule>
  </conditionalFormatting>
  <conditionalFormatting sqref="O122">
    <cfRule type="cellIs" dxfId="21705" priority="21913" stopIfTrue="1" operator="lessThan">
      <formula>G122</formula>
    </cfRule>
  </conditionalFormatting>
  <conditionalFormatting sqref="O122">
    <cfRule type="cellIs" dxfId="21704" priority="21912" stopIfTrue="1" operator="lessThan">
      <formula>G122</formula>
    </cfRule>
  </conditionalFormatting>
  <conditionalFormatting sqref="O122">
    <cfRule type="cellIs" dxfId="21703" priority="21911" stopIfTrue="1" operator="lessThan">
      <formula>G122</formula>
    </cfRule>
  </conditionalFormatting>
  <conditionalFormatting sqref="O122">
    <cfRule type="cellIs" dxfId="21702" priority="21910" stopIfTrue="1" operator="lessThan">
      <formula>G122</formula>
    </cfRule>
  </conditionalFormatting>
  <conditionalFormatting sqref="O122">
    <cfRule type="cellIs" dxfId="21701" priority="21909" stopIfTrue="1" operator="lessThan">
      <formula>G122</formula>
    </cfRule>
  </conditionalFormatting>
  <conditionalFormatting sqref="O122">
    <cfRule type="cellIs" dxfId="21700" priority="21908" stopIfTrue="1" operator="lessThan">
      <formula>G122</formula>
    </cfRule>
  </conditionalFormatting>
  <conditionalFormatting sqref="O122">
    <cfRule type="cellIs" dxfId="21699" priority="21907" stopIfTrue="1" operator="lessThan">
      <formula>G122</formula>
    </cfRule>
  </conditionalFormatting>
  <conditionalFormatting sqref="O122">
    <cfRule type="cellIs" dxfId="21698" priority="21906" stopIfTrue="1" operator="lessThan">
      <formula>G122</formula>
    </cfRule>
  </conditionalFormatting>
  <conditionalFormatting sqref="O122">
    <cfRule type="cellIs" dxfId="21697" priority="21905" stopIfTrue="1" operator="lessThan">
      <formula>G122</formula>
    </cfRule>
  </conditionalFormatting>
  <conditionalFormatting sqref="O122">
    <cfRule type="cellIs" dxfId="21696" priority="21904" stopIfTrue="1" operator="lessThan">
      <formula>G122</formula>
    </cfRule>
  </conditionalFormatting>
  <conditionalFormatting sqref="O122">
    <cfRule type="cellIs" dxfId="21695" priority="21903" stopIfTrue="1" operator="lessThan">
      <formula>G122</formula>
    </cfRule>
  </conditionalFormatting>
  <conditionalFormatting sqref="O122">
    <cfRule type="cellIs" dxfId="21694" priority="21902" stopIfTrue="1" operator="lessThan">
      <formula>G122</formula>
    </cfRule>
  </conditionalFormatting>
  <conditionalFormatting sqref="O122">
    <cfRule type="cellIs" dxfId="21693" priority="21901" stopIfTrue="1" operator="lessThan">
      <formula>G122</formula>
    </cfRule>
  </conditionalFormatting>
  <conditionalFormatting sqref="O122">
    <cfRule type="cellIs" dxfId="21692" priority="21900" stopIfTrue="1" operator="lessThan">
      <formula>G122</formula>
    </cfRule>
  </conditionalFormatting>
  <conditionalFormatting sqref="O122">
    <cfRule type="cellIs" dxfId="21691" priority="21899" stopIfTrue="1" operator="lessThan">
      <formula>G122</formula>
    </cfRule>
  </conditionalFormatting>
  <conditionalFormatting sqref="O122">
    <cfRule type="cellIs" dxfId="21690" priority="21898" stopIfTrue="1" operator="lessThan">
      <formula>G122</formula>
    </cfRule>
  </conditionalFormatting>
  <conditionalFormatting sqref="O122">
    <cfRule type="cellIs" dxfId="21689" priority="21897" stopIfTrue="1" operator="lessThan">
      <formula>G122</formula>
    </cfRule>
  </conditionalFormatting>
  <conditionalFormatting sqref="O122">
    <cfRule type="cellIs" dxfId="21688" priority="21896" stopIfTrue="1" operator="lessThan">
      <formula>G122</formula>
    </cfRule>
  </conditionalFormatting>
  <conditionalFormatting sqref="O122">
    <cfRule type="cellIs" dxfId="21687" priority="21895" stopIfTrue="1" operator="lessThan">
      <formula>G122</formula>
    </cfRule>
  </conditionalFormatting>
  <conditionalFormatting sqref="O122">
    <cfRule type="cellIs" dxfId="21686" priority="21894" stopIfTrue="1" operator="lessThan">
      <formula>G122</formula>
    </cfRule>
  </conditionalFormatting>
  <conditionalFormatting sqref="O122">
    <cfRule type="cellIs" dxfId="21685" priority="21893" stopIfTrue="1" operator="lessThan">
      <formula>G122</formula>
    </cfRule>
  </conditionalFormatting>
  <conditionalFormatting sqref="O122">
    <cfRule type="cellIs" dxfId="21684" priority="21892" stopIfTrue="1" operator="lessThan">
      <formula>G122</formula>
    </cfRule>
  </conditionalFormatting>
  <conditionalFormatting sqref="O122">
    <cfRule type="cellIs" dxfId="21683" priority="21891" stopIfTrue="1" operator="lessThan">
      <formula>G122</formula>
    </cfRule>
  </conditionalFormatting>
  <conditionalFormatting sqref="O122">
    <cfRule type="cellIs" dxfId="21682" priority="21890" stopIfTrue="1" operator="lessThan">
      <formula>G122</formula>
    </cfRule>
  </conditionalFormatting>
  <conditionalFormatting sqref="Y122">
    <cfRule type="cellIs" dxfId="21681" priority="21889" stopIfTrue="1" operator="lessThan">
      <formula>J122</formula>
    </cfRule>
  </conditionalFormatting>
  <conditionalFormatting sqref="X122">
    <cfRule type="cellIs" dxfId="21680" priority="21888" stopIfTrue="1" operator="lessThan">
      <formula>J122</formula>
    </cfRule>
  </conditionalFormatting>
  <conditionalFormatting sqref="X122">
    <cfRule type="cellIs" dxfId="21679" priority="21887" stopIfTrue="1" operator="lessThan">
      <formula>J122</formula>
    </cfRule>
  </conditionalFormatting>
  <conditionalFormatting sqref="X122">
    <cfRule type="cellIs" dxfId="21678" priority="21886" stopIfTrue="1" operator="lessThan">
      <formula>J122</formula>
    </cfRule>
  </conditionalFormatting>
  <conditionalFormatting sqref="Y122">
    <cfRule type="cellIs" dxfId="21677" priority="21885" stopIfTrue="1" operator="lessThan">
      <formula>J122</formula>
    </cfRule>
  </conditionalFormatting>
  <conditionalFormatting sqref="X122">
    <cfRule type="cellIs" dxfId="21676" priority="21884" stopIfTrue="1" operator="lessThan">
      <formula>J122</formula>
    </cfRule>
  </conditionalFormatting>
  <conditionalFormatting sqref="X122">
    <cfRule type="cellIs" dxfId="21675" priority="21883" stopIfTrue="1" operator="lessThan">
      <formula>J122</formula>
    </cfRule>
  </conditionalFormatting>
  <conditionalFormatting sqref="Y123">
    <cfRule type="cellIs" dxfId="21674" priority="21882" stopIfTrue="1" operator="lessThan">
      <formula>J123</formula>
    </cfRule>
  </conditionalFormatting>
  <conditionalFormatting sqref="X123">
    <cfRule type="cellIs" dxfId="21673" priority="21881" stopIfTrue="1" operator="lessThan">
      <formula>J123</formula>
    </cfRule>
  </conditionalFormatting>
  <conditionalFormatting sqref="X123">
    <cfRule type="cellIs" dxfId="21672" priority="21880" stopIfTrue="1" operator="lessThan">
      <formula>J123</formula>
    </cfRule>
  </conditionalFormatting>
  <conditionalFormatting sqref="X123">
    <cfRule type="cellIs" dxfId="21671" priority="21879" stopIfTrue="1" operator="lessThan">
      <formula>J123</formula>
    </cfRule>
  </conditionalFormatting>
  <conditionalFormatting sqref="Y123">
    <cfRule type="cellIs" dxfId="21670" priority="21878" stopIfTrue="1" operator="lessThan">
      <formula>J123</formula>
    </cfRule>
  </conditionalFormatting>
  <conditionalFormatting sqref="X123">
    <cfRule type="cellIs" dxfId="21669" priority="21877" stopIfTrue="1" operator="lessThan">
      <formula>J123</formula>
    </cfRule>
  </conditionalFormatting>
  <conditionalFormatting sqref="X123">
    <cfRule type="cellIs" dxfId="21668" priority="21876" stopIfTrue="1" operator="lessThan">
      <formula>J123</formula>
    </cfRule>
  </conditionalFormatting>
  <conditionalFormatting sqref="O123">
    <cfRule type="cellIs" dxfId="21667" priority="21875" stopIfTrue="1" operator="lessThan">
      <formula>G123</formula>
    </cfRule>
  </conditionalFormatting>
  <conditionalFormatting sqref="O123">
    <cfRule type="cellIs" dxfId="21666" priority="21872" stopIfTrue="1" operator="lessThan">
      <formula>G123</formula>
    </cfRule>
  </conditionalFormatting>
  <conditionalFormatting sqref="O123">
    <cfRule type="cellIs" dxfId="21665" priority="21869" stopIfTrue="1" operator="lessThan">
      <formula>G123</formula>
    </cfRule>
  </conditionalFormatting>
  <conditionalFormatting sqref="O123">
    <cfRule type="cellIs" dxfId="21664" priority="21868" stopIfTrue="1" operator="lessThan">
      <formula>G123</formula>
    </cfRule>
  </conditionalFormatting>
  <conditionalFormatting sqref="O123">
    <cfRule type="cellIs" dxfId="21663" priority="21865" stopIfTrue="1" operator="lessThan">
      <formula>G123</formula>
    </cfRule>
  </conditionalFormatting>
  <conditionalFormatting sqref="O123">
    <cfRule type="cellIs" dxfId="21662" priority="21862" stopIfTrue="1" operator="lessThan">
      <formula>G123</formula>
    </cfRule>
  </conditionalFormatting>
  <conditionalFormatting sqref="O123">
    <cfRule type="cellIs" dxfId="21661" priority="21861" stopIfTrue="1" operator="lessThan">
      <formula>G123</formula>
    </cfRule>
  </conditionalFormatting>
  <conditionalFormatting sqref="O123">
    <cfRule type="cellIs" dxfId="21660" priority="21858" stopIfTrue="1" operator="lessThan">
      <formula>G123</formula>
    </cfRule>
  </conditionalFormatting>
  <conditionalFormatting sqref="O123">
    <cfRule type="cellIs" dxfId="21659" priority="21855" stopIfTrue="1" operator="lessThan">
      <formula>G123</formula>
    </cfRule>
  </conditionalFormatting>
  <conditionalFormatting sqref="O123">
    <cfRule type="cellIs" dxfId="21658" priority="21854" stopIfTrue="1" operator="lessThan">
      <formula>G123</formula>
    </cfRule>
  </conditionalFormatting>
  <conditionalFormatting sqref="O123">
    <cfRule type="cellIs" dxfId="21657" priority="21851" stopIfTrue="1" operator="lessThan">
      <formula>G123</formula>
    </cfRule>
  </conditionalFormatting>
  <conditionalFormatting sqref="O123">
    <cfRule type="cellIs" dxfId="21656" priority="21848" stopIfTrue="1" operator="lessThan">
      <formula>G123</formula>
    </cfRule>
  </conditionalFormatting>
  <conditionalFormatting sqref="O123">
    <cfRule type="cellIs" dxfId="21655" priority="21847" stopIfTrue="1" operator="lessThan">
      <formula>G123</formula>
    </cfRule>
  </conditionalFormatting>
  <conditionalFormatting sqref="O123">
    <cfRule type="cellIs" dxfId="21654" priority="21844" stopIfTrue="1" operator="lessThan">
      <formula>G123</formula>
    </cfRule>
  </conditionalFormatting>
  <conditionalFormatting sqref="O123">
    <cfRule type="cellIs" dxfId="21653" priority="21841" stopIfTrue="1" operator="lessThan">
      <formula>G123</formula>
    </cfRule>
  </conditionalFormatting>
  <conditionalFormatting sqref="O123">
    <cfRule type="cellIs" dxfId="21652" priority="21840" stopIfTrue="1" operator="lessThan">
      <formula>G123</formula>
    </cfRule>
  </conditionalFormatting>
  <conditionalFormatting sqref="O123">
    <cfRule type="cellIs" dxfId="21651" priority="21839" stopIfTrue="1" operator="lessThan">
      <formula>G123</formula>
    </cfRule>
  </conditionalFormatting>
  <conditionalFormatting sqref="O123">
    <cfRule type="cellIs" dxfId="21650" priority="21838" stopIfTrue="1" operator="lessThan">
      <formula>G123</formula>
    </cfRule>
  </conditionalFormatting>
  <conditionalFormatting sqref="O123">
    <cfRule type="cellIs" dxfId="21649" priority="21837" stopIfTrue="1" operator="lessThan">
      <formula>G123</formula>
    </cfRule>
  </conditionalFormatting>
  <conditionalFormatting sqref="O123">
    <cfRule type="cellIs" dxfId="21648" priority="21836" stopIfTrue="1" operator="lessThan">
      <formula>G123</formula>
    </cfRule>
  </conditionalFormatting>
  <conditionalFormatting sqref="O123">
    <cfRule type="cellIs" dxfId="21647" priority="21835" stopIfTrue="1" operator="lessThan">
      <formula>G123</formula>
    </cfRule>
  </conditionalFormatting>
  <conditionalFormatting sqref="O123">
    <cfRule type="cellIs" dxfId="21646" priority="21834" stopIfTrue="1" operator="lessThan">
      <formula>G123</formula>
    </cfRule>
  </conditionalFormatting>
  <conditionalFormatting sqref="O123">
    <cfRule type="cellIs" dxfId="21645" priority="21833" stopIfTrue="1" operator="lessThan">
      <formula>G123</formula>
    </cfRule>
  </conditionalFormatting>
  <conditionalFormatting sqref="O123">
    <cfRule type="cellIs" dxfId="21644" priority="21832" stopIfTrue="1" operator="lessThan">
      <formula>G123</formula>
    </cfRule>
  </conditionalFormatting>
  <conditionalFormatting sqref="O123">
    <cfRule type="cellIs" dxfId="21643" priority="21831" stopIfTrue="1" operator="lessThan">
      <formula>G123</formula>
    </cfRule>
  </conditionalFormatting>
  <conditionalFormatting sqref="O123">
    <cfRule type="cellIs" dxfId="21642" priority="21830" stopIfTrue="1" operator="lessThan">
      <formula>G123</formula>
    </cfRule>
  </conditionalFormatting>
  <conditionalFormatting sqref="O123">
    <cfRule type="cellIs" dxfId="21641" priority="21829" stopIfTrue="1" operator="lessThan">
      <formula>G123</formula>
    </cfRule>
  </conditionalFormatting>
  <conditionalFormatting sqref="O123">
    <cfRule type="cellIs" dxfId="21640" priority="21828" stopIfTrue="1" operator="lessThan">
      <formula>G123</formula>
    </cfRule>
  </conditionalFormatting>
  <conditionalFormatting sqref="O123">
    <cfRule type="cellIs" dxfId="21639" priority="21827" stopIfTrue="1" operator="lessThan">
      <formula>G123</formula>
    </cfRule>
  </conditionalFormatting>
  <conditionalFormatting sqref="O123">
    <cfRule type="cellIs" dxfId="21638" priority="21826" stopIfTrue="1" operator="lessThan">
      <formula>G123</formula>
    </cfRule>
  </conditionalFormatting>
  <conditionalFormatting sqref="O123">
    <cfRule type="cellIs" dxfId="21637" priority="21825" stopIfTrue="1" operator="lessThan">
      <formula>G123</formula>
    </cfRule>
  </conditionalFormatting>
  <conditionalFormatting sqref="O123">
    <cfRule type="cellIs" dxfId="21636" priority="21824" stopIfTrue="1" operator="lessThan">
      <formula>G123</formula>
    </cfRule>
  </conditionalFormatting>
  <conditionalFormatting sqref="O123">
    <cfRule type="cellIs" dxfId="21635" priority="21823" stopIfTrue="1" operator="lessThan">
      <formula>G123</formula>
    </cfRule>
  </conditionalFormatting>
  <conditionalFormatting sqref="O123">
    <cfRule type="cellIs" dxfId="21634" priority="21822" stopIfTrue="1" operator="lessThan">
      <formula>G123</formula>
    </cfRule>
  </conditionalFormatting>
  <conditionalFormatting sqref="O123">
    <cfRule type="cellIs" dxfId="21633" priority="21821" stopIfTrue="1" operator="lessThan">
      <formula>G123</formula>
    </cfRule>
  </conditionalFormatting>
  <conditionalFormatting sqref="O123">
    <cfRule type="cellIs" dxfId="21632" priority="21820" stopIfTrue="1" operator="lessThan">
      <formula>G123</formula>
    </cfRule>
  </conditionalFormatting>
  <conditionalFormatting sqref="O123">
    <cfRule type="cellIs" dxfId="21631" priority="21819" stopIfTrue="1" operator="lessThan">
      <formula>G123</formula>
    </cfRule>
  </conditionalFormatting>
  <conditionalFormatting sqref="O123">
    <cfRule type="cellIs" dxfId="21630" priority="21818" stopIfTrue="1" operator="lessThan">
      <formula>G123</formula>
    </cfRule>
  </conditionalFormatting>
  <conditionalFormatting sqref="O123">
    <cfRule type="cellIs" dxfId="21629" priority="21817" stopIfTrue="1" operator="lessThan">
      <formula>G123</formula>
    </cfRule>
  </conditionalFormatting>
  <conditionalFormatting sqref="O123">
    <cfRule type="cellIs" dxfId="21628" priority="21816" stopIfTrue="1" operator="lessThan">
      <formula>G123</formula>
    </cfRule>
  </conditionalFormatting>
  <conditionalFormatting sqref="O123">
    <cfRule type="cellIs" dxfId="21627" priority="21815" stopIfTrue="1" operator="lessThan">
      <formula>G123</formula>
    </cfRule>
  </conditionalFormatting>
  <conditionalFormatting sqref="O123">
    <cfRule type="cellIs" dxfId="21626" priority="21814" stopIfTrue="1" operator="lessThan">
      <formula>G123</formula>
    </cfRule>
  </conditionalFormatting>
  <conditionalFormatting sqref="O123">
    <cfRule type="cellIs" dxfId="21625" priority="21813" stopIfTrue="1" operator="lessThan">
      <formula>G123</formula>
    </cfRule>
  </conditionalFormatting>
  <conditionalFormatting sqref="O123">
    <cfRule type="cellIs" dxfId="21624" priority="21812" stopIfTrue="1" operator="lessThan">
      <formula>G123</formula>
    </cfRule>
  </conditionalFormatting>
  <conditionalFormatting sqref="O123">
    <cfRule type="cellIs" dxfId="21623" priority="21811" stopIfTrue="1" operator="lessThan">
      <formula>G123</formula>
    </cfRule>
  </conditionalFormatting>
  <conditionalFormatting sqref="O123">
    <cfRule type="cellIs" dxfId="21622" priority="21810" stopIfTrue="1" operator="lessThan">
      <formula>G123</formula>
    </cfRule>
  </conditionalFormatting>
  <conditionalFormatting sqref="O123">
    <cfRule type="cellIs" dxfId="21621" priority="21809" stopIfTrue="1" operator="lessThan">
      <formula>G123</formula>
    </cfRule>
  </conditionalFormatting>
  <conditionalFormatting sqref="O123">
    <cfRule type="cellIs" dxfId="21620" priority="21808" stopIfTrue="1" operator="lessThan">
      <formula>G123</formula>
    </cfRule>
  </conditionalFormatting>
  <conditionalFormatting sqref="O123">
    <cfRule type="cellIs" dxfId="21619" priority="21807" stopIfTrue="1" operator="lessThan">
      <formula>G123</formula>
    </cfRule>
  </conditionalFormatting>
  <conditionalFormatting sqref="O123">
    <cfRule type="cellIs" dxfId="21618" priority="21806" stopIfTrue="1" operator="lessThan">
      <formula>G123</formula>
    </cfRule>
  </conditionalFormatting>
  <conditionalFormatting sqref="O123">
    <cfRule type="cellIs" dxfId="21617" priority="21805" stopIfTrue="1" operator="lessThan">
      <formula>G123</formula>
    </cfRule>
  </conditionalFormatting>
  <conditionalFormatting sqref="O123">
    <cfRule type="cellIs" dxfId="21616" priority="21804" stopIfTrue="1" operator="lessThan">
      <formula>G123</formula>
    </cfRule>
  </conditionalFormatting>
  <conditionalFormatting sqref="O123">
    <cfRule type="cellIs" dxfId="21615" priority="21803" stopIfTrue="1" operator="lessThan">
      <formula>G123</formula>
    </cfRule>
  </conditionalFormatting>
  <conditionalFormatting sqref="O123">
    <cfRule type="cellIs" dxfId="21614" priority="21802" stopIfTrue="1" operator="lessThan">
      <formula>G123</formula>
    </cfRule>
  </conditionalFormatting>
  <conditionalFormatting sqref="O123">
    <cfRule type="cellIs" dxfId="21613" priority="21801" stopIfTrue="1" operator="lessThan">
      <formula>G123</formula>
    </cfRule>
  </conditionalFormatting>
  <conditionalFormatting sqref="O123">
    <cfRule type="cellIs" dxfId="21612" priority="21800" stopIfTrue="1" operator="lessThan">
      <formula>G123</formula>
    </cfRule>
  </conditionalFormatting>
  <conditionalFormatting sqref="O123">
    <cfRule type="cellIs" dxfId="21611" priority="21799" stopIfTrue="1" operator="lessThan">
      <formula>G123</formula>
    </cfRule>
  </conditionalFormatting>
  <conditionalFormatting sqref="O123">
    <cfRule type="cellIs" dxfId="21610" priority="21798" stopIfTrue="1" operator="lessThan">
      <formula>G123</formula>
    </cfRule>
  </conditionalFormatting>
  <conditionalFormatting sqref="O123">
    <cfRule type="cellIs" dxfId="21609" priority="21797" stopIfTrue="1" operator="lessThan">
      <formula>G123</formula>
    </cfRule>
  </conditionalFormatting>
  <conditionalFormatting sqref="O123">
    <cfRule type="cellIs" dxfId="21608" priority="21796" stopIfTrue="1" operator="lessThan">
      <formula>G123</formula>
    </cfRule>
  </conditionalFormatting>
  <conditionalFormatting sqref="O123">
    <cfRule type="cellIs" dxfId="21607" priority="21795" stopIfTrue="1" operator="lessThan">
      <formula>G123</formula>
    </cfRule>
  </conditionalFormatting>
  <conditionalFormatting sqref="O123">
    <cfRule type="cellIs" dxfId="21606" priority="21794" stopIfTrue="1" operator="lessThan">
      <formula>G123</formula>
    </cfRule>
  </conditionalFormatting>
  <conditionalFormatting sqref="O123">
    <cfRule type="cellIs" dxfId="21605" priority="21793" stopIfTrue="1" operator="lessThan">
      <formula>G123</formula>
    </cfRule>
  </conditionalFormatting>
  <conditionalFormatting sqref="O123">
    <cfRule type="cellIs" dxfId="21604" priority="21792" stopIfTrue="1" operator="lessThan">
      <formula>G123</formula>
    </cfRule>
  </conditionalFormatting>
  <conditionalFormatting sqref="O123">
    <cfRule type="cellIs" dxfId="21603" priority="21791" stopIfTrue="1" operator="lessThan">
      <formula>G123</formula>
    </cfRule>
  </conditionalFormatting>
  <conditionalFormatting sqref="O123">
    <cfRule type="cellIs" dxfId="21602" priority="21790" stopIfTrue="1" operator="lessThan">
      <formula>G123</formula>
    </cfRule>
  </conditionalFormatting>
  <conditionalFormatting sqref="O123">
    <cfRule type="cellIs" dxfId="21601" priority="21789" stopIfTrue="1" operator="lessThan">
      <formula>G123</formula>
    </cfRule>
  </conditionalFormatting>
  <conditionalFormatting sqref="O123">
    <cfRule type="cellIs" dxfId="21600" priority="21788" stopIfTrue="1" operator="lessThan">
      <formula>G123</formula>
    </cfRule>
  </conditionalFormatting>
  <conditionalFormatting sqref="O123">
    <cfRule type="cellIs" dxfId="21599" priority="21787" stopIfTrue="1" operator="lessThan">
      <formula>G123</formula>
    </cfRule>
  </conditionalFormatting>
  <conditionalFormatting sqref="O123">
    <cfRule type="cellIs" dxfId="21598" priority="21786" stopIfTrue="1" operator="lessThan">
      <formula>G123</formula>
    </cfRule>
  </conditionalFormatting>
  <conditionalFormatting sqref="O123">
    <cfRule type="cellIs" dxfId="21597" priority="21785" stopIfTrue="1" operator="lessThan">
      <formula>G123</formula>
    </cfRule>
  </conditionalFormatting>
  <conditionalFormatting sqref="O123">
    <cfRule type="cellIs" dxfId="21596" priority="21784" stopIfTrue="1" operator="lessThan">
      <formula>G123</formula>
    </cfRule>
  </conditionalFormatting>
  <conditionalFormatting sqref="O123">
    <cfRule type="cellIs" dxfId="21595" priority="21783" stopIfTrue="1" operator="lessThan">
      <formula>G123</formula>
    </cfRule>
  </conditionalFormatting>
  <conditionalFormatting sqref="O123">
    <cfRule type="cellIs" dxfId="21594" priority="21782" stopIfTrue="1" operator="lessThan">
      <formula>G123</formula>
    </cfRule>
  </conditionalFormatting>
  <conditionalFormatting sqref="O123">
    <cfRule type="cellIs" dxfId="21593" priority="21781" stopIfTrue="1" operator="lessThan">
      <formula>G123</formula>
    </cfRule>
  </conditionalFormatting>
  <conditionalFormatting sqref="O123">
    <cfRule type="cellIs" dxfId="21592" priority="21780" stopIfTrue="1" operator="lessThan">
      <formula>G123</formula>
    </cfRule>
  </conditionalFormatting>
  <conditionalFormatting sqref="O123">
    <cfRule type="cellIs" dxfId="21591" priority="21779" stopIfTrue="1" operator="lessThan">
      <formula>G123</formula>
    </cfRule>
  </conditionalFormatting>
  <conditionalFormatting sqref="O123">
    <cfRule type="cellIs" dxfId="21590" priority="21778" stopIfTrue="1" operator="lessThan">
      <formula>G123</formula>
    </cfRule>
  </conditionalFormatting>
  <conditionalFormatting sqref="O123">
    <cfRule type="cellIs" dxfId="21589" priority="21777" stopIfTrue="1" operator="lessThan">
      <formula>G123</formula>
    </cfRule>
  </conditionalFormatting>
  <conditionalFormatting sqref="O123">
    <cfRule type="cellIs" dxfId="21588" priority="21776" stopIfTrue="1" operator="lessThan">
      <formula>G123</formula>
    </cfRule>
  </conditionalFormatting>
  <conditionalFormatting sqref="O123">
    <cfRule type="cellIs" dxfId="21587" priority="21775" stopIfTrue="1" operator="lessThan">
      <formula>G123</formula>
    </cfRule>
  </conditionalFormatting>
  <conditionalFormatting sqref="O123">
    <cfRule type="cellIs" dxfId="21586" priority="21774" stopIfTrue="1" operator="lessThan">
      <formula>G123</formula>
    </cfRule>
  </conditionalFormatting>
  <conditionalFormatting sqref="O123">
    <cfRule type="cellIs" dxfId="21585" priority="21773" stopIfTrue="1" operator="lessThan">
      <formula>G123</formula>
    </cfRule>
  </conditionalFormatting>
  <conditionalFormatting sqref="O123">
    <cfRule type="cellIs" dxfId="21584" priority="21772" stopIfTrue="1" operator="lessThan">
      <formula>G123</formula>
    </cfRule>
  </conditionalFormatting>
  <conditionalFormatting sqref="O123">
    <cfRule type="cellIs" dxfId="21583" priority="21771" stopIfTrue="1" operator="lessThan">
      <formula>G123</formula>
    </cfRule>
  </conditionalFormatting>
  <conditionalFormatting sqref="O123">
    <cfRule type="cellIs" dxfId="21582" priority="21770" stopIfTrue="1" operator="lessThan">
      <formula>G123</formula>
    </cfRule>
  </conditionalFormatting>
  <conditionalFormatting sqref="O123">
    <cfRule type="cellIs" dxfId="21581" priority="21769" stopIfTrue="1" operator="lessThan">
      <formula>G123</formula>
    </cfRule>
  </conditionalFormatting>
  <conditionalFormatting sqref="O123">
    <cfRule type="cellIs" dxfId="21580" priority="21768" stopIfTrue="1" operator="lessThan">
      <formula>G123</formula>
    </cfRule>
  </conditionalFormatting>
  <conditionalFormatting sqref="O123">
    <cfRule type="cellIs" dxfId="21579" priority="21767" stopIfTrue="1" operator="lessThan">
      <formula>G123</formula>
    </cfRule>
  </conditionalFormatting>
  <conditionalFormatting sqref="O123">
    <cfRule type="cellIs" dxfId="21578" priority="21766" stopIfTrue="1" operator="lessThan">
      <formula>G123</formula>
    </cfRule>
  </conditionalFormatting>
  <conditionalFormatting sqref="O123">
    <cfRule type="cellIs" dxfId="21577" priority="21765" stopIfTrue="1" operator="lessThan">
      <formula>G123</formula>
    </cfRule>
  </conditionalFormatting>
  <conditionalFormatting sqref="O123">
    <cfRule type="cellIs" dxfId="21576" priority="21764" stopIfTrue="1" operator="lessThan">
      <formula>G123</formula>
    </cfRule>
  </conditionalFormatting>
  <conditionalFormatting sqref="O123">
    <cfRule type="cellIs" dxfId="21575" priority="21763" stopIfTrue="1" operator="lessThan">
      <formula>G123</formula>
    </cfRule>
  </conditionalFormatting>
  <conditionalFormatting sqref="O123">
    <cfRule type="cellIs" dxfId="21574" priority="21762" stopIfTrue="1" operator="lessThan">
      <formula>G123</formula>
    </cfRule>
  </conditionalFormatting>
  <conditionalFormatting sqref="O123">
    <cfRule type="cellIs" dxfId="21573" priority="21761" stopIfTrue="1" operator="lessThan">
      <formula>G123</formula>
    </cfRule>
  </conditionalFormatting>
  <conditionalFormatting sqref="O123">
    <cfRule type="cellIs" dxfId="21572" priority="21760" stopIfTrue="1" operator="lessThan">
      <formula>G123</formula>
    </cfRule>
  </conditionalFormatting>
  <conditionalFormatting sqref="O123">
    <cfRule type="cellIs" dxfId="21571" priority="21759" stopIfTrue="1" operator="lessThan">
      <formula>G123</formula>
    </cfRule>
  </conditionalFormatting>
  <conditionalFormatting sqref="O123">
    <cfRule type="cellIs" dxfId="21570" priority="21758" stopIfTrue="1" operator="lessThan">
      <formula>G123</formula>
    </cfRule>
  </conditionalFormatting>
  <conditionalFormatting sqref="O123">
    <cfRule type="cellIs" dxfId="21569" priority="21757" stopIfTrue="1" operator="lessThan">
      <formula>G123</formula>
    </cfRule>
  </conditionalFormatting>
  <conditionalFormatting sqref="O123">
    <cfRule type="cellIs" dxfId="21568" priority="21756" stopIfTrue="1" operator="lessThan">
      <formula>G123</formula>
    </cfRule>
  </conditionalFormatting>
  <conditionalFormatting sqref="O123">
    <cfRule type="cellIs" dxfId="21567" priority="21755" stopIfTrue="1" operator="lessThan">
      <formula>G123</formula>
    </cfRule>
  </conditionalFormatting>
  <conditionalFormatting sqref="O123">
    <cfRule type="cellIs" dxfId="21566" priority="21754" stopIfTrue="1" operator="lessThan">
      <formula>G123</formula>
    </cfRule>
  </conditionalFormatting>
  <conditionalFormatting sqref="O123">
    <cfRule type="cellIs" dxfId="21565" priority="21753" stopIfTrue="1" operator="lessThan">
      <formula>G123</formula>
    </cfRule>
  </conditionalFormatting>
  <conditionalFormatting sqref="O123">
    <cfRule type="cellIs" dxfId="21564" priority="21752" stopIfTrue="1" operator="lessThan">
      <formula>G123</formula>
    </cfRule>
  </conditionalFormatting>
  <conditionalFormatting sqref="O123">
    <cfRule type="cellIs" dxfId="21563" priority="21751" stopIfTrue="1" operator="lessThan">
      <formula>G123</formula>
    </cfRule>
  </conditionalFormatting>
  <conditionalFormatting sqref="O123">
    <cfRule type="cellIs" dxfId="21562" priority="21750" stopIfTrue="1" operator="lessThan">
      <formula>G123</formula>
    </cfRule>
  </conditionalFormatting>
  <conditionalFormatting sqref="O123">
    <cfRule type="cellIs" dxfId="21561" priority="21749" stopIfTrue="1" operator="lessThan">
      <formula>G123</formula>
    </cfRule>
  </conditionalFormatting>
  <conditionalFormatting sqref="O123">
    <cfRule type="cellIs" dxfId="21560" priority="21748" stopIfTrue="1" operator="lessThan">
      <formula>G123</formula>
    </cfRule>
  </conditionalFormatting>
  <conditionalFormatting sqref="O123">
    <cfRule type="cellIs" dxfId="21559" priority="21747" stopIfTrue="1" operator="lessThan">
      <formula>G123</formula>
    </cfRule>
  </conditionalFormatting>
  <conditionalFormatting sqref="O123">
    <cfRule type="cellIs" dxfId="21558" priority="21746" stopIfTrue="1" operator="lessThan">
      <formula>G123</formula>
    </cfRule>
  </conditionalFormatting>
  <conditionalFormatting sqref="O123">
    <cfRule type="cellIs" dxfId="21557" priority="21745" stopIfTrue="1" operator="lessThan">
      <formula>G123</formula>
    </cfRule>
  </conditionalFormatting>
  <conditionalFormatting sqref="O123">
    <cfRule type="cellIs" dxfId="21556" priority="21744" stopIfTrue="1" operator="lessThan">
      <formula>G123</formula>
    </cfRule>
  </conditionalFormatting>
  <conditionalFormatting sqref="O123">
    <cfRule type="cellIs" dxfId="21555" priority="21743" stopIfTrue="1" operator="lessThan">
      <formula>G123</formula>
    </cfRule>
  </conditionalFormatting>
  <conditionalFormatting sqref="O123">
    <cfRule type="cellIs" dxfId="21554" priority="21742" stopIfTrue="1" operator="lessThan">
      <formula>G123</formula>
    </cfRule>
  </conditionalFormatting>
  <conditionalFormatting sqref="O123">
    <cfRule type="cellIs" dxfId="21553" priority="21741" stopIfTrue="1" operator="lessThan">
      <formula>G123</formula>
    </cfRule>
  </conditionalFormatting>
  <conditionalFormatting sqref="O123">
    <cfRule type="cellIs" dxfId="21552" priority="21740" stopIfTrue="1" operator="lessThan">
      <formula>G123</formula>
    </cfRule>
  </conditionalFormatting>
  <conditionalFormatting sqref="O123">
    <cfRule type="cellIs" dxfId="21551" priority="21739" stopIfTrue="1" operator="lessThan">
      <formula>G123</formula>
    </cfRule>
  </conditionalFormatting>
  <conditionalFormatting sqref="O123">
    <cfRule type="cellIs" dxfId="21550" priority="21738" stopIfTrue="1" operator="lessThan">
      <formula>G123</formula>
    </cfRule>
  </conditionalFormatting>
  <conditionalFormatting sqref="O123">
    <cfRule type="cellIs" dxfId="21549" priority="21737" stopIfTrue="1" operator="lessThan">
      <formula>G123</formula>
    </cfRule>
  </conditionalFormatting>
  <conditionalFormatting sqref="O123">
    <cfRule type="cellIs" dxfId="21548" priority="21736" stopIfTrue="1" operator="lessThan">
      <formula>G123</formula>
    </cfRule>
  </conditionalFormatting>
  <conditionalFormatting sqref="O123">
    <cfRule type="cellIs" dxfId="21547" priority="21735" stopIfTrue="1" operator="lessThan">
      <formula>G123</formula>
    </cfRule>
  </conditionalFormatting>
  <conditionalFormatting sqref="O123">
    <cfRule type="cellIs" dxfId="21546" priority="21734" stopIfTrue="1" operator="lessThan">
      <formula>G123</formula>
    </cfRule>
  </conditionalFormatting>
  <conditionalFormatting sqref="O123">
    <cfRule type="cellIs" dxfId="21545" priority="21733" stopIfTrue="1" operator="lessThan">
      <formula>G123</formula>
    </cfRule>
  </conditionalFormatting>
  <conditionalFormatting sqref="O123">
    <cfRule type="cellIs" dxfId="21544" priority="21732" stopIfTrue="1" operator="lessThan">
      <formula>G123</formula>
    </cfRule>
  </conditionalFormatting>
  <conditionalFormatting sqref="O123">
    <cfRule type="cellIs" dxfId="21543" priority="21731" stopIfTrue="1" operator="lessThan">
      <formula>G123</formula>
    </cfRule>
  </conditionalFormatting>
  <conditionalFormatting sqref="O123">
    <cfRule type="cellIs" dxfId="21542" priority="21730" stopIfTrue="1" operator="lessThan">
      <formula>G123</formula>
    </cfRule>
  </conditionalFormatting>
  <conditionalFormatting sqref="O123">
    <cfRule type="cellIs" dxfId="21541" priority="21729" stopIfTrue="1" operator="lessThan">
      <formula>G123</formula>
    </cfRule>
  </conditionalFormatting>
  <conditionalFormatting sqref="O123">
    <cfRule type="cellIs" dxfId="21540" priority="21728" stopIfTrue="1" operator="lessThan">
      <formula>G123</formula>
    </cfRule>
  </conditionalFormatting>
  <conditionalFormatting sqref="O123">
    <cfRule type="cellIs" dxfId="21539" priority="21727" stopIfTrue="1" operator="lessThan">
      <formula>G123</formula>
    </cfRule>
  </conditionalFormatting>
  <conditionalFormatting sqref="O123">
    <cfRule type="cellIs" dxfId="21538" priority="21726" stopIfTrue="1" operator="lessThan">
      <formula>G123</formula>
    </cfRule>
  </conditionalFormatting>
  <conditionalFormatting sqref="O123">
    <cfRule type="cellIs" dxfId="21537" priority="21725" stopIfTrue="1" operator="lessThan">
      <formula>G123</formula>
    </cfRule>
  </conditionalFormatting>
  <conditionalFormatting sqref="O123">
    <cfRule type="cellIs" dxfId="21536" priority="21724" stopIfTrue="1" operator="lessThan">
      <formula>G123</formula>
    </cfRule>
  </conditionalFormatting>
  <conditionalFormatting sqref="O123">
    <cfRule type="cellIs" dxfId="21535" priority="21723" stopIfTrue="1" operator="lessThan">
      <formula>G123</formula>
    </cfRule>
  </conditionalFormatting>
  <conditionalFormatting sqref="O123">
    <cfRule type="cellIs" dxfId="21534" priority="21722" stopIfTrue="1" operator="lessThan">
      <formula>G123</formula>
    </cfRule>
  </conditionalFormatting>
  <conditionalFormatting sqref="O123">
    <cfRule type="cellIs" dxfId="21533" priority="21721" stopIfTrue="1" operator="lessThan">
      <formula>G123</formula>
    </cfRule>
  </conditionalFormatting>
  <conditionalFormatting sqref="O123">
    <cfRule type="cellIs" dxfId="21532" priority="21720" stopIfTrue="1" operator="lessThan">
      <formula>G123</formula>
    </cfRule>
  </conditionalFormatting>
  <conditionalFormatting sqref="O123">
    <cfRule type="cellIs" dxfId="21531" priority="21719" stopIfTrue="1" operator="lessThan">
      <formula>G123</formula>
    </cfRule>
  </conditionalFormatting>
  <conditionalFormatting sqref="O123">
    <cfRule type="cellIs" dxfId="21530" priority="21718" stopIfTrue="1" operator="lessThan">
      <formula>G123</formula>
    </cfRule>
  </conditionalFormatting>
  <conditionalFormatting sqref="O123">
    <cfRule type="cellIs" dxfId="21529" priority="21717" stopIfTrue="1" operator="lessThan">
      <formula>G123</formula>
    </cfRule>
  </conditionalFormatting>
  <conditionalFormatting sqref="O123">
    <cfRule type="cellIs" dxfId="21528" priority="21716" stopIfTrue="1" operator="lessThan">
      <formula>G123</formula>
    </cfRule>
  </conditionalFormatting>
  <conditionalFormatting sqref="O123">
    <cfRule type="cellIs" dxfId="21527" priority="21715" stopIfTrue="1" operator="lessThan">
      <formula>G123</formula>
    </cfRule>
  </conditionalFormatting>
  <conditionalFormatting sqref="O123">
    <cfRule type="cellIs" dxfId="21526" priority="21714" stopIfTrue="1" operator="lessThan">
      <formula>G123</formula>
    </cfRule>
  </conditionalFormatting>
  <conditionalFormatting sqref="O123">
    <cfRule type="cellIs" dxfId="21525" priority="21713" stopIfTrue="1" operator="lessThan">
      <formula>G123</formula>
    </cfRule>
  </conditionalFormatting>
  <conditionalFormatting sqref="O123">
    <cfRule type="cellIs" dxfId="21524" priority="21712" stopIfTrue="1" operator="lessThan">
      <formula>G123</formula>
    </cfRule>
  </conditionalFormatting>
  <conditionalFormatting sqref="O123">
    <cfRule type="cellIs" dxfId="21523" priority="21711" stopIfTrue="1" operator="lessThan">
      <formula>G123</formula>
    </cfRule>
  </conditionalFormatting>
  <conditionalFormatting sqref="O123">
    <cfRule type="cellIs" dxfId="21522" priority="21710" stopIfTrue="1" operator="lessThan">
      <formula>G123</formula>
    </cfRule>
  </conditionalFormatting>
  <conditionalFormatting sqref="O123">
    <cfRule type="cellIs" dxfId="21521" priority="21709" stopIfTrue="1" operator="lessThan">
      <formula>G123</formula>
    </cfRule>
  </conditionalFormatting>
  <conditionalFormatting sqref="O123">
    <cfRule type="cellIs" dxfId="21520" priority="21708" stopIfTrue="1" operator="lessThan">
      <formula>G123</formula>
    </cfRule>
  </conditionalFormatting>
  <conditionalFormatting sqref="O123">
    <cfRule type="cellIs" dxfId="21519" priority="21707" stopIfTrue="1" operator="lessThan">
      <formula>G123</formula>
    </cfRule>
  </conditionalFormatting>
  <conditionalFormatting sqref="O123">
    <cfRule type="cellIs" dxfId="21518" priority="21706" stopIfTrue="1" operator="lessThan">
      <formula>G123</formula>
    </cfRule>
  </conditionalFormatting>
  <conditionalFormatting sqref="O123">
    <cfRule type="cellIs" dxfId="21517" priority="21705" stopIfTrue="1" operator="lessThan">
      <formula>G123</formula>
    </cfRule>
  </conditionalFormatting>
  <conditionalFormatting sqref="O123">
    <cfRule type="cellIs" dxfId="21516" priority="21704" stopIfTrue="1" operator="lessThan">
      <formula>G123</formula>
    </cfRule>
  </conditionalFormatting>
  <conditionalFormatting sqref="O123">
    <cfRule type="cellIs" dxfId="21515" priority="21703" stopIfTrue="1" operator="lessThan">
      <formula>G123</formula>
    </cfRule>
  </conditionalFormatting>
  <conditionalFormatting sqref="O123">
    <cfRule type="cellIs" dxfId="21514" priority="21702" stopIfTrue="1" operator="lessThan">
      <formula>G123</formula>
    </cfRule>
  </conditionalFormatting>
  <conditionalFormatting sqref="O123">
    <cfRule type="cellIs" dxfId="21513" priority="21701" stopIfTrue="1" operator="lessThan">
      <formula>G123</formula>
    </cfRule>
  </conditionalFormatting>
  <conditionalFormatting sqref="O123">
    <cfRule type="cellIs" dxfId="21512" priority="21700" stopIfTrue="1" operator="lessThan">
      <formula>G123</formula>
    </cfRule>
  </conditionalFormatting>
  <conditionalFormatting sqref="O123">
    <cfRule type="cellIs" dxfId="21511" priority="21699" stopIfTrue="1" operator="lessThan">
      <formula>G123</formula>
    </cfRule>
  </conditionalFormatting>
  <conditionalFormatting sqref="O123">
    <cfRule type="cellIs" dxfId="21510" priority="21698" stopIfTrue="1" operator="lessThan">
      <formula>G123</formula>
    </cfRule>
  </conditionalFormatting>
  <conditionalFormatting sqref="O123">
    <cfRule type="cellIs" dxfId="21509" priority="21697" stopIfTrue="1" operator="lessThan">
      <formula>G123</formula>
    </cfRule>
  </conditionalFormatting>
  <conditionalFormatting sqref="O123">
    <cfRule type="cellIs" dxfId="21508" priority="21696" stopIfTrue="1" operator="lessThan">
      <formula>G123</formula>
    </cfRule>
  </conditionalFormatting>
  <conditionalFormatting sqref="O123">
    <cfRule type="cellIs" dxfId="21507" priority="21695" stopIfTrue="1" operator="lessThan">
      <formula>G123</formula>
    </cfRule>
  </conditionalFormatting>
  <conditionalFormatting sqref="O123">
    <cfRule type="cellIs" dxfId="21506" priority="21694" stopIfTrue="1" operator="lessThan">
      <formula>G123</formula>
    </cfRule>
  </conditionalFormatting>
  <conditionalFormatting sqref="O123">
    <cfRule type="cellIs" dxfId="21505" priority="21693" stopIfTrue="1" operator="lessThan">
      <formula>G123</formula>
    </cfRule>
  </conditionalFormatting>
  <conditionalFormatting sqref="O123">
    <cfRule type="cellIs" dxfId="21504" priority="21692" stopIfTrue="1" operator="lessThan">
      <formula>G123</formula>
    </cfRule>
  </conditionalFormatting>
  <conditionalFormatting sqref="O123">
    <cfRule type="cellIs" dxfId="21503" priority="21691" stopIfTrue="1" operator="lessThan">
      <formula>G123</formula>
    </cfRule>
  </conditionalFormatting>
  <conditionalFormatting sqref="O123">
    <cfRule type="cellIs" dxfId="21502" priority="21690" stopIfTrue="1" operator="lessThan">
      <formula>G123</formula>
    </cfRule>
  </conditionalFormatting>
  <conditionalFormatting sqref="O123">
    <cfRule type="cellIs" dxfId="21501" priority="21689" stopIfTrue="1" operator="lessThan">
      <formula>G123</formula>
    </cfRule>
  </conditionalFormatting>
  <conditionalFormatting sqref="O123">
    <cfRule type="cellIs" dxfId="21500" priority="21688" stopIfTrue="1" operator="lessThan">
      <formula>G123</formula>
    </cfRule>
  </conditionalFormatting>
  <conditionalFormatting sqref="O123">
    <cfRule type="cellIs" dxfId="21499" priority="21687" stopIfTrue="1" operator="lessThan">
      <formula>G123</formula>
    </cfRule>
  </conditionalFormatting>
  <conditionalFormatting sqref="O123">
    <cfRule type="cellIs" dxfId="21498" priority="21686" stopIfTrue="1" operator="lessThan">
      <formula>G123</formula>
    </cfRule>
  </conditionalFormatting>
  <conditionalFormatting sqref="O123">
    <cfRule type="cellIs" dxfId="21497" priority="21685" stopIfTrue="1" operator="lessThan">
      <formula>G123</formula>
    </cfRule>
  </conditionalFormatting>
  <conditionalFormatting sqref="O123">
    <cfRule type="cellIs" dxfId="21496" priority="21684" stopIfTrue="1" operator="lessThan">
      <formula>G123</formula>
    </cfRule>
  </conditionalFormatting>
  <conditionalFormatting sqref="O123">
    <cfRule type="cellIs" dxfId="21495" priority="21683" stopIfTrue="1" operator="lessThan">
      <formula>G123</formula>
    </cfRule>
  </conditionalFormatting>
  <conditionalFormatting sqref="O123">
    <cfRule type="cellIs" dxfId="21494" priority="21682" stopIfTrue="1" operator="lessThan">
      <formula>G123</formula>
    </cfRule>
  </conditionalFormatting>
  <conditionalFormatting sqref="O123">
    <cfRule type="cellIs" dxfId="21493" priority="21681" stopIfTrue="1" operator="lessThan">
      <formula>G123</formula>
    </cfRule>
  </conditionalFormatting>
  <conditionalFormatting sqref="O123">
    <cfRule type="cellIs" dxfId="21492" priority="21680" stopIfTrue="1" operator="lessThan">
      <formula>G123</formula>
    </cfRule>
  </conditionalFormatting>
  <conditionalFormatting sqref="O123">
    <cfRule type="cellIs" dxfId="21491" priority="21679" stopIfTrue="1" operator="lessThan">
      <formula>G123</formula>
    </cfRule>
  </conditionalFormatting>
  <conditionalFormatting sqref="O123">
    <cfRule type="cellIs" dxfId="21490" priority="21678" stopIfTrue="1" operator="lessThan">
      <formula>G123</formula>
    </cfRule>
  </conditionalFormatting>
  <conditionalFormatting sqref="O123">
    <cfRule type="cellIs" dxfId="21489" priority="21677" stopIfTrue="1" operator="lessThan">
      <formula>G123</formula>
    </cfRule>
  </conditionalFormatting>
  <conditionalFormatting sqref="O123">
    <cfRule type="cellIs" dxfId="21488" priority="21676" stopIfTrue="1" operator="lessThan">
      <formula>G123</formula>
    </cfRule>
  </conditionalFormatting>
  <conditionalFormatting sqref="O123">
    <cfRule type="cellIs" dxfId="21487" priority="21675" stopIfTrue="1" operator="lessThan">
      <formula>G123</formula>
    </cfRule>
  </conditionalFormatting>
  <conditionalFormatting sqref="O123">
    <cfRule type="cellIs" dxfId="21486" priority="21674" stopIfTrue="1" operator="lessThan">
      <formula>G123</formula>
    </cfRule>
  </conditionalFormatting>
  <conditionalFormatting sqref="O123">
    <cfRule type="cellIs" dxfId="21485" priority="21673" stopIfTrue="1" operator="lessThan">
      <formula>G123</formula>
    </cfRule>
  </conditionalFormatting>
  <conditionalFormatting sqref="O123">
    <cfRule type="cellIs" dxfId="21484" priority="21672" stopIfTrue="1" operator="lessThan">
      <formula>G123</formula>
    </cfRule>
  </conditionalFormatting>
  <conditionalFormatting sqref="O123">
    <cfRule type="cellIs" dxfId="21483" priority="21671" stopIfTrue="1" operator="lessThan">
      <formula>G123</formula>
    </cfRule>
  </conditionalFormatting>
  <conditionalFormatting sqref="O123">
    <cfRule type="cellIs" dxfId="21482" priority="21670" stopIfTrue="1" operator="lessThan">
      <formula>G123</formula>
    </cfRule>
  </conditionalFormatting>
  <conditionalFormatting sqref="O123">
    <cfRule type="cellIs" dxfId="21481" priority="21669" stopIfTrue="1" operator="lessThan">
      <formula>G123</formula>
    </cfRule>
  </conditionalFormatting>
  <conditionalFormatting sqref="O123">
    <cfRule type="cellIs" dxfId="21480" priority="21668" stopIfTrue="1" operator="lessThan">
      <formula>G123</formula>
    </cfRule>
  </conditionalFormatting>
  <conditionalFormatting sqref="O123">
    <cfRule type="cellIs" dxfId="21479" priority="21667" stopIfTrue="1" operator="lessThan">
      <formula>G123</formula>
    </cfRule>
  </conditionalFormatting>
  <conditionalFormatting sqref="O123">
    <cfRule type="cellIs" dxfId="21478" priority="21666" stopIfTrue="1" operator="lessThan">
      <formula>G123</formula>
    </cfRule>
  </conditionalFormatting>
  <conditionalFormatting sqref="O123">
    <cfRule type="cellIs" dxfId="21477" priority="21665" stopIfTrue="1" operator="lessThan">
      <formula>G123</formula>
    </cfRule>
  </conditionalFormatting>
  <conditionalFormatting sqref="O123">
    <cfRule type="cellIs" dxfId="21476" priority="21664" stopIfTrue="1" operator="lessThan">
      <formula>G123</formula>
    </cfRule>
  </conditionalFormatting>
  <conditionalFormatting sqref="O123">
    <cfRule type="cellIs" dxfId="21475" priority="21663" stopIfTrue="1" operator="lessThan">
      <formula>G123</formula>
    </cfRule>
  </conditionalFormatting>
  <conditionalFormatting sqref="O123">
    <cfRule type="cellIs" dxfId="21474" priority="21662" stopIfTrue="1" operator="lessThan">
      <formula>G123</formula>
    </cfRule>
  </conditionalFormatting>
  <conditionalFormatting sqref="O123">
    <cfRule type="cellIs" dxfId="21473" priority="21661" stopIfTrue="1" operator="lessThan">
      <formula>G123</formula>
    </cfRule>
  </conditionalFormatting>
  <conditionalFormatting sqref="O123">
    <cfRule type="cellIs" dxfId="21472" priority="21660" stopIfTrue="1" operator="lessThan">
      <formula>G123</formula>
    </cfRule>
  </conditionalFormatting>
  <conditionalFormatting sqref="O123">
    <cfRule type="cellIs" dxfId="21471" priority="21659" stopIfTrue="1" operator="lessThan">
      <formula>G123</formula>
    </cfRule>
  </conditionalFormatting>
  <conditionalFormatting sqref="O123">
    <cfRule type="cellIs" dxfId="21470" priority="21658" stopIfTrue="1" operator="lessThan">
      <formula>G123</formula>
    </cfRule>
  </conditionalFormatting>
  <conditionalFormatting sqref="O123">
    <cfRule type="cellIs" dxfId="21469" priority="21657" stopIfTrue="1" operator="lessThan">
      <formula>G123</formula>
    </cfRule>
  </conditionalFormatting>
  <conditionalFormatting sqref="O123">
    <cfRule type="cellIs" dxfId="21468" priority="21656" stopIfTrue="1" operator="lessThan">
      <formula>G123</formula>
    </cfRule>
  </conditionalFormatting>
  <conditionalFormatting sqref="O123">
    <cfRule type="cellIs" dxfId="21467" priority="21655" stopIfTrue="1" operator="lessThan">
      <formula>G123</formula>
    </cfRule>
  </conditionalFormatting>
  <conditionalFormatting sqref="O123">
    <cfRule type="cellIs" dxfId="21466" priority="21654" stopIfTrue="1" operator="lessThan">
      <formula>G123</formula>
    </cfRule>
  </conditionalFormatting>
  <conditionalFormatting sqref="O123">
    <cfRule type="cellIs" dxfId="21465" priority="21653" stopIfTrue="1" operator="lessThan">
      <formula>G123</formula>
    </cfRule>
  </conditionalFormatting>
  <conditionalFormatting sqref="O123">
    <cfRule type="cellIs" dxfId="21464" priority="21652" stopIfTrue="1" operator="lessThan">
      <formula>G123</formula>
    </cfRule>
  </conditionalFormatting>
  <conditionalFormatting sqref="O123">
    <cfRule type="cellIs" dxfId="21463" priority="21651" stopIfTrue="1" operator="lessThan">
      <formula>G123</formula>
    </cfRule>
  </conditionalFormatting>
  <conditionalFormatting sqref="O123">
    <cfRule type="cellIs" dxfId="21462" priority="21650" stopIfTrue="1" operator="lessThan">
      <formula>G123</formula>
    </cfRule>
  </conditionalFormatting>
  <conditionalFormatting sqref="O123">
    <cfRule type="cellIs" dxfId="21461" priority="21649" stopIfTrue="1" operator="lessThan">
      <formula>G123</formula>
    </cfRule>
  </conditionalFormatting>
  <conditionalFormatting sqref="O123">
    <cfRule type="cellIs" dxfId="21460" priority="21648" stopIfTrue="1" operator="lessThan">
      <formula>G123</formula>
    </cfRule>
  </conditionalFormatting>
  <conditionalFormatting sqref="O123">
    <cfRule type="cellIs" dxfId="21459" priority="21647" stopIfTrue="1" operator="lessThan">
      <formula>G123</formula>
    </cfRule>
  </conditionalFormatting>
  <conditionalFormatting sqref="O123">
    <cfRule type="cellIs" dxfId="21458" priority="21646" stopIfTrue="1" operator="lessThan">
      <formula>G123</formula>
    </cfRule>
  </conditionalFormatting>
  <conditionalFormatting sqref="O123">
    <cfRule type="cellIs" dxfId="21457" priority="21645" stopIfTrue="1" operator="lessThan">
      <formula>G123</formula>
    </cfRule>
  </conditionalFormatting>
  <conditionalFormatting sqref="O123">
    <cfRule type="cellIs" dxfId="21456" priority="21644" stopIfTrue="1" operator="lessThan">
      <formula>G123</formula>
    </cfRule>
  </conditionalFormatting>
  <conditionalFormatting sqref="O123">
    <cfRule type="cellIs" dxfId="21455" priority="21643" stopIfTrue="1" operator="lessThan">
      <formula>G123</formula>
    </cfRule>
  </conditionalFormatting>
  <conditionalFormatting sqref="O123">
    <cfRule type="cellIs" dxfId="21454" priority="21642" stopIfTrue="1" operator="lessThan">
      <formula>G123</formula>
    </cfRule>
  </conditionalFormatting>
  <conditionalFormatting sqref="O123">
    <cfRule type="cellIs" dxfId="21453" priority="21641" stopIfTrue="1" operator="lessThan">
      <formula>G123</formula>
    </cfRule>
  </conditionalFormatting>
  <conditionalFormatting sqref="O123">
    <cfRule type="cellIs" dxfId="21452" priority="21640" stopIfTrue="1" operator="lessThan">
      <formula>G123</formula>
    </cfRule>
  </conditionalFormatting>
  <conditionalFormatting sqref="O123">
    <cfRule type="cellIs" dxfId="21451" priority="21639" stopIfTrue="1" operator="lessThan">
      <formula>G123</formula>
    </cfRule>
  </conditionalFormatting>
  <conditionalFormatting sqref="O123">
    <cfRule type="cellIs" dxfId="21450" priority="21638" stopIfTrue="1" operator="lessThan">
      <formula>G123</formula>
    </cfRule>
  </conditionalFormatting>
  <conditionalFormatting sqref="O123">
    <cfRule type="cellIs" dxfId="21449" priority="21637" stopIfTrue="1" operator="lessThan">
      <formula>G123</formula>
    </cfRule>
  </conditionalFormatting>
  <conditionalFormatting sqref="O123">
    <cfRule type="cellIs" dxfId="21448" priority="21636" stopIfTrue="1" operator="lessThan">
      <formula>G123</formula>
    </cfRule>
  </conditionalFormatting>
  <conditionalFormatting sqref="O123">
    <cfRule type="cellIs" dxfId="21447" priority="21635" stopIfTrue="1" operator="lessThan">
      <formula>G123</formula>
    </cfRule>
  </conditionalFormatting>
  <conditionalFormatting sqref="O123">
    <cfRule type="cellIs" dxfId="21446" priority="21634" stopIfTrue="1" operator="lessThan">
      <formula>G123</formula>
    </cfRule>
  </conditionalFormatting>
  <conditionalFormatting sqref="O123">
    <cfRule type="cellIs" dxfId="21445" priority="21633" stopIfTrue="1" operator="lessThan">
      <formula>G123</formula>
    </cfRule>
  </conditionalFormatting>
  <conditionalFormatting sqref="O123">
    <cfRule type="cellIs" dxfId="21444" priority="21632" stopIfTrue="1" operator="lessThan">
      <formula>G123</formula>
    </cfRule>
  </conditionalFormatting>
  <conditionalFormatting sqref="O123">
    <cfRule type="cellIs" dxfId="21443" priority="21631" stopIfTrue="1" operator="lessThan">
      <formula>G123</formula>
    </cfRule>
  </conditionalFormatting>
  <conditionalFormatting sqref="O123">
    <cfRule type="cellIs" dxfId="21442" priority="21630" stopIfTrue="1" operator="lessThan">
      <formula>G123</formula>
    </cfRule>
  </conditionalFormatting>
  <conditionalFormatting sqref="O123">
    <cfRule type="cellIs" dxfId="21441" priority="21629" stopIfTrue="1" operator="lessThan">
      <formula>G123</formula>
    </cfRule>
  </conditionalFormatting>
  <conditionalFormatting sqref="O123">
    <cfRule type="cellIs" dxfId="21440" priority="21628" stopIfTrue="1" operator="lessThan">
      <formula>G123</formula>
    </cfRule>
  </conditionalFormatting>
  <conditionalFormatting sqref="O123">
    <cfRule type="cellIs" dxfId="21439" priority="21627" stopIfTrue="1" operator="lessThan">
      <formula>G123</formula>
    </cfRule>
  </conditionalFormatting>
  <conditionalFormatting sqref="O123">
    <cfRule type="cellIs" dxfId="21438" priority="21626" stopIfTrue="1" operator="lessThan">
      <formula>G123</formula>
    </cfRule>
  </conditionalFormatting>
  <conditionalFormatting sqref="O123">
    <cfRule type="cellIs" dxfId="21437" priority="21625" stopIfTrue="1" operator="lessThan">
      <formula>G123</formula>
    </cfRule>
  </conditionalFormatting>
  <conditionalFormatting sqref="O123">
    <cfRule type="cellIs" dxfId="21436" priority="21624" stopIfTrue="1" operator="lessThan">
      <formula>G123</formula>
    </cfRule>
  </conditionalFormatting>
  <conditionalFormatting sqref="O123">
    <cfRule type="cellIs" dxfId="21435" priority="21623" stopIfTrue="1" operator="lessThan">
      <formula>G123</formula>
    </cfRule>
  </conditionalFormatting>
  <conditionalFormatting sqref="O123">
    <cfRule type="cellIs" dxfId="21434" priority="21622" stopIfTrue="1" operator="lessThan">
      <formula>G123</formula>
    </cfRule>
  </conditionalFormatting>
  <conditionalFormatting sqref="O123">
    <cfRule type="cellIs" dxfId="21433" priority="21621" stopIfTrue="1" operator="lessThan">
      <formula>G123</formula>
    </cfRule>
  </conditionalFormatting>
  <conditionalFormatting sqref="O123">
    <cfRule type="cellIs" dxfId="21432" priority="21620" stopIfTrue="1" operator="lessThan">
      <formula>G123</formula>
    </cfRule>
  </conditionalFormatting>
  <conditionalFormatting sqref="O123">
    <cfRule type="cellIs" dxfId="21431" priority="21619" stopIfTrue="1" operator="lessThan">
      <formula>G123</formula>
    </cfRule>
  </conditionalFormatting>
  <conditionalFormatting sqref="O123">
    <cfRule type="cellIs" dxfId="21430" priority="21618" stopIfTrue="1" operator="lessThan">
      <formula>G123</formula>
    </cfRule>
  </conditionalFormatting>
  <conditionalFormatting sqref="O123">
    <cfRule type="cellIs" dxfId="21429" priority="21617" stopIfTrue="1" operator="lessThan">
      <formula>G123</formula>
    </cfRule>
  </conditionalFormatting>
  <conditionalFormatting sqref="O123">
    <cfRule type="cellIs" dxfId="21428" priority="21616" stopIfTrue="1" operator="lessThan">
      <formula>G123</formula>
    </cfRule>
  </conditionalFormatting>
  <conditionalFormatting sqref="O123">
    <cfRule type="cellIs" dxfId="21427" priority="21615" stopIfTrue="1" operator="lessThan">
      <formula>G123</formula>
    </cfRule>
  </conditionalFormatting>
  <conditionalFormatting sqref="O123">
    <cfRule type="cellIs" dxfId="21426" priority="21614" stopIfTrue="1" operator="lessThan">
      <formula>G123</formula>
    </cfRule>
  </conditionalFormatting>
  <conditionalFormatting sqref="O123">
    <cfRule type="cellIs" dxfId="21425" priority="21613" stopIfTrue="1" operator="lessThan">
      <formula>G123</formula>
    </cfRule>
  </conditionalFormatting>
  <conditionalFormatting sqref="O123">
    <cfRule type="cellIs" dxfId="21424" priority="21612" stopIfTrue="1" operator="lessThan">
      <formula>G123</formula>
    </cfRule>
  </conditionalFormatting>
  <conditionalFormatting sqref="O123">
    <cfRule type="cellIs" dxfId="21423" priority="21611" stopIfTrue="1" operator="lessThan">
      <formula>G123</formula>
    </cfRule>
  </conditionalFormatting>
  <conditionalFormatting sqref="O123">
    <cfRule type="cellIs" dxfId="21422" priority="21610" stopIfTrue="1" operator="lessThan">
      <formula>G123</formula>
    </cfRule>
  </conditionalFormatting>
  <conditionalFormatting sqref="O123">
    <cfRule type="cellIs" dxfId="21421" priority="21609" stopIfTrue="1" operator="lessThan">
      <formula>G123</formula>
    </cfRule>
  </conditionalFormatting>
  <conditionalFormatting sqref="O123">
    <cfRule type="cellIs" dxfId="21420" priority="21608" stopIfTrue="1" operator="lessThan">
      <formula>G123</formula>
    </cfRule>
  </conditionalFormatting>
  <conditionalFormatting sqref="O123">
    <cfRule type="cellIs" dxfId="21419" priority="21607" stopIfTrue="1" operator="lessThan">
      <formula>G123</formula>
    </cfRule>
  </conditionalFormatting>
  <conditionalFormatting sqref="O123">
    <cfRule type="cellIs" dxfId="21418" priority="21606" stopIfTrue="1" operator="lessThan">
      <formula>G123</formula>
    </cfRule>
  </conditionalFormatting>
  <conditionalFormatting sqref="O123">
    <cfRule type="cellIs" dxfId="21417" priority="21605" stopIfTrue="1" operator="lessThan">
      <formula>G123</formula>
    </cfRule>
  </conditionalFormatting>
  <conditionalFormatting sqref="O123">
    <cfRule type="cellIs" dxfId="21416" priority="21604" stopIfTrue="1" operator="lessThan">
      <formula>G123</formula>
    </cfRule>
  </conditionalFormatting>
  <conditionalFormatting sqref="O123">
    <cfRule type="cellIs" dxfId="21415" priority="21603" stopIfTrue="1" operator="lessThan">
      <formula>G123</formula>
    </cfRule>
  </conditionalFormatting>
  <conditionalFormatting sqref="O123">
    <cfRule type="cellIs" dxfId="21414" priority="21602" stopIfTrue="1" operator="lessThan">
      <formula>G123</formula>
    </cfRule>
  </conditionalFormatting>
  <conditionalFormatting sqref="O123">
    <cfRule type="cellIs" dxfId="21413" priority="21601" stopIfTrue="1" operator="lessThan">
      <formula>G123</formula>
    </cfRule>
  </conditionalFormatting>
  <conditionalFormatting sqref="O123">
    <cfRule type="cellIs" dxfId="21412" priority="21600" stopIfTrue="1" operator="lessThan">
      <formula>G123</formula>
    </cfRule>
  </conditionalFormatting>
  <conditionalFormatting sqref="O123">
    <cfRule type="cellIs" dxfId="21411" priority="21599" stopIfTrue="1" operator="lessThan">
      <formula>G123</formula>
    </cfRule>
  </conditionalFormatting>
  <conditionalFormatting sqref="O123">
    <cfRule type="cellIs" dxfId="21410" priority="21598" stopIfTrue="1" operator="lessThan">
      <formula>G123</formula>
    </cfRule>
  </conditionalFormatting>
  <conditionalFormatting sqref="O123">
    <cfRule type="cellIs" dxfId="21409" priority="21597" stopIfTrue="1" operator="lessThan">
      <formula>G123</formula>
    </cfRule>
  </conditionalFormatting>
  <conditionalFormatting sqref="O123">
    <cfRule type="cellIs" dxfId="21408" priority="21596" stopIfTrue="1" operator="lessThan">
      <formula>G123</formula>
    </cfRule>
  </conditionalFormatting>
  <conditionalFormatting sqref="O123">
    <cfRule type="cellIs" dxfId="21407" priority="21595" stopIfTrue="1" operator="lessThan">
      <formula>G123</formula>
    </cfRule>
  </conditionalFormatting>
  <conditionalFormatting sqref="O123">
    <cfRule type="cellIs" dxfId="21406" priority="21594" stopIfTrue="1" operator="lessThan">
      <formula>G123</formula>
    </cfRule>
  </conditionalFormatting>
  <conditionalFormatting sqref="O123">
    <cfRule type="cellIs" dxfId="21405" priority="21593" stopIfTrue="1" operator="lessThan">
      <formula>G123</formula>
    </cfRule>
  </conditionalFormatting>
  <conditionalFormatting sqref="O123">
    <cfRule type="cellIs" dxfId="21404" priority="21592" stopIfTrue="1" operator="lessThan">
      <formula>G123</formula>
    </cfRule>
  </conditionalFormatting>
  <conditionalFormatting sqref="O123">
    <cfRule type="cellIs" dxfId="21403" priority="21591" stopIfTrue="1" operator="lessThan">
      <formula>G123</formula>
    </cfRule>
  </conditionalFormatting>
  <conditionalFormatting sqref="O123">
    <cfRule type="cellIs" dxfId="21402" priority="21590" stopIfTrue="1" operator="lessThan">
      <formula>G123</formula>
    </cfRule>
  </conditionalFormatting>
  <conditionalFormatting sqref="O123">
    <cfRule type="cellIs" dxfId="21401" priority="21589" stopIfTrue="1" operator="lessThan">
      <formula>G123</formula>
    </cfRule>
  </conditionalFormatting>
  <conditionalFormatting sqref="O123">
    <cfRule type="cellIs" dxfId="21400" priority="21588" stopIfTrue="1" operator="lessThan">
      <formula>G123</formula>
    </cfRule>
  </conditionalFormatting>
  <conditionalFormatting sqref="O123">
    <cfRule type="cellIs" dxfId="21399" priority="21587" stopIfTrue="1" operator="lessThan">
      <formula>G123</formula>
    </cfRule>
  </conditionalFormatting>
  <conditionalFormatting sqref="O123">
    <cfRule type="cellIs" dxfId="21398" priority="21586" stopIfTrue="1" operator="lessThan">
      <formula>G123</formula>
    </cfRule>
  </conditionalFormatting>
  <conditionalFormatting sqref="O123">
    <cfRule type="cellIs" dxfId="21397" priority="21585" stopIfTrue="1" operator="lessThan">
      <formula>G123</formula>
    </cfRule>
  </conditionalFormatting>
  <conditionalFormatting sqref="O123">
    <cfRule type="cellIs" dxfId="21396" priority="21584" stopIfTrue="1" operator="lessThan">
      <formula>G123</formula>
    </cfRule>
  </conditionalFormatting>
  <conditionalFormatting sqref="O123">
    <cfRule type="cellIs" dxfId="21395" priority="21583" stopIfTrue="1" operator="lessThan">
      <formula>G123</formula>
    </cfRule>
  </conditionalFormatting>
  <conditionalFormatting sqref="O123">
    <cfRule type="cellIs" dxfId="21394" priority="21582" stopIfTrue="1" operator="lessThan">
      <formula>G123</formula>
    </cfRule>
  </conditionalFormatting>
  <conditionalFormatting sqref="O123">
    <cfRule type="cellIs" dxfId="21393" priority="21581" stopIfTrue="1" operator="lessThan">
      <formula>G123</formula>
    </cfRule>
  </conditionalFormatting>
  <conditionalFormatting sqref="O123">
    <cfRule type="cellIs" dxfId="21392" priority="21580" stopIfTrue="1" operator="lessThan">
      <formula>G123</formula>
    </cfRule>
  </conditionalFormatting>
  <conditionalFormatting sqref="O123">
    <cfRule type="cellIs" dxfId="21391" priority="21579" stopIfTrue="1" operator="lessThan">
      <formula>G123</formula>
    </cfRule>
  </conditionalFormatting>
  <conditionalFormatting sqref="O123">
    <cfRule type="cellIs" dxfId="21390" priority="21578" stopIfTrue="1" operator="lessThan">
      <formula>G123</formula>
    </cfRule>
  </conditionalFormatting>
  <conditionalFormatting sqref="O123">
    <cfRule type="cellIs" dxfId="21389" priority="21577" stopIfTrue="1" operator="lessThan">
      <formula>G123</formula>
    </cfRule>
  </conditionalFormatting>
  <conditionalFormatting sqref="O123">
    <cfRule type="cellIs" dxfId="21388" priority="21576" stopIfTrue="1" operator="lessThan">
      <formula>G123</formula>
    </cfRule>
  </conditionalFormatting>
  <conditionalFormatting sqref="O123">
    <cfRule type="cellIs" dxfId="21387" priority="21575" stopIfTrue="1" operator="lessThan">
      <formula>G123</formula>
    </cfRule>
  </conditionalFormatting>
  <conditionalFormatting sqref="O123">
    <cfRule type="cellIs" dxfId="21386" priority="21574" stopIfTrue="1" operator="lessThan">
      <formula>G123</formula>
    </cfRule>
  </conditionalFormatting>
  <conditionalFormatting sqref="O123">
    <cfRule type="cellIs" dxfId="21385" priority="21573" stopIfTrue="1" operator="lessThan">
      <formula>G123</formula>
    </cfRule>
  </conditionalFormatting>
  <conditionalFormatting sqref="O123">
    <cfRule type="cellIs" dxfId="21384" priority="21572" stopIfTrue="1" operator="lessThan">
      <formula>G123</formula>
    </cfRule>
  </conditionalFormatting>
  <conditionalFormatting sqref="O123">
    <cfRule type="cellIs" dxfId="21383" priority="21571" stopIfTrue="1" operator="lessThan">
      <formula>G123</formula>
    </cfRule>
  </conditionalFormatting>
  <conditionalFormatting sqref="O123">
    <cfRule type="cellIs" dxfId="21382" priority="21570" stopIfTrue="1" operator="lessThan">
      <formula>G123</formula>
    </cfRule>
  </conditionalFormatting>
  <conditionalFormatting sqref="O123">
    <cfRule type="cellIs" dxfId="21381" priority="21569" stopIfTrue="1" operator="lessThan">
      <formula>G123</formula>
    </cfRule>
  </conditionalFormatting>
  <conditionalFormatting sqref="O123">
    <cfRule type="cellIs" dxfId="21380" priority="21568" stopIfTrue="1" operator="lessThan">
      <formula>G123</formula>
    </cfRule>
  </conditionalFormatting>
  <conditionalFormatting sqref="O123">
    <cfRule type="cellIs" dxfId="21379" priority="21567" stopIfTrue="1" operator="lessThan">
      <formula>G123</formula>
    </cfRule>
  </conditionalFormatting>
  <conditionalFormatting sqref="O123">
    <cfRule type="cellIs" dxfId="21378" priority="21566" stopIfTrue="1" operator="lessThan">
      <formula>G123</formula>
    </cfRule>
  </conditionalFormatting>
  <conditionalFormatting sqref="O123">
    <cfRule type="cellIs" dxfId="21377" priority="21565" stopIfTrue="1" operator="lessThan">
      <formula>G123</formula>
    </cfRule>
  </conditionalFormatting>
  <conditionalFormatting sqref="O123">
    <cfRule type="cellIs" dxfId="21376" priority="21564" stopIfTrue="1" operator="lessThan">
      <formula>G123</formula>
    </cfRule>
  </conditionalFormatting>
  <conditionalFormatting sqref="O123">
    <cfRule type="cellIs" dxfId="21375" priority="21563" stopIfTrue="1" operator="lessThan">
      <formula>G123</formula>
    </cfRule>
  </conditionalFormatting>
  <conditionalFormatting sqref="O123">
    <cfRule type="cellIs" dxfId="21374" priority="21562" stopIfTrue="1" operator="lessThan">
      <formula>G123</formula>
    </cfRule>
  </conditionalFormatting>
  <conditionalFormatting sqref="O123">
    <cfRule type="cellIs" dxfId="21373" priority="21561" stopIfTrue="1" operator="lessThan">
      <formula>G123</formula>
    </cfRule>
  </conditionalFormatting>
  <conditionalFormatting sqref="O123">
    <cfRule type="cellIs" dxfId="21372" priority="21560" stopIfTrue="1" operator="lessThan">
      <formula>G123</formula>
    </cfRule>
  </conditionalFormatting>
  <conditionalFormatting sqref="O123">
    <cfRule type="cellIs" dxfId="21371" priority="21559" stopIfTrue="1" operator="lessThan">
      <formula>G123</formula>
    </cfRule>
  </conditionalFormatting>
  <conditionalFormatting sqref="O123">
    <cfRule type="cellIs" dxfId="21370" priority="21558" stopIfTrue="1" operator="lessThan">
      <formula>G123</formula>
    </cfRule>
  </conditionalFormatting>
  <conditionalFormatting sqref="O123">
    <cfRule type="cellIs" dxfId="21369" priority="21557" stopIfTrue="1" operator="lessThan">
      <formula>G123</formula>
    </cfRule>
  </conditionalFormatting>
  <conditionalFormatting sqref="O123">
    <cfRule type="cellIs" dxfId="21368" priority="21556" stopIfTrue="1" operator="lessThan">
      <formula>G123</formula>
    </cfRule>
  </conditionalFormatting>
  <conditionalFormatting sqref="O123">
    <cfRule type="cellIs" dxfId="21367" priority="21555" stopIfTrue="1" operator="lessThan">
      <formula>G123</formula>
    </cfRule>
  </conditionalFormatting>
  <conditionalFormatting sqref="O123">
    <cfRule type="cellIs" dxfId="21366" priority="21554" stopIfTrue="1" operator="lessThan">
      <formula>G123</formula>
    </cfRule>
  </conditionalFormatting>
  <conditionalFormatting sqref="O123">
    <cfRule type="cellIs" dxfId="21365" priority="21553" stopIfTrue="1" operator="lessThan">
      <formula>G123</formula>
    </cfRule>
  </conditionalFormatting>
  <conditionalFormatting sqref="O123">
    <cfRule type="cellIs" dxfId="21364" priority="21552" stopIfTrue="1" operator="lessThan">
      <formula>G123</formula>
    </cfRule>
  </conditionalFormatting>
  <conditionalFormatting sqref="O123">
    <cfRule type="cellIs" dxfId="21363" priority="21551" stopIfTrue="1" operator="lessThan">
      <formula>G123</formula>
    </cfRule>
  </conditionalFormatting>
  <conditionalFormatting sqref="O123">
    <cfRule type="cellIs" dxfId="21362" priority="21550" stopIfTrue="1" operator="lessThan">
      <formula>G123</formula>
    </cfRule>
  </conditionalFormatting>
  <conditionalFormatting sqref="O123">
    <cfRule type="cellIs" dxfId="21361" priority="21549" stopIfTrue="1" operator="lessThan">
      <formula>G123</formula>
    </cfRule>
  </conditionalFormatting>
  <conditionalFormatting sqref="O123">
    <cfRule type="cellIs" dxfId="21360" priority="21548" stopIfTrue="1" operator="lessThan">
      <formula>G123</formula>
    </cfRule>
  </conditionalFormatting>
  <conditionalFormatting sqref="O123">
    <cfRule type="cellIs" dxfId="21359" priority="21547" stopIfTrue="1" operator="lessThan">
      <formula>G123</formula>
    </cfRule>
  </conditionalFormatting>
  <conditionalFormatting sqref="O123">
    <cfRule type="cellIs" dxfId="21358" priority="21546" stopIfTrue="1" operator="lessThan">
      <formula>G123</formula>
    </cfRule>
  </conditionalFormatting>
  <conditionalFormatting sqref="O123">
    <cfRule type="cellIs" dxfId="21357" priority="21545" stopIfTrue="1" operator="lessThan">
      <formula>G123</formula>
    </cfRule>
  </conditionalFormatting>
  <conditionalFormatting sqref="Y124">
    <cfRule type="cellIs" dxfId="21356" priority="21544" stopIfTrue="1" operator="lessThan">
      <formula>J124</formula>
    </cfRule>
  </conditionalFormatting>
  <conditionalFormatting sqref="X124">
    <cfRule type="cellIs" dxfId="21355" priority="21543" stopIfTrue="1" operator="lessThan">
      <formula>J124</formula>
    </cfRule>
  </conditionalFormatting>
  <conditionalFormatting sqref="X124">
    <cfRule type="cellIs" dxfId="21354" priority="21542" stopIfTrue="1" operator="lessThan">
      <formula>J124</formula>
    </cfRule>
  </conditionalFormatting>
  <conditionalFormatting sqref="X124">
    <cfRule type="cellIs" dxfId="21353" priority="21541" stopIfTrue="1" operator="lessThan">
      <formula>J124</formula>
    </cfRule>
  </conditionalFormatting>
  <conditionalFormatting sqref="Y124">
    <cfRule type="cellIs" dxfId="21352" priority="21540" stopIfTrue="1" operator="lessThan">
      <formula>J124</formula>
    </cfRule>
  </conditionalFormatting>
  <conditionalFormatting sqref="X124">
    <cfRule type="cellIs" dxfId="21351" priority="21539" stopIfTrue="1" operator="lessThan">
      <formula>J124</formula>
    </cfRule>
  </conditionalFormatting>
  <conditionalFormatting sqref="X124">
    <cfRule type="cellIs" dxfId="21350" priority="21538" stopIfTrue="1" operator="lessThan">
      <formula>J124</formula>
    </cfRule>
  </conditionalFormatting>
  <conditionalFormatting sqref="O124">
    <cfRule type="cellIs" dxfId="21349" priority="21537" stopIfTrue="1" operator="lessThan">
      <formula>G124</formula>
    </cfRule>
  </conditionalFormatting>
  <conditionalFormatting sqref="O124">
    <cfRule type="cellIs" dxfId="21348" priority="21534" stopIfTrue="1" operator="lessThan">
      <formula>G124</formula>
    </cfRule>
  </conditionalFormatting>
  <conditionalFormatting sqref="O124">
    <cfRule type="cellIs" dxfId="21347" priority="21531" stopIfTrue="1" operator="lessThan">
      <formula>G124</formula>
    </cfRule>
  </conditionalFormatting>
  <conditionalFormatting sqref="O124">
    <cfRule type="cellIs" dxfId="21346" priority="21530" stopIfTrue="1" operator="lessThan">
      <formula>G124</formula>
    </cfRule>
  </conditionalFormatting>
  <conditionalFormatting sqref="O124">
    <cfRule type="cellIs" dxfId="21345" priority="21527" stopIfTrue="1" operator="lessThan">
      <formula>G124</formula>
    </cfRule>
  </conditionalFormatting>
  <conditionalFormatting sqref="O124">
    <cfRule type="cellIs" dxfId="21344" priority="21524" stopIfTrue="1" operator="lessThan">
      <formula>G124</formula>
    </cfRule>
  </conditionalFormatting>
  <conditionalFormatting sqref="O124">
    <cfRule type="cellIs" dxfId="21343" priority="21523" stopIfTrue="1" operator="lessThan">
      <formula>G124</formula>
    </cfRule>
  </conditionalFormatting>
  <conditionalFormatting sqref="O124">
    <cfRule type="cellIs" dxfId="21342" priority="21520" stopIfTrue="1" operator="lessThan">
      <formula>G124</formula>
    </cfRule>
  </conditionalFormatting>
  <conditionalFormatting sqref="O124">
    <cfRule type="cellIs" dxfId="21341" priority="21517" stopIfTrue="1" operator="lessThan">
      <formula>G124</formula>
    </cfRule>
  </conditionalFormatting>
  <conditionalFormatting sqref="O124">
    <cfRule type="cellIs" dxfId="21340" priority="21516" stopIfTrue="1" operator="lessThan">
      <formula>G124</formula>
    </cfRule>
  </conditionalFormatting>
  <conditionalFormatting sqref="O124">
    <cfRule type="cellIs" dxfId="21339" priority="21513" stopIfTrue="1" operator="lessThan">
      <formula>G124</formula>
    </cfRule>
  </conditionalFormatting>
  <conditionalFormatting sqref="O124">
    <cfRule type="cellIs" dxfId="21338" priority="21510" stopIfTrue="1" operator="lessThan">
      <formula>G124</formula>
    </cfRule>
  </conditionalFormatting>
  <conditionalFormatting sqref="O124">
    <cfRule type="cellIs" dxfId="21337" priority="21509" stopIfTrue="1" operator="lessThan">
      <formula>G124</formula>
    </cfRule>
  </conditionalFormatting>
  <conditionalFormatting sqref="O124">
    <cfRule type="cellIs" dxfId="21336" priority="21506" stopIfTrue="1" operator="lessThan">
      <formula>G124</formula>
    </cfRule>
  </conditionalFormatting>
  <conditionalFormatting sqref="O124">
    <cfRule type="cellIs" dxfId="21335" priority="21503" stopIfTrue="1" operator="lessThan">
      <formula>G124</formula>
    </cfRule>
  </conditionalFormatting>
  <conditionalFormatting sqref="O124">
    <cfRule type="cellIs" dxfId="21334" priority="21502" stopIfTrue="1" operator="lessThan">
      <formula>G124</formula>
    </cfRule>
  </conditionalFormatting>
  <conditionalFormatting sqref="O124">
    <cfRule type="cellIs" dxfId="21333" priority="21499" stopIfTrue="1" operator="lessThan">
      <formula>G124</formula>
    </cfRule>
  </conditionalFormatting>
  <conditionalFormatting sqref="O124">
    <cfRule type="cellIs" dxfId="21332" priority="21496" stopIfTrue="1" operator="lessThan">
      <formula>G124</formula>
    </cfRule>
  </conditionalFormatting>
  <conditionalFormatting sqref="O124">
    <cfRule type="cellIs" dxfId="21331" priority="21495" stopIfTrue="1" operator="lessThan">
      <formula>G124</formula>
    </cfRule>
  </conditionalFormatting>
  <conditionalFormatting sqref="O124">
    <cfRule type="cellIs" dxfId="21330" priority="21494" stopIfTrue="1" operator="lessThan">
      <formula>G124</formula>
    </cfRule>
  </conditionalFormatting>
  <conditionalFormatting sqref="O124">
    <cfRule type="cellIs" dxfId="21329" priority="21493" stopIfTrue="1" operator="lessThan">
      <formula>G124</formula>
    </cfRule>
  </conditionalFormatting>
  <conditionalFormatting sqref="O124">
    <cfRule type="cellIs" dxfId="21328" priority="21492" stopIfTrue="1" operator="lessThan">
      <formula>G124</formula>
    </cfRule>
  </conditionalFormatting>
  <conditionalFormatting sqref="O124">
    <cfRule type="cellIs" dxfId="21327" priority="21491" stopIfTrue="1" operator="lessThan">
      <formula>G124</formula>
    </cfRule>
  </conditionalFormatting>
  <conditionalFormatting sqref="O124">
    <cfRule type="cellIs" dxfId="21326" priority="21490" stopIfTrue="1" operator="lessThan">
      <formula>G124</formula>
    </cfRule>
  </conditionalFormatting>
  <conditionalFormatting sqref="O124">
    <cfRule type="cellIs" dxfId="21325" priority="21489" stopIfTrue="1" operator="lessThan">
      <formula>G124</formula>
    </cfRule>
  </conditionalFormatting>
  <conditionalFormatting sqref="O124">
    <cfRule type="cellIs" dxfId="21324" priority="21488" stopIfTrue="1" operator="lessThan">
      <formula>G124</formula>
    </cfRule>
  </conditionalFormatting>
  <conditionalFormatting sqref="O124">
    <cfRule type="cellIs" dxfId="21323" priority="21487" stopIfTrue="1" operator="lessThan">
      <formula>G124</formula>
    </cfRule>
  </conditionalFormatting>
  <conditionalFormatting sqref="O124">
    <cfRule type="cellIs" dxfId="21322" priority="21486" stopIfTrue="1" operator="lessThan">
      <formula>G124</formula>
    </cfRule>
  </conditionalFormatting>
  <conditionalFormatting sqref="O124">
    <cfRule type="cellIs" dxfId="21321" priority="21485" stopIfTrue="1" operator="lessThan">
      <formula>G124</formula>
    </cfRule>
  </conditionalFormatting>
  <conditionalFormatting sqref="O124">
    <cfRule type="cellIs" dxfId="21320" priority="21484" stopIfTrue="1" operator="lessThan">
      <formula>G124</formula>
    </cfRule>
  </conditionalFormatting>
  <conditionalFormatting sqref="O124">
    <cfRule type="cellIs" dxfId="21319" priority="21483" stopIfTrue="1" operator="lessThan">
      <formula>G124</formula>
    </cfRule>
  </conditionalFormatting>
  <conditionalFormatting sqref="O124">
    <cfRule type="cellIs" dxfId="21318" priority="21482" stopIfTrue="1" operator="lessThan">
      <formula>G124</formula>
    </cfRule>
  </conditionalFormatting>
  <conditionalFormatting sqref="O124">
    <cfRule type="cellIs" dxfId="21317" priority="21481" stopIfTrue="1" operator="lessThan">
      <formula>G124</formula>
    </cfRule>
  </conditionalFormatting>
  <conditionalFormatting sqref="O124">
    <cfRule type="cellIs" dxfId="21316" priority="21480" stopIfTrue="1" operator="lessThan">
      <formula>G124</formula>
    </cfRule>
  </conditionalFormatting>
  <conditionalFormatting sqref="O124">
    <cfRule type="cellIs" dxfId="21315" priority="21479" stopIfTrue="1" operator="lessThan">
      <formula>G124</formula>
    </cfRule>
  </conditionalFormatting>
  <conditionalFormatting sqref="O124">
    <cfRule type="cellIs" dxfId="21314" priority="21478" stopIfTrue="1" operator="lessThan">
      <formula>G124</formula>
    </cfRule>
  </conditionalFormatting>
  <conditionalFormatting sqref="O124">
    <cfRule type="cellIs" dxfId="21313" priority="21477" stopIfTrue="1" operator="lessThan">
      <formula>G124</formula>
    </cfRule>
  </conditionalFormatting>
  <conditionalFormatting sqref="O124">
    <cfRule type="cellIs" dxfId="21312" priority="21476" stopIfTrue="1" operator="lessThan">
      <formula>G124</formula>
    </cfRule>
  </conditionalFormatting>
  <conditionalFormatting sqref="O124">
    <cfRule type="cellIs" dxfId="21311" priority="21475" stopIfTrue="1" operator="lessThan">
      <formula>G124</formula>
    </cfRule>
  </conditionalFormatting>
  <conditionalFormatting sqref="O124">
    <cfRule type="cellIs" dxfId="21310" priority="21474" stopIfTrue="1" operator="lessThan">
      <formula>G124</formula>
    </cfRule>
  </conditionalFormatting>
  <conditionalFormatting sqref="O124">
    <cfRule type="cellIs" dxfId="21309" priority="21473" stopIfTrue="1" operator="lessThan">
      <formula>G124</formula>
    </cfRule>
  </conditionalFormatting>
  <conditionalFormatting sqref="O124">
    <cfRule type="cellIs" dxfId="21308" priority="21472" stopIfTrue="1" operator="lessThan">
      <formula>G124</formula>
    </cfRule>
  </conditionalFormatting>
  <conditionalFormatting sqref="O124">
    <cfRule type="cellIs" dxfId="21307" priority="21471" stopIfTrue="1" operator="lessThan">
      <formula>G124</formula>
    </cfRule>
  </conditionalFormatting>
  <conditionalFormatting sqref="O124">
    <cfRule type="cellIs" dxfId="21306" priority="21470" stopIfTrue="1" operator="lessThan">
      <formula>G124</formula>
    </cfRule>
  </conditionalFormatting>
  <conditionalFormatting sqref="O124">
    <cfRule type="cellIs" dxfId="21305" priority="21469" stopIfTrue="1" operator="lessThan">
      <formula>G124</formula>
    </cfRule>
  </conditionalFormatting>
  <conditionalFormatting sqref="O124">
    <cfRule type="cellIs" dxfId="21304" priority="21468" stopIfTrue="1" operator="lessThan">
      <formula>G124</formula>
    </cfRule>
  </conditionalFormatting>
  <conditionalFormatting sqref="O124">
    <cfRule type="cellIs" dxfId="21303" priority="21467" stopIfTrue="1" operator="lessThan">
      <formula>G124</formula>
    </cfRule>
  </conditionalFormatting>
  <conditionalFormatting sqref="O124">
    <cfRule type="cellIs" dxfId="21302" priority="21466" stopIfTrue="1" operator="lessThan">
      <formula>G124</formula>
    </cfRule>
  </conditionalFormatting>
  <conditionalFormatting sqref="O124">
    <cfRule type="cellIs" dxfId="21301" priority="21465" stopIfTrue="1" operator="lessThan">
      <formula>G124</formula>
    </cfRule>
  </conditionalFormatting>
  <conditionalFormatting sqref="O124">
    <cfRule type="cellIs" dxfId="21300" priority="21464" stopIfTrue="1" operator="lessThan">
      <formula>G124</formula>
    </cfRule>
  </conditionalFormatting>
  <conditionalFormatting sqref="O124">
    <cfRule type="cellIs" dxfId="21299" priority="21463" stopIfTrue="1" operator="lessThan">
      <formula>G124</formula>
    </cfRule>
  </conditionalFormatting>
  <conditionalFormatting sqref="O124">
    <cfRule type="cellIs" dxfId="21298" priority="21462" stopIfTrue="1" operator="lessThan">
      <formula>G124</formula>
    </cfRule>
  </conditionalFormatting>
  <conditionalFormatting sqref="O124">
    <cfRule type="cellIs" dxfId="21297" priority="21461" stopIfTrue="1" operator="lessThan">
      <formula>G124</formula>
    </cfRule>
  </conditionalFormatting>
  <conditionalFormatting sqref="O124">
    <cfRule type="cellIs" dxfId="21296" priority="21460" stopIfTrue="1" operator="lessThan">
      <formula>G124</formula>
    </cfRule>
  </conditionalFormatting>
  <conditionalFormatting sqref="O124">
    <cfRule type="cellIs" dxfId="21295" priority="21459" stopIfTrue="1" operator="lessThan">
      <formula>G124</formula>
    </cfRule>
  </conditionalFormatting>
  <conditionalFormatting sqref="O124">
    <cfRule type="cellIs" dxfId="21294" priority="21458" stopIfTrue="1" operator="lessThan">
      <formula>G124</formula>
    </cfRule>
  </conditionalFormatting>
  <conditionalFormatting sqref="O124">
    <cfRule type="cellIs" dxfId="21293" priority="21457" stopIfTrue="1" operator="lessThan">
      <formula>G124</formula>
    </cfRule>
  </conditionalFormatting>
  <conditionalFormatting sqref="O124">
    <cfRule type="cellIs" dxfId="21292" priority="21456" stopIfTrue="1" operator="lessThan">
      <formula>G124</formula>
    </cfRule>
  </conditionalFormatting>
  <conditionalFormatting sqref="O124">
    <cfRule type="cellIs" dxfId="21291" priority="21455" stopIfTrue="1" operator="lessThan">
      <formula>G124</formula>
    </cfRule>
  </conditionalFormatting>
  <conditionalFormatting sqref="O124">
    <cfRule type="cellIs" dxfId="21290" priority="21454" stopIfTrue="1" operator="lessThan">
      <formula>G124</formula>
    </cfRule>
  </conditionalFormatting>
  <conditionalFormatting sqref="O124">
    <cfRule type="cellIs" dxfId="21289" priority="21453" stopIfTrue="1" operator="lessThan">
      <formula>G124</formula>
    </cfRule>
  </conditionalFormatting>
  <conditionalFormatting sqref="O124">
    <cfRule type="cellIs" dxfId="21288" priority="21452" stopIfTrue="1" operator="lessThan">
      <formula>G124</formula>
    </cfRule>
  </conditionalFormatting>
  <conditionalFormatting sqref="O124">
    <cfRule type="cellIs" dxfId="21287" priority="21451" stopIfTrue="1" operator="lessThan">
      <formula>G124</formula>
    </cfRule>
  </conditionalFormatting>
  <conditionalFormatting sqref="O124">
    <cfRule type="cellIs" dxfId="21286" priority="21450" stopIfTrue="1" operator="lessThan">
      <formula>G124</formula>
    </cfRule>
  </conditionalFormatting>
  <conditionalFormatting sqref="O124">
    <cfRule type="cellIs" dxfId="21285" priority="21449" stopIfTrue="1" operator="lessThan">
      <formula>G124</formula>
    </cfRule>
  </conditionalFormatting>
  <conditionalFormatting sqref="O124">
    <cfRule type="cellIs" dxfId="21284" priority="21448" stopIfTrue="1" operator="lessThan">
      <formula>G124</formula>
    </cfRule>
  </conditionalFormatting>
  <conditionalFormatting sqref="O124">
    <cfRule type="cellIs" dxfId="21283" priority="21447" stopIfTrue="1" operator="lessThan">
      <formula>G124</formula>
    </cfRule>
  </conditionalFormatting>
  <conditionalFormatting sqref="O124">
    <cfRule type="cellIs" dxfId="21282" priority="21446" stopIfTrue="1" operator="lessThan">
      <formula>G124</formula>
    </cfRule>
  </conditionalFormatting>
  <conditionalFormatting sqref="O124">
    <cfRule type="cellIs" dxfId="21281" priority="21445" stopIfTrue="1" operator="lessThan">
      <formula>G124</formula>
    </cfRule>
  </conditionalFormatting>
  <conditionalFormatting sqref="O124">
    <cfRule type="cellIs" dxfId="21280" priority="21444" stopIfTrue="1" operator="lessThan">
      <formula>G124</formula>
    </cfRule>
  </conditionalFormatting>
  <conditionalFormatting sqref="O124">
    <cfRule type="cellIs" dxfId="21279" priority="21443" stopIfTrue="1" operator="lessThan">
      <formula>G124</formula>
    </cfRule>
  </conditionalFormatting>
  <conditionalFormatting sqref="O124">
    <cfRule type="cellIs" dxfId="21278" priority="21442" stopIfTrue="1" operator="lessThan">
      <formula>G124</formula>
    </cfRule>
  </conditionalFormatting>
  <conditionalFormatting sqref="O124">
    <cfRule type="cellIs" dxfId="21277" priority="21441" stopIfTrue="1" operator="lessThan">
      <formula>G124</formula>
    </cfRule>
  </conditionalFormatting>
  <conditionalFormatting sqref="O124">
    <cfRule type="cellIs" dxfId="21276" priority="21440" stopIfTrue="1" operator="lessThan">
      <formula>G124</formula>
    </cfRule>
  </conditionalFormatting>
  <conditionalFormatting sqref="O124">
    <cfRule type="cellIs" dxfId="21275" priority="21439" stopIfTrue="1" operator="lessThan">
      <formula>G124</formula>
    </cfRule>
  </conditionalFormatting>
  <conditionalFormatting sqref="O124">
    <cfRule type="cellIs" dxfId="21274" priority="21438" stopIfTrue="1" operator="lessThan">
      <formula>G124</formula>
    </cfRule>
  </conditionalFormatting>
  <conditionalFormatting sqref="O124">
    <cfRule type="cellIs" dxfId="21273" priority="21437" stopIfTrue="1" operator="lessThan">
      <formula>G124</formula>
    </cfRule>
  </conditionalFormatting>
  <conditionalFormatting sqref="O124">
    <cfRule type="cellIs" dxfId="21272" priority="21436" stopIfTrue="1" operator="lessThan">
      <formula>G124</formula>
    </cfRule>
  </conditionalFormatting>
  <conditionalFormatting sqref="O124">
    <cfRule type="cellIs" dxfId="21271" priority="21435" stopIfTrue="1" operator="lessThan">
      <formula>G124</formula>
    </cfRule>
  </conditionalFormatting>
  <conditionalFormatting sqref="O124">
    <cfRule type="cellIs" dxfId="21270" priority="21434" stopIfTrue="1" operator="lessThan">
      <formula>G124</formula>
    </cfRule>
  </conditionalFormatting>
  <conditionalFormatting sqref="O124">
    <cfRule type="cellIs" dxfId="21269" priority="21433" stopIfTrue="1" operator="lessThan">
      <formula>G124</formula>
    </cfRule>
  </conditionalFormatting>
  <conditionalFormatting sqref="O124">
    <cfRule type="cellIs" dxfId="21268" priority="21432" stopIfTrue="1" operator="lessThan">
      <formula>G124</formula>
    </cfRule>
  </conditionalFormatting>
  <conditionalFormatting sqref="O124">
    <cfRule type="cellIs" dxfId="21267" priority="21431" stopIfTrue="1" operator="lessThan">
      <formula>G124</formula>
    </cfRule>
  </conditionalFormatting>
  <conditionalFormatting sqref="O124">
    <cfRule type="cellIs" dxfId="21266" priority="21430" stopIfTrue="1" operator="lessThan">
      <formula>G124</formula>
    </cfRule>
  </conditionalFormatting>
  <conditionalFormatting sqref="O124">
    <cfRule type="cellIs" dxfId="21265" priority="21429" stopIfTrue="1" operator="lessThan">
      <formula>G124</formula>
    </cfRule>
  </conditionalFormatting>
  <conditionalFormatting sqref="O124">
    <cfRule type="cellIs" dxfId="21264" priority="21428" stopIfTrue="1" operator="lessThan">
      <formula>G124</formula>
    </cfRule>
  </conditionalFormatting>
  <conditionalFormatting sqref="O124">
    <cfRule type="cellIs" dxfId="21263" priority="21427" stopIfTrue="1" operator="lessThan">
      <formula>G124</formula>
    </cfRule>
  </conditionalFormatting>
  <conditionalFormatting sqref="O124">
    <cfRule type="cellIs" dxfId="21262" priority="21426" stopIfTrue="1" operator="lessThan">
      <formula>G124</formula>
    </cfRule>
  </conditionalFormatting>
  <conditionalFormatting sqref="O124">
    <cfRule type="cellIs" dxfId="21261" priority="21425" stopIfTrue="1" operator="lessThan">
      <formula>G124</formula>
    </cfRule>
  </conditionalFormatting>
  <conditionalFormatting sqref="O124">
    <cfRule type="cellIs" dxfId="21260" priority="21424" stopIfTrue="1" operator="lessThan">
      <formula>G124</formula>
    </cfRule>
  </conditionalFormatting>
  <conditionalFormatting sqref="O124">
    <cfRule type="cellIs" dxfId="21259" priority="21423" stopIfTrue="1" operator="lessThan">
      <formula>G124</formula>
    </cfRule>
  </conditionalFormatting>
  <conditionalFormatting sqref="O124">
    <cfRule type="cellIs" dxfId="21258" priority="21422" stopIfTrue="1" operator="lessThan">
      <formula>G124</formula>
    </cfRule>
  </conditionalFormatting>
  <conditionalFormatting sqref="O124">
    <cfRule type="cellIs" dxfId="21257" priority="21421" stopIfTrue="1" operator="lessThan">
      <formula>G124</formula>
    </cfRule>
  </conditionalFormatting>
  <conditionalFormatting sqref="O124">
    <cfRule type="cellIs" dxfId="21256" priority="21420" stopIfTrue="1" operator="lessThan">
      <formula>G124</formula>
    </cfRule>
  </conditionalFormatting>
  <conditionalFormatting sqref="O124">
    <cfRule type="cellIs" dxfId="21255" priority="21419" stopIfTrue="1" operator="lessThan">
      <formula>G124</formula>
    </cfRule>
  </conditionalFormatting>
  <conditionalFormatting sqref="O124">
    <cfRule type="cellIs" dxfId="21254" priority="21418" stopIfTrue="1" operator="lessThan">
      <formula>G124</formula>
    </cfRule>
  </conditionalFormatting>
  <conditionalFormatting sqref="O124">
    <cfRule type="cellIs" dxfId="21253" priority="21417" stopIfTrue="1" operator="lessThan">
      <formula>G124</formula>
    </cfRule>
  </conditionalFormatting>
  <conditionalFormatting sqref="O124">
    <cfRule type="cellIs" dxfId="21252" priority="21416" stopIfTrue="1" operator="lessThan">
      <formula>G124</formula>
    </cfRule>
  </conditionalFormatting>
  <conditionalFormatting sqref="O124">
    <cfRule type="cellIs" dxfId="21251" priority="21415" stopIfTrue="1" operator="lessThan">
      <formula>G124</formula>
    </cfRule>
  </conditionalFormatting>
  <conditionalFormatting sqref="O124">
    <cfRule type="cellIs" dxfId="21250" priority="21414" stopIfTrue="1" operator="lessThan">
      <formula>G124</formula>
    </cfRule>
  </conditionalFormatting>
  <conditionalFormatting sqref="O124">
    <cfRule type="cellIs" dxfId="21249" priority="21413" stopIfTrue="1" operator="lessThan">
      <formula>G124</formula>
    </cfRule>
  </conditionalFormatting>
  <conditionalFormatting sqref="O124">
    <cfRule type="cellIs" dxfId="21248" priority="21412" stopIfTrue="1" operator="lessThan">
      <formula>G124</formula>
    </cfRule>
  </conditionalFormatting>
  <conditionalFormatting sqref="O124">
    <cfRule type="cellIs" dxfId="21247" priority="21411" stopIfTrue="1" operator="lessThan">
      <formula>G124</formula>
    </cfRule>
  </conditionalFormatting>
  <conditionalFormatting sqref="O124">
    <cfRule type="cellIs" dxfId="21246" priority="21410" stopIfTrue="1" operator="lessThan">
      <formula>G124</formula>
    </cfRule>
  </conditionalFormatting>
  <conditionalFormatting sqref="O124">
    <cfRule type="cellIs" dxfId="21245" priority="21409" stopIfTrue="1" operator="lessThan">
      <formula>G124</formula>
    </cfRule>
  </conditionalFormatting>
  <conditionalFormatting sqref="O124">
    <cfRule type="cellIs" dxfId="21244" priority="21408" stopIfTrue="1" operator="lessThan">
      <formula>G124</formula>
    </cfRule>
  </conditionalFormatting>
  <conditionalFormatting sqref="O124">
    <cfRule type="cellIs" dxfId="21243" priority="21407" stopIfTrue="1" operator="lessThan">
      <formula>G124</formula>
    </cfRule>
  </conditionalFormatting>
  <conditionalFormatting sqref="O124">
    <cfRule type="cellIs" dxfId="21242" priority="21406" stopIfTrue="1" operator="lessThan">
      <formula>G124</formula>
    </cfRule>
  </conditionalFormatting>
  <conditionalFormatting sqref="O124">
    <cfRule type="cellIs" dxfId="21241" priority="21405" stopIfTrue="1" operator="lessThan">
      <formula>G124</formula>
    </cfRule>
  </conditionalFormatting>
  <conditionalFormatting sqref="O124">
    <cfRule type="cellIs" dxfId="21240" priority="21404" stopIfTrue="1" operator="lessThan">
      <formula>G124</formula>
    </cfRule>
  </conditionalFormatting>
  <conditionalFormatting sqref="O124">
    <cfRule type="cellIs" dxfId="21239" priority="21403" stopIfTrue="1" operator="lessThan">
      <formula>G124</formula>
    </cfRule>
  </conditionalFormatting>
  <conditionalFormatting sqref="O124">
    <cfRule type="cellIs" dxfId="21238" priority="21402" stopIfTrue="1" operator="lessThan">
      <formula>G124</formula>
    </cfRule>
  </conditionalFormatting>
  <conditionalFormatting sqref="O124">
    <cfRule type="cellIs" dxfId="21237" priority="21401" stopIfTrue="1" operator="lessThan">
      <formula>G124</formula>
    </cfRule>
  </conditionalFormatting>
  <conditionalFormatting sqref="O124">
    <cfRule type="cellIs" dxfId="21236" priority="21400" stopIfTrue="1" operator="lessThan">
      <formula>G124</formula>
    </cfRule>
  </conditionalFormatting>
  <conditionalFormatting sqref="O124">
    <cfRule type="cellIs" dxfId="21235" priority="21399" stopIfTrue="1" operator="lessThan">
      <formula>G124</formula>
    </cfRule>
  </conditionalFormatting>
  <conditionalFormatting sqref="O124">
    <cfRule type="cellIs" dxfId="21234" priority="21398" stopIfTrue="1" operator="lessThan">
      <formula>G124</formula>
    </cfRule>
  </conditionalFormatting>
  <conditionalFormatting sqref="O124">
    <cfRule type="cellIs" dxfId="21233" priority="21397" stopIfTrue="1" operator="lessThan">
      <formula>G124</formula>
    </cfRule>
  </conditionalFormatting>
  <conditionalFormatting sqref="O124">
    <cfRule type="cellIs" dxfId="21232" priority="21396" stopIfTrue="1" operator="lessThan">
      <formula>G124</formula>
    </cfRule>
  </conditionalFormatting>
  <conditionalFormatting sqref="O124">
    <cfRule type="cellIs" dxfId="21231" priority="21395" stopIfTrue="1" operator="lessThan">
      <formula>G124</formula>
    </cfRule>
  </conditionalFormatting>
  <conditionalFormatting sqref="O124">
    <cfRule type="cellIs" dxfId="21230" priority="21394" stopIfTrue="1" operator="lessThan">
      <formula>G124</formula>
    </cfRule>
  </conditionalFormatting>
  <conditionalFormatting sqref="O124">
    <cfRule type="cellIs" dxfId="21229" priority="21393" stopIfTrue="1" operator="lessThan">
      <formula>G124</formula>
    </cfRule>
  </conditionalFormatting>
  <conditionalFormatting sqref="O124">
    <cfRule type="cellIs" dxfId="21228" priority="21392" stopIfTrue="1" operator="lessThan">
      <formula>G124</formula>
    </cfRule>
  </conditionalFormatting>
  <conditionalFormatting sqref="O124">
    <cfRule type="cellIs" dxfId="21227" priority="21391" stopIfTrue="1" operator="lessThan">
      <formula>G124</formula>
    </cfRule>
  </conditionalFormatting>
  <conditionalFormatting sqref="O124">
    <cfRule type="cellIs" dxfId="21226" priority="21390" stopIfTrue="1" operator="lessThan">
      <formula>G124</formula>
    </cfRule>
  </conditionalFormatting>
  <conditionalFormatting sqref="O124">
    <cfRule type="cellIs" dxfId="21225" priority="21389" stopIfTrue="1" operator="lessThan">
      <formula>G124</formula>
    </cfRule>
  </conditionalFormatting>
  <conditionalFormatting sqref="O124">
    <cfRule type="cellIs" dxfId="21224" priority="21388" stopIfTrue="1" operator="lessThan">
      <formula>G124</formula>
    </cfRule>
  </conditionalFormatting>
  <conditionalFormatting sqref="O124">
    <cfRule type="cellIs" dxfId="21223" priority="21387" stopIfTrue="1" operator="lessThan">
      <formula>G124</formula>
    </cfRule>
  </conditionalFormatting>
  <conditionalFormatting sqref="O124">
    <cfRule type="cellIs" dxfId="21222" priority="21386" stopIfTrue="1" operator="lessThan">
      <formula>G124</formula>
    </cfRule>
  </conditionalFormatting>
  <conditionalFormatting sqref="O124">
    <cfRule type="cellIs" dxfId="21221" priority="21385" stopIfTrue="1" operator="lessThan">
      <formula>G124</formula>
    </cfRule>
  </conditionalFormatting>
  <conditionalFormatting sqref="O124">
    <cfRule type="cellIs" dxfId="21220" priority="21384" stopIfTrue="1" operator="lessThan">
      <formula>G124</formula>
    </cfRule>
  </conditionalFormatting>
  <conditionalFormatting sqref="O124">
    <cfRule type="cellIs" dxfId="21219" priority="21383" stopIfTrue="1" operator="lessThan">
      <formula>G124</formula>
    </cfRule>
  </conditionalFormatting>
  <conditionalFormatting sqref="O124">
    <cfRule type="cellIs" dxfId="21218" priority="21382" stopIfTrue="1" operator="lessThan">
      <formula>G124</formula>
    </cfRule>
  </conditionalFormatting>
  <conditionalFormatting sqref="O124">
    <cfRule type="cellIs" dxfId="21217" priority="21381" stopIfTrue="1" operator="lessThan">
      <formula>G124</formula>
    </cfRule>
  </conditionalFormatting>
  <conditionalFormatting sqref="O124">
    <cfRule type="cellIs" dxfId="21216" priority="21380" stopIfTrue="1" operator="lessThan">
      <formula>G124</formula>
    </cfRule>
  </conditionalFormatting>
  <conditionalFormatting sqref="O124">
    <cfRule type="cellIs" dxfId="21215" priority="21379" stopIfTrue="1" operator="lessThan">
      <formula>G124</formula>
    </cfRule>
  </conditionalFormatting>
  <conditionalFormatting sqref="O124">
    <cfRule type="cellIs" dxfId="21214" priority="21378" stopIfTrue="1" operator="lessThan">
      <formula>G124</formula>
    </cfRule>
  </conditionalFormatting>
  <conditionalFormatting sqref="O124">
    <cfRule type="cellIs" dxfId="21213" priority="21377" stopIfTrue="1" operator="lessThan">
      <formula>G124</formula>
    </cfRule>
  </conditionalFormatting>
  <conditionalFormatting sqref="O124">
    <cfRule type="cellIs" dxfId="21212" priority="21376" stopIfTrue="1" operator="lessThan">
      <formula>G124</formula>
    </cfRule>
  </conditionalFormatting>
  <conditionalFormatting sqref="O124">
    <cfRule type="cellIs" dxfId="21211" priority="21375" stopIfTrue="1" operator="lessThan">
      <formula>G124</formula>
    </cfRule>
  </conditionalFormatting>
  <conditionalFormatting sqref="O124">
    <cfRule type="cellIs" dxfId="21210" priority="21374" stopIfTrue="1" operator="lessThan">
      <formula>G124</formula>
    </cfRule>
  </conditionalFormatting>
  <conditionalFormatting sqref="O124">
    <cfRule type="cellIs" dxfId="21209" priority="21373" stopIfTrue="1" operator="lessThan">
      <formula>G124</formula>
    </cfRule>
  </conditionalFormatting>
  <conditionalFormatting sqref="O124">
    <cfRule type="cellIs" dxfId="21208" priority="21372" stopIfTrue="1" operator="lessThan">
      <formula>G124</formula>
    </cfRule>
  </conditionalFormatting>
  <conditionalFormatting sqref="O124">
    <cfRule type="cellIs" dxfId="21207" priority="21371" stopIfTrue="1" operator="lessThan">
      <formula>G124</formula>
    </cfRule>
  </conditionalFormatting>
  <conditionalFormatting sqref="O124">
    <cfRule type="cellIs" dxfId="21206" priority="21370" stopIfTrue="1" operator="lessThan">
      <formula>G124</formula>
    </cfRule>
  </conditionalFormatting>
  <conditionalFormatting sqref="O124">
    <cfRule type="cellIs" dxfId="21205" priority="21369" stopIfTrue="1" operator="lessThan">
      <formula>G124</formula>
    </cfRule>
  </conditionalFormatting>
  <conditionalFormatting sqref="O124">
    <cfRule type="cellIs" dxfId="21204" priority="21368" stopIfTrue="1" operator="lessThan">
      <formula>G124</formula>
    </cfRule>
  </conditionalFormatting>
  <conditionalFormatting sqref="O124">
    <cfRule type="cellIs" dxfId="21203" priority="21367" stopIfTrue="1" operator="lessThan">
      <formula>G124</formula>
    </cfRule>
  </conditionalFormatting>
  <conditionalFormatting sqref="O124">
    <cfRule type="cellIs" dxfId="21202" priority="21366" stopIfTrue="1" operator="lessThan">
      <formula>G124</formula>
    </cfRule>
  </conditionalFormatting>
  <conditionalFormatting sqref="O124">
    <cfRule type="cellIs" dxfId="21201" priority="21365" stopIfTrue="1" operator="lessThan">
      <formula>G124</formula>
    </cfRule>
  </conditionalFormatting>
  <conditionalFormatting sqref="O124">
    <cfRule type="cellIs" dxfId="21200" priority="21364" stopIfTrue="1" operator="lessThan">
      <formula>G124</formula>
    </cfRule>
  </conditionalFormatting>
  <conditionalFormatting sqref="O124">
    <cfRule type="cellIs" dxfId="21199" priority="21363" stopIfTrue="1" operator="lessThan">
      <formula>G124</formula>
    </cfRule>
  </conditionalFormatting>
  <conditionalFormatting sqref="O124">
    <cfRule type="cellIs" dxfId="21198" priority="21362" stopIfTrue="1" operator="lessThan">
      <formula>G124</formula>
    </cfRule>
  </conditionalFormatting>
  <conditionalFormatting sqref="O124">
    <cfRule type="cellIs" dxfId="21197" priority="21361" stopIfTrue="1" operator="lessThan">
      <formula>G124</formula>
    </cfRule>
  </conditionalFormatting>
  <conditionalFormatting sqref="O124">
    <cfRule type="cellIs" dxfId="21196" priority="21360" stopIfTrue="1" operator="lessThan">
      <formula>G124</formula>
    </cfRule>
  </conditionalFormatting>
  <conditionalFormatting sqref="O124">
    <cfRule type="cellIs" dxfId="21195" priority="21359" stopIfTrue="1" operator="lessThan">
      <formula>G124</formula>
    </cfRule>
  </conditionalFormatting>
  <conditionalFormatting sqref="O124">
    <cfRule type="cellIs" dxfId="21194" priority="21358" stopIfTrue="1" operator="lessThan">
      <formula>G124</formula>
    </cfRule>
  </conditionalFormatting>
  <conditionalFormatting sqref="O124">
    <cfRule type="cellIs" dxfId="21193" priority="21357" stopIfTrue="1" operator="lessThan">
      <formula>G124</formula>
    </cfRule>
  </conditionalFormatting>
  <conditionalFormatting sqref="O124">
    <cfRule type="cellIs" dxfId="21192" priority="21356" stopIfTrue="1" operator="lessThan">
      <formula>G124</formula>
    </cfRule>
  </conditionalFormatting>
  <conditionalFormatting sqref="O124">
    <cfRule type="cellIs" dxfId="21191" priority="21355" stopIfTrue="1" operator="lessThan">
      <formula>G124</formula>
    </cfRule>
  </conditionalFormatting>
  <conditionalFormatting sqref="O124">
    <cfRule type="cellIs" dxfId="21190" priority="21354" stopIfTrue="1" operator="lessThan">
      <formula>G124</formula>
    </cfRule>
  </conditionalFormatting>
  <conditionalFormatting sqref="O124">
    <cfRule type="cellIs" dxfId="21189" priority="21353" stopIfTrue="1" operator="lessThan">
      <formula>G124</formula>
    </cfRule>
  </conditionalFormatting>
  <conditionalFormatting sqref="O124">
    <cfRule type="cellIs" dxfId="21188" priority="21352" stopIfTrue="1" operator="lessThan">
      <formula>G124</formula>
    </cfRule>
  </conditionalFormatting>
  <conditionalFormatting sqref="O124">
    <cfRule type="cellIs" dxfId="21187" priority="21351" stopIfTrue="1" operator="lessThan">
      <formula>G124</formula>
    </cfRule>
  </conditionalFormatting>
  <conditionalFormatting sqref="O124">
    <cfRule type="cellIs" dxfId="21186" priority="21350" stopIfTrue="1" operator="lessThan">
      <formula>G124</formula>
    </cfRule>
  </conditionalFormatting>
  <conditionalFormatting sqref="O124">
    <cfRule type="cellIs" dxfId="21185" priority="21349" stopIfTrue="1" operator="lessThan">
      <formula>G124</formula>
    </cfRule>
  </conditionalFormatting>
  <conditionalFormatting sqref="O124">
    <cfRule type="cellIs" dxfId="21184" priority="21348" stopIfTrue="1" operator="lessThan">
      <formula>G124</formula>
    </cfRule>
  </conditionalFormatting>
  <conditionalFormatting sqref="O124">
    <cfRule type="cellIs" dxfId="21183" priority="21347" stopIfTrue="1" operator="lessThan">
      <formula>G124</formula>
    </cfRule>
  </conditionalFormatting>
  <conditionalFormatting sqref="O124">
    <cfRule type="cellIs" dxfId="21182" priority="21346" stopIfTrue="1" operator="lessThan">
      <formula>G124</formula>
    </cfRule>
  </conditionalFormatting>
  <conditionalFormatting sqref="O124">
    <cfRule type="cellIs" dxfId="21181" priority="21345" stopIfTrue="1" operator="lessThan">
      <formula>G124</formula>
    </cfRule>
  </conditionalFormatting>
  <conditionalFormatting sqref="O124">
    <cfRule type="cellIs" dxfId="21180" priority="21344" stopIfTrue="1" operator="lessThan">
      <formula>G124</formula>
    </cfRule>
  </conditionalFormatting>
  <conditionalFormatting sqref="O124">
    <cfRule type="cellIs" dxfId="21179" priority="21343" stopIfTrue="1" operator="lessThan">
      <formula>G124</formula>
    </cfRule>
  </conditionalFormatting>
  <conditionalFormatting sqref="O124">
    <cfRule type="cellIs" dxfId="21178" priority="21342" stopIfTrue="1" operator="lessThan">
      <formula>G124</formula>
    </cfRule>
  </conditionalFormatting>
  <conditionalFormatting sqref="O124">
    <cfRule type="cellIs" dxfId="21177" priority="21341" stopIfTrue="1" operator="lessThan">
      <formula>G124</formula>
    </cfRule>
  </conditionalFormatting>
  <conditionalFormatting sqref="O124">
    <cfRule type="cellIs" dxfId="21176" priority="21340" stopIfTrue="1" operator="lessThan">
      <formula>G124</formula>
    </cfRule>
  </conditionalFormatting>
  <conditionalFormatting sqref="O124">
    <cfRule type="cellIs" dxfId="21175" priority="21339" stopIfTrue="1" operator="lessThan">
      <formula>G124</formula>
    </cfRule>
  </conditionalFormatting>
  <conditionalFormatting sqref="O124">
    <cfRule type="cellIs" dxfId="21174" priority="21338" stopIfTrue="1" operator="lessThan">
      <formula>G124</formula>
    </cfRule>
  </conditionalFormatting>
  <conditionalFormatting sqref="O124">
    <cfRule type="cellIs" dxfId="21173" priority="21337" stopIfTrue="1" operator="lessThan">
      <formula>G124</formula>
    </cfRule>
  </conditionalFormatting>
  <conditionalFormatting sqref="O124">
    <cfRule type="cellIs" dxfId="21172" priority="21336" stopIfTrue="1" operator="lessThan">
      <formula>G124</formula>
    </cfRule>
  </conditionalFormatting>
  <conditionalFormatting sqref="O124">
    <cfRule type="cellIs" dxfId="21171" priority="21335" stopIfTrue="1" operator="lessThan">
      <formula>G124</formula>
    </cfRule>
  </conditionalFormatting>
  <conditionalFormatting sqref="O124">
    <cfRule type="cellIs" dxfId="21170" priority="21334" stopIfTrue="1" operator="lessThan">
      <formula>G124</formula>
    </cfRule>
  </conditionalFormatting>
  <conditionalFormatting sqref="O124">
    <cfRule type="cellIs" dxfId="21169" priority="21333" stopIfTrue="1" operator="lessThan">
      <formula>G124</formula>
    </cfRule>
  </conditionalFormatting>
  <conditionalFormatting sqref="O124">
    <cfRule type="cellIs" dxfId="21168" priority="21332" stopIfTrue="1" operator="lessThan">
      <formula>G124</formula>
    </cfRule>
  </conditionalFormatting>
  <conditionalFormatting sqref="O124">
    <cfRule type="cellIs" dxfId="21167" priority="21331" stopIfTrue="1" operator="lessThan">
      <formula>G124</formula>
    </cfRule>
  </conditionalFormatting>
  <conditionalFormatting sqref="O124">
    <cfRule type="cellIs" dxfId="21166" priority="21330" stopIfTrue="1" operator="lessThan">
      <formula>G124</formula>
    </cfRule>
  </conditionalFormatting>
  <conditionalFormatting sqref="O124">
    <cfRule type="cellIs" dxfId="21165" priority="21329" stopIfTrue="1" operator="lessThan">
      <formula>G124</formula>
    </cfRule>
  </conditionalFormatting>
  <conditionalFormatting sqref="O124">
    <cfRule type="cellIs" dxfId="21164" priority="21328" stopIfTrue="1" operator="lessThan">
      <formula>G124</formula>
    </cfRule>
  </conditionalFormatting>
  <conditionalFormatting sqref="O124">
    <cfRule type="cellIs" dxfId="21163" priority="21327" stopIfTrue="1" operator="lessThan">
      <formula>G124</formula>
    </cfRule>
  </conditionalFormatting>
  <conditionalFormatting sqref="O124">
    <cfRule type="cellIs" dxfId="21162" priority="21326" stopIfTrue="1" operator="lessThan">
      <formula>G124</formula>
    </cfRule>
  </conditionalFormatting>
  <conditionalFormatting sqref="O124">
    <cfRule type="cellIs" dxfId="21161" priority="21325" stopIfTrue="1" operator="lessThan">
      <formula>G124</formula>
    </cfRule>
  </conditionalFormatting>
  <conditionalFormatting sqref="O124">
    <cfRule type="cellIs" dxfId="21160" priority="21324" stopIfTrue="1" operator="lessThan">
      <formula>G124</formula>
    </cfRule>
  </conditionalFormatting>
  <conditionalFormatting sqref="O124">
    <cfRule type="cellIs" dxfId="21159" priority="21323" stopIfTrue="1" operator="lessThan">
      <formula>G124</formula>
    </cfRule>
  </conditionalFormatting>
  <conditionalFormatting sqref="O124">
    <cfRule type="cellIs" dxfId="21158" priority="21322" stopIfTrue="1" operator="lessThan">
      <formula>G124</formula>
    </cfRule>
  </conditionalFormatting>
  <conditionalFormatting sqref="O124">
    <cfRule type="cellIs" dxfId="21157" priority="21321" stopIfTrue="1" operator="lessThan">
      <formula>G124</formula>
    </cfRule>
  </conditionalFormatting>
  <conditionalFormatting sqref="O124">
    <cfRule type="cellIs" dxfId="21156" priority="21320" stopIfTrue="1" operator="lessThan">
      <formula>G124</formula>
    </cfRule>
  </conditionalFormatting>
  <conditionalFormatting sqref="O124">
    <cfRule type="cellIs" dxfId="21155" priority="21319" stopIfTrue="1" operator="lessThan">
      <formula>G124</formula>
    </cfRule>
  </conditionalFormatting>
  <conditionalFormatting sqref="O124">
    <cfRule type="cellIs" dxfId="21154" priority="21318" stopIfTrue="1" operator="lessThan">
      <formula>G124</formula>
    </cfRule>
  </conditionalFormatting>
  <conditionalFormatting sqref="O124">
    <cfRule type="cellIs" dxfId="21153" priority="21317" stopIfTrue="1" operator="lessThan">
      <formula>G124</formula>
    </cfRule>
  </conditionalFormatting>
  <conditionalFormatting sqref="O124">
    <cfRule type="cellIs" dxfId="21152" priority="21316" stopIfTrue="1" operator="lessThan">
      <formula>G124</formula>
    </cfRule>
  </conditionalFormatting>
  <conditionalFormatting sqref="O124">
    <cfRule type="cellIs" dxfId="21151" priority="21315" stopIfTrue="1" operator="lessThan">
      <formula>G124</formula>
    </cfRule>
  </conditionalFormatting>
  <conditionalFormatting sqref="O124">
    <cfRule type="cellIs" dxfId="21150" priority="21314" stopIfTrue="1" operator="lessThan">
      <formula>G124</formula>
    </cfRule>
  </conditionalFormatting>
  <conditionalFormatting sqref="O124">
    <cfRule type="cellIs" dxfId="21149" priority="21313" stopIfTrue="1" operator="lessThan">
      <formula>G124</formula>
    </cfRule>
  </conditionalFormatting>
  <conditionalFormatting sqref="O124">
    <cfRule type="cellIs" dxfId="21148" priority="21312" stopIfTrue="1" operator="lessThan">
      <formula>G124</formula>
    </cfRule>
  </conditionalFormatting>
  <conditionalFormatting sqref="O124">
    <cfRule type="cellIs" dxfId="21147" priority="21311" stopIfTrue="1" operator="lessThan">
      <formula>G124</formula>
    </cfRule>
  </conditionalFormatting>
  <conditionalFormatting sqref="O124">
    <cfRule type="cellIs" dxfId="21146" priority="21310" stopIfTrue="1" operator="lessThan">
      <formula>G124</formula>
    </cfRule>
  </conditionalFormatting>
  <conditionalFormatting sqref="O124">
    <cfRule type="cellIs" dxfId="21145" priority="21309" stopIfTrue="1" operator="lessThan">
      <formula>G124</formula>
    </cfRule>
  </conditionalFormatting>
  <conditionalFormatting sqref="O124">
    <cfRule type="cellIs" dxfId="21144" priority="21308" stopIfTrue="1" operator="lessThan">
      <formula>G124</formula>
    </cfRule>
  </conditionalFormatting>
  <conditionalFormatting sqref="O124">
    <cfRule type="cellIs" dxfId="21143" priority="21307" stopIfTrue="1" operator="lessThan">
      <formula>G124</formula>
    </cfRule>
  </conditionalFormatting>
  <conditionalFormatting sqref="O124">
    <cfRule type="cellIs" dxfId="21142" priority="21306" stopIfTrue="1" operator="lessThan">
      <formula>G124</formula>
    </cfRule>
  </conditionalFormatting>
  <conditionalFormatting sqref="O124">
    <cfRule type="cellIs" dxfId="21141" priority="21305" stopIfTrue="1" operator="lessThan">
      <formula>G124</formula>
    </cfRule>
  </conditionalFormatting>
  <conditionalFormatting sqref="O124">
    <cfRule type="cellIs" dxfId="21140" priority="21304" stopIfTrue="1" operator="lessThan">
      <formula>G124</formula>
    </cfRule>
  </conditionalFormatting>
  <conditionalFormatting sqref="O124">
    <cfRule type="cellIs" dxfId="21139" priority="21303" stopIfTrue="1" operator="lessThan">
      <formula>G124</formula>
    </cfRule>
  </conditionalFormatting>
  <conditionalFormatting sqref="O124">
    <cfRule type="cellIs" dxfId="21138" priority="21302" stopIfTrue="1" operator="lessThan">
      <formula>G124</formula>
    </cfRule>
  </conditionalFormatting>
  <conditionalFormatting sqref="O124">
    <cfRule type="cellIs" dxfId="21137" priority="21301" stopIfTrue="1" operator="lessThan">
      <formula>G124</formula>
    </cfRule>
  </conditionalFormatting>
  <conditionalFormatting sqref="O124">
    <cfRule type="cellIs" dxfId="21136" priority="21300" stopIfTrue="1" operator="lessThan">
      <formula>G124</formula>
    </cfRule>
  </conditionalFormatting>
  <conditionalFormatting sqref="O124">
    <cfRule type="cellIs" dxfId="21135" priority="21299" stopIfTrue="1" operator="lessThan">
      <formula>G124</formula>
    </cfRule>
  </conditionalFormatting>
  <conditionalFormatting sqref="O124">
    <cfRule type="cellIs" dxfId="21134" priority="21298" stopIfTrue="1" operator="lessThan">
      <formula>G124</formula>
    </cfRule>
  </conditionalFormatting>
  <conditionalFormatting sqref="O124">
    <cfRule type="cellIs" dxfId="21133" priority="21297" stopIfTrue="1" operator="lessThan">
      <formula>G124</formula>
    </cfRule>
  </conditionalFormatting>
  <conditionalFormatting sqref="O124">
    <cfRule type="cellIs" dxfId="21132" priority="21296" stopIfTrue="1" operator="lessThan">
      <formula>G124</formula>
    </cfRule>
  </conditionalFormatting>
  <conditionalFormatting sqref="O124">
    <cfRule type="cellIs" dxfId="21131" priority="21295" stopIfTrue="1" operator="lessThan">
      <formula>G124</formula>
    </cfRule>
  </conditionalFormatting>
  <conditionalFormatting sqref="O124">
    <cfRule type="cellIs" dxfId="21130" priority="21294" stopIfTrue="1" operator="lessThan">
      <formula>G124</formula>
    </cfRule>
  </conditionalFormatting>
  <conditionalFormatting sqref="O124">
    <cfRule type="cellIs" dxfId="21129" priority="21293" stopIfTrue="1" operator="lessThan">
      <formula>G124</formula>
    </cfRule>
  </conditionalFormatting>
  <conditionalFormatting sqref="O124">
    <cfRule type="cellIs" dxfId="21128" priority="21292" stopIfTrue="1" operator="lessThan">
      <formula>G124</formula>
    </cfRule>
  </conditionalFormatting>
  <conditionalFormatting sqref="O124">
    <cfRule type="cellIs" dxfId="21127" priority="21291" stopIfTrue="1" operator="lessThan">
      <formula>G124</formula>
    </cfRule>
  </conditionalFormatting>
  <conditionalFormatting sqref="O124">
    <cfRule type="cellIs" dxfId="21126" priority="21290" stopIfTrue="1" operator="lessThan">
      <formula>G124</formula>
    </cfRule>
  </conditionalFormatting>
  <conditionalFormatting sqref="O124">
    <cfRule type="cellIs" dxfId="21125" priority="21289" stopIfTrue="1" operator="lessThan">
      <formula>G124</formula>
    </cfRule>
  </conditionalFormatting>
  <conditionalFormatting sqref="O124">
    <cfRule type="cellIs" dxfId="21124" priority="21288" stopIfTrue="1" operator="lessThan">
      <formula>G124</formula>
    </cfRule>
  </conditionalFormatting>
  <conditionalFormatting sqref="O124">
    <cfRule type="cellIs" dxfId="21123" priority="21287" stopIfTrue="1" operator="lessThan">
      <formula>G124</formula>
    </cfRule>
  </conditionalFormatting>
  <conditionalFormatting sqref="O124">
    <cfRule type="cellIs" dxfId="21122" priority="21286" stopIfTrue="1" operator="lessThan">
      <formula>G124</formula>
    </cfRule>
  </conditionalFormatting>
  <conditionalFormatting sqref="O124">
    <cfRule type="cellIs" dxfId="21121" priority="21285" stopIfTrue="1" operator="lessThan">
      <formula>G124</formula>
    </cfRule>
  </conditionalFormatting>
  <conditionalFormatting sqref="O124">
    <cfRule type="cellIs" dxfId="21120" priority="21284" stopIfTrue="1" operator="lessThan">
      <formula>G124</formula>
    </cfRule>
  </conditionalFormatting>
  <conditionalFormatting sqref="O124">
    <cfRule type="cellIs" dxfId="21119" priority="21283" stopIfTrue="1" operator="lessThan">
      <formula>G124</formula>
    </cfRule>
  </conditionalFormatting>
  <conditionalFormatting sqref="O124">
    <cfRule type="cellIs" dxfId="21118" priority="21282" stopIfTrue="1" operator="lessThan">
      <formula>G124</formula>
    </cfRule>
  </conditionalFormatting>
  <conditionalFormatting sqref="O124">
    <cfRule type="cellIs" dxfId="21117" priority="21281" stopIfTrue="1" operator="lessThan">
      <formula>G124</formula>
    </cfRule>
  </conditionalFormatting>
  <conditionalFormatting sqref="O124">
    <cfRule type="cellIs" dxfId="21116" priority="21280" stopIfTrue="1" operator="lessThan">
      <formula>G124</formula>
    </cfRule>
  </conditionalFormatting>
  <conditionalFormatting sqref="O124">
    <cfRule type="cellIs" dxfId="21115" priority="21279" stopIfTrue="1" operator="lessThan">
      <formula>G124</formula>
    </cfRule>
  </conditionalFormatting>
  <conditionalFormatting sqref="O124">
    <cfRule type="cellIs" dxfId="21114" priority="21278" stopIfTrue="1" operator="lessThan">
      <formula>G124</formula>
    </cfRule>
  </conditionalFormatting>
  <conditionalFormatting sqref="O124">
    <cfRule type="cellIs" dxfId="21113" priority="21277" stopIfTrue="1" operator="lessThan">
      <formula>G124</formula>
    </cfRule>
  </conditionalFormatting>
  <conditionalFormatting sqref="O124">
    <cfRule type="cellIs" dxfId="21112" priority="21276" stopIfTrue="1" operator="lessThan">
      <formula>G124</formula>
    </cfRule>
  </conditionalFormatting>
  <conditionalFormatting sqref="O124">
    <cfRule type="cellIs" dxfId="21111" priority="21275" stopIfTrue="1" operator="lessThan">
      <formula>G124</formula>
    </cfRule>
  </conditionalFormatting>
  <conditionalFormatting sqref="O124">
    <cfRule type="cellIs" dxfId="21110" priority="21274" stopIfTrue="1" operator="lessThan">
      <formula>G124</formula>
    </cfRule>
  </conditionalFormatting>
  <conditionalFormatting sqref="O124">
    <cfRule type="cellIs" dxfId="21109" priority="21273" stopIfTrue="1" operator="lessThan">
      <formula>G124</formula>
    </cfRule>
  </conditionalFormatting>
  <conditionalFormatting sqref="O124">
    <cfRule type="cellIs" dxfId="21108" priority="21272" stopIfTrue="1" operator="lessThan">
      <formula>G124</formula>
    </cfRule>
  </conditionalFormatting>
  <conditionalFormatting sqref="O124">
    <cfRule type="cellIs" dxfId="21107" priority="21271" stopIfTrue="1" operator="lessThan">
      <formula>G124</formula>
    </cfRule>
  </conditionalFormatting>
  <conditionalFormatting sqref="O124">
    <cfRule type="cellIs" dxfId="21106" priority="21270" stopIfTrue="1" operator="lessThan">
      <formula>G124</formula>
    </cfRule>
  </conditionalFormatting>
  <conditionalFormatting sqref="O124">
    <cfRule type="cellIs" dxfId="21105" priority="21269" stopIfTrue="1" operator="lessThan">
      <formula>G124</formula>
    </cfRule>
  </conditionalFormatting>
  <conditionalFormatting sqref="O124">
    <cfRule type="cellIs" dxfId="21104" priority="21268" stopIfTrue="1" operator="lessThan">
      <formula>G124</formula>
    </cfRule>
  </conditionalFormatting>
  <conditionalFormatting sqref="O124">
    <cfRule type="cellIs" dxfId="21103" priority="21267" stopIfTrue="1" operator="lessThan">
      <formula>G124</formula>
    </cfRule>
  </conditionalFormatting>
  <conditionalFormatting sqref="O124">
    <cfRule type="cellIs" dxfId="21102" priority="21266" stopIfTrue="1" operator="lessThan">
      <formula>G124</formula>
    </cfRule>
  </conditionalFormatting>
  <conditionalFormatting sqref="O124">
    <cfRule type="cellIs" dxfId="21101" priority="21265" stopIfTrue="1" operator="lessThan">
      <formula>G124</formula>
    </cfRule>
  </conditionalFormatting>
  <conditionalFormatting sqref="O124">
    <cfRule type="cellIs" dxfId="21100" priority="21264" stopIfTrue="1" operator="lessThan">
      <formula>G124</formula>
    </cfRule>
  </conditionalFormatting>
  <conditionalFormatting sqref="O124">
    <cfRule type="cellIs" dxfId="21099" priority="21263" stopIfTrue="1" operator="lessThan">
      <formula>G124</formula>
    </cfRule>
  </conditionalFormatting>
  <conditionalFormatting sqref="O124">
    <cfRule type="cellIs" dxfId="21098" priority="21262" stopIfTrue="1" operator="lessThan">
      <formula>G124</formula>
    </cfRule>
  </conditionalFormatting>
  <conditionalFormatting sqref="O124">
    <cfRule type="cellIs" dxfId="21097" priority="21261" stopIfTrue="1" operator="lessThan">
      <formula>G124</formula>
    </cfRule>
  </conditionalFormatting>
  <conditionalFormatting sqref="O124">
    <cfRule type="cellIs" dxfId="21096" priority="21260" stopIfTrue="1" operator="lessThan">
      <formula>G124</formula>
    </cfRule>
  </conditionalFormatting>
  <conditionalFormatting sqref="O124">
    <cfRule type="cellIs" dxfId="21095" priority="21259" stopIfTrue="1" operator="lessThan">
      <formula>G124</formula>
    </cfRule>
  </conditionalFormatting>
  <conditionalFormatting sqref="O124">
    <cfRule type="cellIs" dxfId="21094" priority="21258" stopIfTrue="1" operator="lessThan">
      <formula>G124</formula>
    </cfRule>
  </conditionalFormatting>
  <conditionalFormatting sqref="O124">
    <cfRule type="cellIs" dxfId="21093" priority="21257" stopIfTrue="1" operator="lessThan">
      <formula>G124</formula>
    </cfRule>
  </conditionalFormatting>
  <conditionalFormatting sqref="O124">
    <cfRule type="cellIs" dxfId="21092" priority="21256" stopIfTrue="1" operator="lessThan">
      <formula>G124</formula>
    </cfRule>
  </conditionalFormatting>
  <conditionalFormatting sqref="O124">
    <cfRule type="cellIs" dxfId="21091" priority="21255" stopIfTrue="1" operator="lessThan">
      <formula>G124</formula>
    </cfRule>
  </conditionalFormatting>
  <conditionalFormatting sqref="O124">
    <cfRule type="cellIs" dxfId="21090" priority="21254" stopIfTrue="1" operator="lessThan">
      <formula>G124</formula>
    </cfRule>
  </conditionalFormatting>
  <conditionalFormatting sqref="O124">
    <cfRule type="cellIs" dxfId="21089" priority="21253" stopIfTrue="1" operator="lessThan">
      <formula>G124</formula>
    </cfRule>
  </conditionalFormatting>
  <conditionalFormatting sqref="O124">
    <cfRule type="cellIs" dxfId="21088" priority="21252" stopIfTrue="1" operator="lessThan">
      <formula>G124</formula>
    </cfRule>
  </conditionalFormatting>
  <conditionalFormatting sqref="O124">
    <cfRule type="cellIs" dxfId="21087" priority="21251" stopIfTrue="1" operator="lessThan">
      <formula>G124</formula>
    </cfRule>
  </conditionalFormatting>
  <conditionalFormatting sqref="O124">
    <cfRule type="cellIs" dxfId="21086" priority="21250" stopIfTrue="1" operator="lessThan">
      <formula>G124</formula>
    </cfRule>
  </conditionalFormatting>
  <conditionalFormatting sqref="O124">
    <cfRule type="cellIs" dxfId="21085" priority="21249" stopIfTrue="1" operator="lessThan">
      <formula>G124</formula>
    </cfRule>
  </conditionalFormatting>
  <conditionalFormatting sqref="O124">
    <cfRule type="cellIs" dxfId="21084" priority="21248" stopIfTrue="1" operator="lessThan">
      <formula>G124</formula>
    </cfRule>
  </conditionalFormatting>
  <conditionalFormatting sqref="O124">
    <cfRule type="cellIs" dxfId="21083" priority="21247" stopIfTrue="1" operator="lessThan">
      <formula>G124</formula>
    </cfRule>
  </conditionalFormatting>
  <conditionalFormatting sqref="O124">
    <cfRule type="cellIs" dxfId="21082" priority="21246" stopIfTrue="1" operator="lessThan">
      <formula>G124</formula>
    </cfRule>
  </conditionalFormatting>
  <conditionalFormatting sqref="O124">
    <cfRule type="cellIs" dxfId="21081" priority="21245" stopIfTrue="1" operator="lessThan">
      <formula>G124</formula>
    </cfRule>
  </conditionalFormatting>
  <conditionalFormatting sqref="O124">
    <cfRule type="cellIs" dxfId="21080" priority="21244" stopIfTrue="1" operator="lessThan">
      <formula>G124</formula>
    </cfRule>
  </conditionalFormatting>
  <conditionalFormatting sqref="O124">
    <cfRule type="cellIs" dxfId="21079" priority="21243" stopIfTrue="1" operator="lessThan">
      <formula>G124</formula>
    </cfRule>
  </conditionalFormatting>
  <conditionalFormatting sqref="O124">
    <cfRule type="cellIs" dxfId="21078" priority="21242" stopIfTrue="1" operator="lessThan">
      <formula>G124</formula>
    </cfRule>
  </conditionalFormatting>
  <conditionalFormatting sqref="O124">
    <cfRule type="cellIs" dxfId="21077" priority="21241" stopIfTrue="1" operator="lessThan">
      <formula>G124</formula>
    </cfRule>
  </conditionalFormatting>
  <conditionalFormatting sqref="O124">
    <cfRule type="cellIs" dxfId="21076" priority="21240" stopIfTrue="1" operator="lessThan">
      <formula>G124</formula>
    </cfRule>
  </conditionalFormatting>
  <conditionalFormatting sqref="O124">
    <cfRule type="cellIs" dxfId="21075" priority="21239" stopIfTrue="1" operator="lessThan">
      <formula>G124</formula>
    </cfRule>
  </conditionalFormatting>
  <conditionalFormatting sqref="O124">
    <cfRule type="cellIs" dxfId="21074" priority="21238" stopIfTrue="1" operator="lessThan">
      <formula>G124</formula>
    </cfRule>
  </conditionalFormatting>
  <conditionalFormatting sqref="O124">
    <cfRule type="cellIs" dxfId="21073" priority="21237" stopIfTrue="1" operator="lessThan">
      <formula>G124</formula>
    </cfRule>
  </conditionalFormatting>
  <conditionalFormatting sqref="O124">
    <cfRule type="cellIs" dxfId="21072" priority="21236" stopIfTrue="1" operator="lessThan">
      <formula>G124</formula>
    </cfRule>
  </conditionalFormatting>
  <conditionalFormatting sqref="O124">
    <cfRule type="cellIs" dxfId="21071" priority="21235" stopIfTrue="1" operator="lessThan">
      <formula>G124</formula>
    </cfRule>
  </conditionalFormatting>
  <conditionalFormatting sqref="O124">
    <cfRule type="cellIs" dxfId="21070" priority="21234" stopIfTrue="1" operator="lessThan">
      <formula>G124</formula>
    </cfRule>
  </conditionalFormatting>
  <conditionalFormatting sqref="O124">
    <cfRule type="cellIs" dxfId="21069" priority="21233" stopIfTrue="1" operator="lessThan">
      <formula>G124</formula>
    </cfRule>
  </conditionalFormatting>
  <conditionalFormatting sqref="O124">
    <cfRule type="cellIs" dxfId="21068" priority="21232" stopIfTrue="1" operator="lessThan">
      <formula>G124</formula>
    </cfRule>
  </conditionalFormatting>
  <conditionalFormatting sqref="O124">
    <cfRule type="cellIs" dxfId="21067" priority="21231" stopIfTrue="1" operator="lessThan">
      <formula>G124</formula>
    </cfRule>
  </conditionalFormatting>
  <conditionalFormatting sqref="O124">
    <cfRule type="cellIs" dxfId="21066" priority="21230" stopIfTrue="1" operator="lessThan">
      <formula>G124</formula>
    </cfRule>
  </conditionalFormatting>
  <conditionalFormatting sqref="O124">
    <cfRule type="cellIs" dxfId="21065" priority="21229" stopIfTrue="1" operator="lessThan">
      <formula>G124</formula>
    </cfRule>
  </conditionalFormatting>
  <conditionalFormatting sqref="O124">
    <cfRule type="cellIs" dxfId="21064" priority="21228" stopIfTrue="1" operator="lessThan">
      <formula>G124</formula>
    </cfRule>
  </conditionalFormatting>
  <conditionalFormatting sqref="O124">
    <cfRule type="cellIs" dxfId="21063" priority="21227" stopIfTrue="1" operator="lessThan">
      <formula>G124</formula>
    </cfRule>
  </conditionalFormatting>
  <conditionalFormatting sqref="O124">
    <cfRule type="cellIs" dxfId="21062" priority="21226" stopIfTrue="1" operator="lessThan">
      <formula>G124</formula>
    </cfRule>
  </conditionalFormatting>
  <conditionalFormatting sqref="O124">
    <cfRule type="cellIs" dxfId="21061" priority="21225" stopIfTrue="1" operator="lessThan">
      <formula>G124</formula>
    </cfRule>
  </conditionalFormatting>
  <conditionalFormatting sqref="O124">
    <cfRule type="cellIs" dxfId="21060" priority="21224" stopIfTrue="1" operator="lessThan">
      <formula>G124</formula>
    </cfRule>
  </conditionalFormatting>
  <conditionalFormatting sqref="O124">
    <cfRule type="cellIs" dxfId="21059" priority="21223" stopIfTrue="1" operator="lessThan">
      <formula>G124</formula>
    </cfRule>
  </conditionalFormatting>
  <conditionalFormatting sqref="O124">
    <cfRule type="cellIs" dxfId="21058" priority="21222" stopIfTrue="1" operator="lessThan">
      <formula>G124</formula>
    </cfRule>
  </conditionalFormatting>
  <conditionalFormatting sqref="O124">
    <cfRule type="cellIs" dxfId="21057" priority="21221" stopIfTrue="1" operator="lessThan">
      <formula>G124</formula>
    </cfRule>
  </conditionalFormatting>
  <conditionalFormatting sqref="O124">
    <cfRule type="cellIs" dxfId="21056" priority="21220" stopIfTrue="1" operator="lessThan">
      <formula>G124</formula>
    </cfRule>
  </conditionalFormatting>
  <conditionalFormatting sqref="O124">
    <cfRule type="cellIs" dxfId="21055" priority="21219" stopIfTrue="1" operator="lessThan">
      <formula>G124</formula>
    </cfRule>
  </conditionalFormatting>
  <conditionalFormatting sqref="O124">
    <cfRule type="cellIs" dxfId="21054" priority="21218" stopIfTrue="1" operator="lessThan">
      <formula>G124</formula>
    </cfRule>
  </conditionalFormatting>
  <conditionalFormatting sqref="O124">
    <cfRule type="cellIs" dxfId="21053" priority="21217" stopIfTrue="1" operator="lessThan">
      <formula>G124</formula>
    </cfRule>
  </conditionalFormatting>
  <conditionalFormatting sqref="O124">
    <cfRule type="cellIs" dxfId="21052" priority="21216" stopIfTrue="1" operator="lessThan">
      <formula>G124</formula>
    </cfRule>
  </conditionalFormatting>
  <conditionalFormatting sqref="O124">
    <cfRule type="cellIs" dxfId="21051" priority="21215" stopIfTrue="1" operator="lessThan">
      <formula>G124</formula>
    </cfRule>
  </conditionalFormatting>
  <conditionalFormatting sqref="O124">
    <cfRule type="cellIs" dxfId="21050" priority="21214" stopIfTrue="1" operator="lessThan">
      <formula>G124</formula>
    </cfRule>
  </conditionalFormatting>
  <conditionalFormatting sqref="O124">
    <cfRule type="cellIs" dxfId="21049" priority="21213" stopIfTrue="1" operator="lessThan">
      <formula>G124</formula>
    </cfRule>
  </conditionalFormatting>
  <conditionalFormatting sqref="O124">
    <cfRule type="cellIs" dxfId="21048" priority="21212" stopIfTrue="1" operator="lessThan">
      <formula>G124</formula>
    </cfRule>
  </conditionalFormatting>
  <conditionalFormatting sqref="O124">
    <cfRule type="cellIs" dxfId="21047" priority="21211" stopIfTrue="1" operator="lessThan">
      <formula>G124</formula>
    </cfRule>
  </conditionalFormatting>
  <conditionalFormatting sqref="O124">
    <cfRule type="cellIs" dxfId="21046" priority="21210" stopIfTrue="1" operator="lessThan">
      <formula>G124</formula>
    </cfRule>
  </conditionalFormatting>
  <conditionalFormatting sqref="O124">
    <cfRule type="cellIs" dxfId="21045" priority="21209" stopIfTrue="1" operator="lessThan">
      <formula>G124</formula>
    </cfRule>
  </conditionalFormatting>
  <conditionalFormatting sqref="O124">
    <cfRule type="cellIs" dxfId="21044" priority="21208" stopIfTrue="1" operator="lessThan">
      <formula>G124</formula>
    </cfRule>
  </conditionalFormatting>
  <conditionalFormatting sqref="O124">
    <cfRule type="cellIs" dxfId="21043" priority="21207" stopIfTrue="1" operator="lessThan">
      <formula>G124</formula>
    </cfRule>
  </conditionalFormatting>
  <conditionalFormatting sqref="O124">
    <cfRule type="cellIs" dxfId="21042" priority="21206" stopIfTrue="1" operator="lessThan">
      <formula>G124</formula>
    </cfRule>
  </conditionalFormatting>
  <conditionalFormatting sqref="O124">
    <cfRule type="cellIs" dxfId="21041" priority="21205" stopIfTrue="1" operator="lessThan">
      <formula>G124</formula>
    </cfRule>
  </conditionalFormatting>
  <conditionalFormatting sqref="O124">
    <cfRule type="cellIs" dxfId="21040" priority="21204" stopIfTrue="1" operator="lessThan">
      <formula>G124</formula>
    </cfRule>
  </conditionalFormatting>
  <conditionalFormatting sqref="O124">
    <cfRule type="cellIs" dxfId="21039" priority="21203" stopIfTrue="1" operator="lessThan">
      <formula>G124</formula>
    </cfRule>
  </conditionalFormatting>
  <conditionalFormatting sqref="O124">
    <cfRule type="cellIs" dxfId="21038" priority="21202" stopIfTrue="1" operator="lessThan">
      <formula>G124</formula>
    </cfRule>
  </conditionalFormatting>
  <conditionalFormatting sqref="O124">
    <cfRule type="cellIs" dxfId="21037" priority="21201" stopIfTrue="1" operator="lessThan">
      <formula>G124</formula>
    </cfRule>
  </conditionalFormatting>
  <conditionalFormatting sqref="O124">
    <cfRule type="cellIs" dxfId="21036" priority="21200" stopIfTrue="1" operator="lessThan">
      <formula>G124</formula>
    </cfRule>
  </conditionalFormatting>
  <conditionalFormatting sqref="O125">
    <cfRule type="cellIs" dxfId="21035" priority="21199" stopIfTrue="1" operator="lessThan">
      <formula>G125</formula>
    </cfRule>
  </conditionalFormatting>
  <conditionalFormatting sqref="O125">
    <cfRule type="cellIs" dxfId="21034" priority="21198" stopIfTrue="1" operator="lessThan">
      <formula>G125</formula>
    </cfRule>
  </conditionalFormatting>
  <conditionalFormatting sqref="O125">
    <cfRule type="cellIs" dxfId="21033" priority="21197" stopIfTrue="1" operator="lessThan">
      <formula>G125</formula>
    </cfRule>
  </conditionalFormatting>
  <conditionalFormatting sqref="O125">
    <cfRule type="cellIs" dxfId="21032" priority="21192" stopIfTrue="1" operator="lessThan">
      <formula>G125</formula>
    </cfRule>
  </conditionalFormatting>
  <conditionalFormatting sqref="O125">
    <cfRule type="cellIs" dxfId="21031" priority="21189" stopIfTrue="1" operator="lessThan">
      <formula>G125</formula>
    </cfRule>
  </conditionalFormatting>
  <conditionalFormatting sqref="O125">
    <cfRule type="cellIs" dxfId="21030" priority="21186" stopIfTrue="1" operator="lessThan">
      <formula>G125</formula>
    </cfRule>
  </conditionalFormatting>
  <conditionalFormatting sqref="O125">
    <cfRule type="cellIs" dxfId="21029" priority="21185" stopIfTrue="1" operator="lessThan">
      <formula>G125</formula>
    </cfRule>
  </conditionalFormatting>
  <conditionalFormatting sqref="O125">
    <cfRule type="cellIs" dxfId="21028" priority="21182" stopIfTrue="1" operator="lessThan">
      <formula>G125</formula>
    </cfRule>
  </conditionalFormatting>
  <conditionalFormatting sqref="O125">
    <cfRule type="cellIs" dxfId="21027" priority="21179" stopIfTrue="1" operator="lessThan">
      <formula>G125</formula>
    </cfRule>
  </conditionalFormatting>
  <conditionalFormatting sqref="O125">
    <cfRule type="cellIs" dxfId="21026" priority="21178" stopIfTrue="1" operator="lessThan">
      <formula>G125</formula>
    </cfRule>
  </conditionalFormatting>
  <conditionalFormatting sqref="O125">
    <cfRule type="cellIs" dxfId="21025" priority="21175" stopIfTrue="1" operator="lessThan">
      <formula>G125</formula>
    </cfRule>
  </conditionalFormatting>
  <conditionalFormatting sqref="O125">
    <cfRule type="cellIs" dxfId="21024" priority="21172" stopIfTrue="1" operator="lessThan">
      <formula>G125</formula>
    </cfRule>
  </conditionalFormatting>
  <conditionalFormatting sqref="O125">
    <cfRule type="cellIs" dxfId="21023" priority="21171" stopIfTrue="1" operator="lessThan">
      <formula>G125</formula>
    </cfRule>
  </conditionalFormatting>
  <conditionalFormatting sqref="O125">
    <cfRule type="cellIs" dxfId="21022" priority="21168" stopIfTrue="1" operator="lessThan">
      <formula>G125</formula>
    </cfRule>
  </conditionalFormatting>
  <conditionalFormatting sqref="O125">
    <cfRule type="cellIs" dxfId="21021" priority="21165" stopIfTrue="1" operator="lessThan">
      <formula>G125</formula>
    </cfRule>
  </conditionalFormatting>
  <conditionalFormatting sqref="O125">
    <cfRule type="cellIs" dxfId="21020" priority="21164" stopIfTrue="1" operator="lessThan">
      <formula>G125</formula>
    </cfRule>
  </conditionalFormatting>
  <conditionalFormatting sqref="O125">
    <cfRule type="cellIs" dxfId="21019" priority="21161" stopIfTrue="1" operator="lessThan">
      <formula>G125</formula>
    </cfRule>
  </conditionalFormatting>
  <conditionalFormatting sqref="O125">
    <cfRule type="cellIs" dxfId="21018" priority="21158" stopIfTrue="1" operator="lessThan">
      <formula>G125</formula>
    </cfRule>
  </conditionalFormatting>
  <conditionalFormatting sqref="O125">
    <cfRule type="cellIs" dxfId="21017" priority="21157" stopIfTrue="1" operator="lessThan">
      <formula>G125</formula>
    </cfRule>
  </conditionalFormatting>
  <conditionalFormatting sqref="O125">
    <cfRule type="cellIs" dxfId="21016" priority="21154" stopIfTrue="1" operator="lessThan">
      <formula>G125</formula>
    </cfRule>
  </conditionalFormatting>
  <conditionalFormatting sqref="O125">
    <cfRule type="cellIs" dxfId="21015" priority="21151" stopIfTrue="1" operator="lessThan">
      <formula>G125</formula>
    </cfRule>
  </conditionalFormatting>
  <conditionalFormatting sqref="O125">
    <cfRule type="cellIs" dxfId="21014" priority="21150" stopIfTrue="1" operator="lessThan">
      <formula>G125</formula>
    </cfRule>
  </conditionalFormatting>
  <conditionalFormatting sqref="O125">
    <cfRule type="cellIs" dxfId="21013" priority="21149" stopIfTrue="1" operator="lessThan">
      <formula>G125</formula>
    </cfRule>
  </conditionalFormatting>
  <conditionalFormatting sqref="O125">
    <cfRule type="cellIs" dxfId="21012" priority="21148" stopIfTrue="1" operator="lessThan">
      <formula>G125</formula>
    </cfRule>
  </conditionalFormatting>
  <conditionalFormatting sqref="O125">
    <cfRule type="cellIs" dxfId="21011" priority="21147" stopIfTrue="1" operator="lessThan">
      <formula>G125</formula>
    </cfRule>
  </conditionalFormatting>
  <conditionalFormatting sqref="O125">
    <cfRule type="cellIs" dxfId="21010" priority="21146" stopIfTrue="1" operator="lessThan">
      <formula>G125</formula>
    </cfRule>
  </conditionalFormatting>
  <conditionalFormatting sqref="O125">
    <cfRule type="cellIs" dxfId="21009" priority="21145" stopIfTrue="1" operator="lessThan">
      <formula>G125</formula>
    </cfRule>
  </conditionalFormatting>
  <conditionalFormatting sqref="O125">
    <cfRule type="cellIs" dxfId="21008" priority="21144" stopIfTrue="1" operator="lessThan">
      <formula>G125</formula>
    </cfRule>
  </conditionalFormatting>
  <conditionalFormatting sqref="O125">
    <cfRule type="cellIs" dxfId="21007" priority="21143" stopIfTrue="1" operator="lessThan">
      <formula>G125</formula>
    </cfRule>
  </conditionalFormatting>
  <conditionalFormatting sqref="O125">
    <cfRule type="cellIs" dxfId="21006" priority="21142" stopIfTrue="1" operator="lessThan">
      <formula>G125</formula>
    </cfRule>
  </conditionalFormatting>
  <conditionalFormatting sqref="O125">
    <cfRule type="cellIs" dxfId="21005" priority="21141" stopIfTrue="1" operator="lessThan">
      <formula>G125</formula>
    </cfRule>
  </conditionalFormatting>
  <conditionalFormatting sqref="O125">
    <cfRule type="cellIs" dxfId="21004" priority="21140" stopIfTrue="1" operator="lessThan">
      <formula>G125</formula>
    </cfRule>
  </conditionalFormatting>
  <conditionalFormatting sqref="O125">
    <cfRule type="cellIs" dxfId="21003" priority="21139" stopIfTrue="1" operator="lessThan">
      <formula>G125</formula>
    </cfRule>
  </conditionalFormatting>
  <conditionalFormatting sqref="O125">
    <cfRule type="cellIs" dxfId="21002" priority="21138" stopIfTrue="1" operator="lessThan">
      <formula>G125</formula>
    </cfRule>
  </conditionalFormatting>
  <conditionalFormatting sqref="O125">
    <cfRule type="cellIs" dxfId="21001" priority="21137" stopIfTrue="1" operator="lessThan">
      <formula>G125</formula>
    </cfRule>
  </conditionalFormatting>
  <conditionalFormatting sqref="O125">
    <cfRule type="cellIs" dxfId="21000" priority="21136" stopIfTrue="1" operator="lessThan">
      <formula>G125</formula>
    </cfRule>
  </conditionalFormatting>
  <conditionalFormatting sqref="O125">
    <cfRule type="cellIs" dxfId="20999" priority="21135" stopIfTrue="1" operator="lessThan">
      <formula>G125</formula>
    </cfRule>
  </conditionalFormatting>
  <conditionalFormatting sqref="O125">
    <cfRule type="cellIs" dxfId="20998" priority="21134" stopIfTrue="1" operator="lessThan">
      <formula>G125</formula>
    </cfRule>
  </conditionalFormatting>
  <conditionalFormatting sqref="O125">
    <cfRule type="cellIs" dxfId="20997" priority="21133" stopIfTrue="1" operator="lessThan">
      <formula>G125</formula>
    </cfRule>
  </conditionalFormatting>
  <conditionalFormatting sqref="O125">
    <cfRule type="cellIs" dxfId="20996" priority="21132" stopIfTrue="1" operator="lessThan">
      <formula>G125</formula>
    </cfRule>
  </conditionalFormatting>
  <conditionalFormatting sqref="O125">
    <cfRule type="cellIs" dxfId="20995" priority="21131" stopIfTrue="1" operator="lessThan">
      <formula>G125</formula>
    </cfRule>
  </conditionalFormatting>
  <conditionalFormatting sqref="O125">
    <cfRule type="cellIs" dxfId="20994" priority="21130" stopIfTrue="1" operator="lessThan">
      <formula>G125</formula>
    </cfRule>
  </conditionalFormatting>
  <conditionalFormatting sqref="O125">
    <cfRule type="cellIs" dxfId="20993" priority="21129" stopIfTrue="1" operator="lessThan">
      <formula>G125</formula>
    </cfRule>
  </conditionalFormatting>
  <conditionalFormatting sqref="O125">
    <cfRule type="cellIs" dxfId="20992" priority="21128" stopIfTrue="1" operator="lessThan">
      <formula>G125</formula>
    </cfRule>
  </conditionalFormatting>
  <conditionalFormatting sqref="O125">
    <cfRule type="cellIs" dxfId="20991" priority="21127" stopIfTrue="1" operator="lessThan">
      <formula>G125</formula>
    </cfRule>
  </conditionalFormatting>
  <conditionalFormatting sqref="O125">
    <cfRule type="cellIs" dxfId="20990" priority="21126" stopIfTrue="1" operator="lessThan">
      <formula>G125</formula>
    </cfRule>
  </conditionalFormatting>
  <conditionalFormatting sqref="O125">
    <cfRule type="cellIs" dxfId="20989" priority="21125" stopIfTrue="1" operator="lessThan">
      <formula>G125</formula>
    </cfRule>
  </conditionalFormatting>
  <conditionalFormatting sqref="O125">
    <cfRule type="cellIs" dxfId="20988" priority="21124" stopIfTrue="1" operator="lessThan">
      <formula>G125</formula>
    </cfRule>
  </conditionalFormatting>
  <conditionalFormatting sqref="O125">
    <cfRule type="cellIs" dxfId="20987" priority="21123" stopIfTrue="1" operator="lessThan">
      <formula>G125</formula>
    </cfRule>
  </conditionalFormatting>
  <conditionalFormatting sqref="O125">
    <cfRule type="cellIs" dxfId="20986" priority="21122" stopIfTrue="1" operator="lessThan">
      <formula>G125</formula>
    </cfRule>
  </conditionalFormatting>
  <conditionalFormatting sqref="O125">
    <cfRule type="cellIs" dxfId="20985" priority="21121" stopIfTrue="1" operator="lessThan">
      <formula>G125</formula>
    </cfRule>
  </conditionalFormatting>
  <conditionalFormatting sqref="O125">
    <cfRule type="cellIs" dxfId="20984" priority="21120" stopIfTrue="1" operator="lessThan">
      <formula>G125</formula>
    </cfRule>
  </conditionalFormatting>
  <conditionalFormatting sqref="O125">
    <cfRule type="cellIs" dxfId="20983" priority="21119" stopIfTrue="1" operator="lessThan">
      <formula>G125</formula>
    </cfRule>
  </conditionalFormatting>
  <conditionalFormatting sqref="O125">
    <cfRule type="cellIs" dxfId="20982" priority="21118" stopIfTrue="1" operator="lessThan">
      <formula>G125</formula>
    </cfRule>
  </conditionalFormatting>
  <conditionalFormatting sqref="O125">
    <cfRule type="cellIs" dxfId="20981" priority="21117" stopIfTrue="1" operator="lessThan">
      <formula>G125</formula>
    </cfRule>
  </conditionalFormatting>
  <conditionalFormatting sqref="O125">
    <cfRule type="cellIs" dxfId="20980" priority="21116" stopIfTrue="1" operator="lessThan">
      <formula>G125</formula>
    </cfRule>
  </conditionalFormatting>
  <conditionalFormatting sqref="O125">
    <cfRule type="cellIs" dxfId="20979" priority="21115" stopIfTrue="1" operator="lessThan">
      <formula>G125</formula>
    </cfRule>
  </conditionalFormatting>
  <conditionalFormatting sqref="O125">
    <cfRule type="cellIs" dxfId="20978" priority="21114" stopIfTrue="1" operator="lessThan">
      <formula>G125</formula>
    </cfRule>
  </conditionalFormatting>
  <conditionalFormatting sqref="O125">
    <cfRule type="cellIs" dxfId="20977" priority="21113" stopIfTrue="1" operator="lessThan">
      <formula>G125</formula>
    </cfRule>
  </conditionalFormatting>
  <conditionalFormatting sqref="O125">
    <cfRule type="cellIs" dxfId="20976" priority="21112" stopIfTrue="1" operator="lessThan">
      <formula>G125</formula>
    </cfRule>
  </conditionalFormatting>
  <conditionalFormatting sqref="O125">
    <cfRule type="cellIs" dxfId="20975" priority="21111" stopIfTrue="1" operator="lessThan">
      <formula>G125</formula>
    </cfRule>
  </conditionalFormatting>
  <conditionalFormatting sqref="O125">
    <cfRule type="cellIs" dxfId="20974" priority="21110" stopIfTrue="1" operator="lessThan">
      <formula>G125</formula>
    </cfRule>
  </conditionalFormatting>
  <conditionalFormatting sqref="O125">
    <cfRule type="cellIs" dxfId="20973" priority="21109" stopIfTrue="1" operator="lessThan">
      <formula>G125</formula>
    </cfRule>
  </conditionalFormatting>
  <conditionalFormatting sqref="O125">
    <cfRule type="cellIs" dxfId="20972" priority="21108" stopIfTrue="1" operator="lessThan">
      <formula>G125</formula>
    </cfRule>
  </conditionalFormatting>
  <conditionalFormatting sqref="O125">
    <cfRule type="cellIs" dxfId="20971" priority="21107" stopIfTrue="1" operator="lessThan">
      <formula>G125</formula>
    </cfRule>
  </conditionalFormatting>
  <conditionalFormatting sqref="O125">
    <cfRule type="cellIs" dxfId="20970" priority="21106" stopIfTrue="1" operator="lessThan">
      <formula>G125</formula>
    </cfRule>
  </conditionalFormatting>
  <conditionalFormatting sqref="O125">
    <cfRule type="cellIs" dxfId="20969" priority="21105" stopIfTrue="1" operator="lessThan">
      <formula>G125</formula>
    </cfRule>
  </conditionalFormatting>
  <conditionalFormatting sqref="O125">
    <cfRule type="cellIs" dxfId="20968" priority="21104" stopIfTrue="1" operator="lessThan">
      <formula>G125</formula>
    </cfRule>
  </conditionalFormatting>
  <conditionalFormatting sqref="O125">
    <cfRule type="cellIs" dxfId="20967" priority="21103" stopIfTrue="1" operator="lessThan">
      <formula>G125</formula>
    </cfRule>
  </conditionalFormatting>
  <conditionalFormatting sqref="O125">
    <cfRule type="cellIs" dxfId="20966" priority="21102" stopIfTrue="1" operator="lessThan">
      <formula>G125</formula>
    </cfRule>
  </conditionalFormatting>
  <conditionalFormatting sqref="O125">
    <cfRule type="cellIs" dxfId="20965" priority="21101" stopIfTrue="1" operator="lessThan">
      <formula>G125</formula>
    </cfRule>
  </conditionalFormatting>
  <conditionalFormatting sqref="O125">
    <cfRule type="cellIs" dxfId="20964" priority="21100" stopIfTrue="1" operator="lessThan">
      <formula>G125</formula>
    </cfRule>
  </conditionalFormatting>
  <conditionalFormatting sqref="O125">
    <cfRule type="cellIs" dxfId="20963" priority="21099" stopIfTrue="1" operator="lessThan">
      <formula>G125</formula>
    </cfRule>
  </conditionalFormatting>
  <conditionalFormatting sqref="O125">
    <cfRule type="cellIs" dxfId="20962" priority="21098" stopIfTrue="1" operator="lessThan">
      <formula>G125</formula>
    </cfRule>
  </conditionalFormatting>
  <conditionalFormatting sqref="O125">
    <cfRule type="cellIs" dxfId="20961" priority="21097" stopIfTrue="1" operator="lessThan">
      <formula>G125</formula>
    </cfRule>
  </conditionalFormatting>
  <conditionalFormatting sqref="O125">
    <cfRule type="cellIs" dxfId="20960" priority="21096" stopIfTrue="1" operator="lessThan">
      <formula>G125</formula>
    </cfRule>
  </conditionalFormatting>
  <conditionalFormatting sqref="O125">
    <cfRule type="cellIs" dxfId="20959" priority="21095" stopIfTrue="1" operator="lessThan">
      <formula>G125</formula>
    </cfRule>
  </conditionalFormatting>
  <conditionalFormatting sqref="O125">
    <cfRule type="cellIs" dxfId="20958" priority="21094" stopIfTrue="1" operator="lessThan">
      <formula>G125</formula>
    </cfRule>
  </conditionalFormatting>
  <conditionalFormatting sqref="O125">
    <cfRule type="cellIs" dxfId="20957" priority="21093" stopIfTrue="1" operator="lessThan">
      <formula>G125</formula>
    </cfRule>
  </conditionalFormatting>
  <conditionalFormatting sqref="O125">
    <cfRule type="cellIs" dxfId="20956" priority="21092" stopIfTrue="1" operator="lessThan">
      <formula>G125</formula>
    </cfRule>
  </conditionalFormatting>
  <conditionalFormatting sqref="O125">
    <cfRule type="cellIs" dxfId="20955" priority="21091" stopIfTrue="1" operator="lessThan">
      <formula>G125</formula>
    </cfRule>
  </conditionalFormatting>
  <conditionalFormatting sqref="O125">
    <cfRule type="cellIs" dxfId="20954" priority="21090" stopIfTrue="1" operator="lessThan">
      <formula>G125</formula>
    </cfRule>
  </conditionalFormatting>
  <conditionalFormatting sqref="O125">
    <cfRule type="cellIs" dxfId="20953" priority="21089" stopIfTrue="1" operator="lessThan">
      <formula>G125</formula>
    </cfRule>
  </conditionalFormatting>
  <conditionalFormatting sqref="O125">
    <cfRule type="cellIs" dxfId="20952" priority="21088" stopIfTrue="1" operator="lessThan">
      <formula>G125</formula>
    </cfRule>
  </conditionalFormatting>
  <conditionalFormatting sqref="O125">
    <cfRule type="cellIs" dxfId="20951" priority="21087" stopIfTrue="1" operator="lessThan">
      <formula>G125</formula>
    </cfRule>
  </conditionalFormatting>
  <conditionalFormatting sqref="O125">
    <cfRule type="cellIs" dxfId="20950" priority="21086" stopIfTrue="1" operator="lessThan">
      <formula>G125</formula>
    </cfRule>
  </conditionalFormatting>
  <conditionalFormatting sqref="O125">
    <cfRule type="cellIs" dxfId="20949" priority="21085" stopIfTrue="1" operator="lessThan">
      <formula>G125</formula>
    </cfRule>
  </conditionalFormatting>
  <conditionalFormatting sqref="O125">
    <cfRule type="cellIs" dxfId="20948" priority="21084" stopIfTrue="1" operator="lessThan">
      <formula>G125</formula>
    </cfRule>
  </conditionalFormatting>
  <conditionalFormatting sqref="O125">
    <cfRule type="cellIs" dxfId="20947" priority="21083" stopIfTrue="1" operator="lessThan">
      <formula>G125</formula>
    </cfRule>
  </conditionalFormatting>
  <conditionalFormatting sqref="O125">
    <cfRule type="cellIs" dxfId="20946" priority="21082" stopIfTrue="1" operator="lessThan">
      <formula>G125</formula>
    </cfRule>
  </conditionalFormatting>
  <conditionalFormatting sqref="O125">
    <cfRule type="cellIs" dxfId="20945" priority="21081" stopIfTrue="1" operator="lessThan">
      <formula>G125</formula>
    </cfRule>
  </conditionalFormatting>
  <conditionalFormatting sqref="O125">
    <cfRule type="cellIs" dxfId="20944" priority="21080" stopIfTrue="1" operator="lessThan">
      <formula>G125</formula>
    </cfRule>
  </conditionalFormatting>
  <conditionalFormatting sqref="O125">
    <cfRule type="cellIs" dxfId="20943" priority="21079" stopIfTrue="1" operator="lessThan">
      <formula>G125</formula>
    </cfRule>
  </conditionalFormatting>
  <conditionalFormatting sqref="O125">
    <cfRule type="cellIs" dxfId="20942" priority="21078" stopIfTrue="1" operator="lessThan">
      <formula>G125</formula>
    </cfRule>
  </conditionalFormatting>
  <conditionalFormatting sqref="O125">
    <cfRule type="cellIs" dxfId="20941" priority="21077" stopIfTrue="1" operator="lessThan">
      <formula>G125</formula>
    </cfRule>
  </conditionalFormatting>
  <conditionalFormatting sqref="O125">
    <cfRule type="cellIs" dxfId="20940" priority="21076" stopIfTrue="1" operator="lessThan">
      <formula>G125</formula>
    </cfRule>
  </conditionalFormatting>
  <conditionalFormatting sqref="O125">
    <cfRule type="cellIs" dxfId="20939" priority="21075" stopIfTrue="1" operator="lessThan">
      <formula>G125</formula>
    </cfRule>
  </conditionalFormatting>
  <conditionalFormatting sqref="O125">
    <cfRule type="cellIs" dxfId="20938" priority="21074" stopIfTrue="1" operator="lessThan">
      <formula>G125</formula>
    </cfRule>
  </conditionalFormatting>
  <conditionalFormatting sqref="O125">
    <cfRule type="cellIs" dxfId="20937" priority="21073" stopIfTrue="1" operator="lessThan">
      <formula>G125</formula>
    </cfRule>
  </conditionalFormatting>
  <conditionalFormatting sqref="O125">
    <cfRule type="cellIs" dxfId="20936" priority="21072" stopIfTrue="1" operator="lessThan">
      <formula>G125</formula>
    </cfRule>
  </conditionalFormatting>
  <conditionalFormatting sqref="O125">
    <cfRule type="cellIs" dxfId="20935" priority="21071" stopIfTrue="1" operator="lessThan">
      <formula>G125</formula>
    </cfRule>
  </conditionalFormatting>
  <conditionalFormatting sqref="O125">
    <cfRule type="cellIs" dxfId="20934" priority="21070" stopIfTrue="1" operator="lessThan">
      <formula>G125</formula>
    </cfRule>
  </conditionalFormatting>
  <conditionalFormatting sqref="O125">
    <cfRule type="cellIs" dxfId="20933" priority="21069" stopIfTrue="1" operator="lessThan">
      <formula>G125</formula>
    </cfRule>
  </conditionalFormatting>
  <conditionalFormatting sqref="O125">
    <cfRule type="cellIs" dxfId="20932" priority="21068" stopIfTrue="1" operator="lessThan">
      <formula>G125</formula>
    </cfRule>
  </conditionalFormatting>
  <conditionalFormatting sqref="O125">
    <cfRule type="cellIs" dxfId="20931" priority="21067" stopIfTrue="1" operator="lessThan">
      <formula>G125</formula>
    </cfRule>
  </conditionalFormatting>
  <conditionalFormatting sqref="O125">
    <cfRule type="cellIs" dxfId="20930" priority="21066" stopIfTrue="1" operator="lessThan">
      <formula>G125</formula>
    </cfRule>
  </conditionalFormatting>
  <conditionalFormatting sqref="O125">
    <cfRule type="cellIs" dxfId="20929" priority="21065" stopIfTrue="1" operator="lessThan">
      <formula>G125</formula>
    </cfRule>
  </conditionalFormatting>
  <conditionalFormatting sqref="O125">
    <cfRule type="cellIs" dxfId="20928" priority="21064" stopIfTrue="1" operator="lessThan">
      <formula>G125</formula>
    </cfRule>
  </conditionalFormatting>
  <conditionalFormatting sqref="O125">
    <cfRule type="cellIs" dxfId="20927" priority="21063" stopIfTrue="1" operator="lessThan">
      <formula>G125</formula>
    </cfRule>
  </conditionalFormatting>
  <conditionalFormatting sqref="O125">
    <cfRule type="cellIs" dxfId="20926" priority="21062" stopIfTrue="1" operator="lessThan">
      <formula>G125</formula>
    </cfRule>
  </conditionalFormatting>
  <conditionalFormatting sqref="O125">
    <cfRule type="cellIs" dxfId="20925" priority="21061" stopIfTrue="1" operator="lessThan">
      <formula>G125</formula>
    </cfRule>
  </conditionalFormatting>
  <conditionalFormatting sqref="O125">
    <cfRule type="cellIs" dxfId="20924" priority="21060" stopIfTrue="1" operator="lessThan">
      <formula>G125</formula>
    </cfRule>
  </conditionalFormatting>
  <conditionalFormatting sqref="O125">
    <cfRule type="cellIs" dxfId="20923" priority="21059" stopIfTrue="1" operator="lessThan">
      <formula>G125</formula>
    </cfRule>
  </conditionalFormatting>
  <conditionalFormatting sqref="O125">
    <cfRule type="cellIs" dxfId="20922" priority="21058" stopIfTrue="1" operator="lessThan">
      <formula>G125</formula>
    </cfRule>
  </conditionalFormatting>
  <conditionalFormatting sqref="O125">
    <cfRule type="cellIs" dxfId="20921" priority="21057" stopIfTrue="1" operator="lessThan">
      <formula>G125</formula>
    </cfRule>
  </conditionalFormatting>
  <conditionalFormatting sqref="O125">
    <cfRule type="cellIs" dxfId="20920" priority="21056" stopIfTrue="1" operator="lessThan">
      <formula>G125</formula>
    </cfRule>
  </conditionalFormatting>
  <conditionalFormatting sqref="O125">
    <cfRule type="cellIs" dxfId="20919" priority="21055" stopIfTrue="1" operator="lessThan">
      <formula>G125</formula>
    </cfRule>
  </conditionalFormatting>
  <conditionalFormatting sqref="O125">
    <cfRule type="cellIs" dxfId="20918" priority="21054" stopIfTrue="1" operator="lessThan">
      <formula>G125</formula>
    </cfRule>
  </conditionalFormatting>
  <conditionalFormatting sqref="O125">
    <cfRule type="cellIs" dxfId="20917" priority="21053" stopIfTrue="1" operator="lessThan">
      <formula>G125</formula>
    </cfRule>
  </conditionalFormatting>
  <conditionalFormatting sqref="O125">
    <cfRule type="cellIs" dxfId="20916" priority="21052" stopIfTrue="1" operator="lessThan">
      <formula>G125</formula>
    </cfRule>
  </conditionalFormatting>
  <conditionalFormatting sqref="O125">
    <cfRule type="cellIs" dxfId="20915" priority="21051" stopIfTrue="1" operator="lessThan">
      <formula>G125</formula>
    </cfRule>
  </conditionalFormatting>
  <conditionalFormatting sqref="O125">
    <cfRule type="cellIs" dxfId="20914" priority="21050" stopIfTrue="1" operator="lessThan">
      <formula>G125</formula>
    </cfRule>
  </conditionalFormatting>
  <conditionalFormatting sqref="O125">
    <cfRule type="cellIs" dxfId="20913" priority="21049" stopIfTrue="1" operator="lessThan">
      <formula>G125</formula>
    </cfRule>
  </conditionalFormatting>
  <conditionalFormatting sqref="O125">
    <cfRule type="cellIs" dxfId="20912" priority="21048" stopIfTrue="1" operator="lessThan">
      <formula>G125</formula>
    </cfRule>
  </conditionalFormatting>
  <conditionalFormatting sqref="O125">
    <cfRule type="cellIs" dxfId="20911" priority="21047" stopIfTrue="1" operator="lessThan">
      <formula>G125</formula>
    </cfRule>
  </conditionalFormatting>
  <conditionalFormatting sqref="O125">
    <cfRule type="cellIs" dxfId="20910" priority="21046" stopIfTrue="1" operator="lessThan">
      <formula>G125</formula>
    </cfRule>
  </conditionalFormatting>
  <conditionalFormatting sqref="O125">
    <cfRule type="cellIs" dxfId="20909" priority="21045" stopIfTrue="1" operator="lessThan">
      <formula>G125</formula>
    </cfRule>
  </conditionalFormatting>
  <conditionalFormatting sqref="O125">
    <cfRule type="cellIs" dxfId="20908" priority="21044" stopIfTrue="1" operator="lessThan">
      <formula>G125</formula>
    </cfRule>
  </conditionalFormatting>
  <conditionalFormatting sqref="O125">
    <cfRule type="cellIs" dxfId="20907" priority="21043" stopIfTrue="1" operator="lessThan">
      <formula>G125</formula>
    </cfRule>
  </conditionalFormatting>
  <conditionalFormatting sqref="O125">
    <cfRule type="cellIs" dxfId="20906" priority="21042" stopIfTrue="1" operator="lessThan">
      <formula>G125</formula>
    </cfRule>
  </conditionalFormatting>
  <conditionalFormatting sqref="O125">
    <cfRule type="cellIs" dxfId="20905" priority="21041" stopIfTrue="1" operator="lessThan">
      <formula>G125</formula>
    </cfRule>
  </conditionalFormatting>
  <conditionalFormatting sqref="O125">
    <cfRule type="cellIs" dxfId="20904" priority="21040" stopIfTrue="1" operator="lessThan">
      <formula>G125</formula>
    </cfRule>
  </conditionalFormatting>
  <conditionalFormatting sqref="O125">
    <cfRule type="cellIs" dxfId="20903" priority="21039" stopIfTrue="1" operator="lessThan">
      <formula>G125</formula>
    </cfRule>
  </conditionalFormatting>
  <conditionalFormatting sqref="O125">
    <cfRule type="cellIs" dxfId="20902" priority="21038" stopIfTrue="1" operator="lessThan">
      <formula>G125</formula>
    </cfRule>
  </conditionalFormatting>
  <conditionalFormatting sqref="O125">
    <cfRule type="cellIs" dxfId="20901" priority="21037" stopIfTrue="1" operator="lessThan">
      <formula>G125</formula>
    </cfRule>
  </conditionalFormatting>
  <conditionalFormatting sqref="O125">
    <cfRule type="cellIs" dxfId="20900" priority="21036" stopIfTrue="1" operator="lessThan">
      <formula>G125</formula>
    </cfRule>
  </conditionalFormatting>
  <conditionalFormatting sqref="O125">
    <cfRule type="cellIs" dxfId="20899" priority="21035" stopIfTrue="1" operator="lessThan">
      <formula>G125</formula>
    </cfRule>
  </conditionalFormatting>
  <conditionalFormatting sqref="O125">
    <cfRule type="cellIs" dxfId="20898" priority="21034" stopIfTrue="1" operator="lessThan">
      <formula>G125</formula>
    </cfRule>
  </conditionalFormatting>
  <conditionalFormatting sqref="O125">
    <cfRule type="cellIs" dxfId="20897" priority="21033" stopIfTrue="1" operator="lessThan">
      <formula>G125</formula>
    </cfRule>
  </conditionalFormatting>
  <conditionalFormatting sqref="O125">
    <cfRule type="cellIs" dxfId="20896" priority="21032" stopIfTrue="1" operator="lessThan">
      <formula>G125</formula>
    </cfRule>
  </conditionalFormatting>
  <conditionalFormatting sqref="O125">
    <cfRule type="cellIs" dxfId="20895" priority="21031" stopIfTrue="1" operator="lessThan">
      <formula>G125</formula>
    </cfRule>
  </conditionalFormatting>
  <conditionalFormatting sqref="O125">
    <cfRule type="cellIs" dxfId="20894" priority="21030" stopIfTrue="1" operator="lessThan">
      <formula>G125</formula>
    </cfRule>
  </conditionalFormatting>
  <conditionalFormatting sqref="O125">
    <cfRule type="cellIs" dxfId="20893" priority="21029" stopIfTrue="1" operator="lessThan">
      <formula>G125</formula>
    </cfRule>
  </conditionalFormatting>
  <conditionalFormatting sqref="O125">
    <cfRule type="cellIs" dxfId="20892" priority="21028" stopIfTrue="1" operator="lessThan">
      <formula>G125</formula>
    </cfRule>
  </conditionalFormatting>
  <conditionalFormatting sqref="O125">
    <cfRule type="cellIs" dxfId="20891" priority="21027" stopIfTrue="1" operator="lessThan">
      <formula>G125</formula>
    </cfRule>
  </conditionalFormatting>
  <conditionalFormatting sqref="O125">
    <cfRule type="cellIs" dxfId="20890" priority="21026" stopIfTrue="1" operator="lessThan">
      <formula>G125</formula>
    </cfRule>
  </conditionalFormatting>
  <conditionalFormatting sqref="O125">
    <cfRule type="cellIs" dxfId="20889" priority="21025" stopIfTrue="1" operator="lessThan">
      <formula>G125</formula>
    </cfRule>
  </conditionalFormatting>
  <conditionalFormatting sqref="O125">
    <cfRule type="cellIs" dxfId="20888" priority="21024" stopIfTrue="1" operator="lessThan">
      <formula>G125</formula>
    </cfRule>
  </conditionalFormatting>
  <conditionalFormatting sqref="O125">
    <cfRule type="cellIs" dxfId="20887" priority="21023" stopIfTrue="1" operator="lessThan">
      <formula>G125</formula>
    </cfRule>
  </conditionalFormatting>
  <conditionalFormatting sqref="O125">
    <cfRule type="cellIs" dxfId="20886" priority="21022" stopIfTrue="1" operator="lessThan">
      <formula>G125</formula>
    </cfRule>
  </conditionalFormatting>
  <conditionalFormatting sqref="O125">
    <cfRule type="cellIs" dxfId="20885" priority="21021" stopIfTrue="1" operator="lessThan">
      <formula>G125</formula>
    </cfRule>
  </conditionalFormatting>
  <conditionalFormatting sqref="O125">
    <cfRule type="cellIs" dxfId="20884" priority="21020" stopIfTrue="1" operator="lessThan">
      <formula>G125</formula>
    </cfRule>
  </conditionalFormatting>
  <conditionalFormatting sqref="O125">
    <cfRule type="cellIs" dxfId="20883" priority="21019" stopIfTrue="1" operator="lessThan">
      <formula>G125</formula>
    </cfRule>
  </conditionalFormatting>
  <conditionalFormatting sqref="O125">
    <cfRule type="cellIs" dxfId="20882" priority="21018" stopIfTrue="1" operator="lessThan">
      <formula>G125</formula>
    </cfRule>
  </conditionalFormatting>
  <conditionalFormatting sqref="O125">
    <cfRule type="cellIs" dxfId="20881" priority="21017" stopIfTrue="1" operator="lessThan">
      <formula>G125</formula>
    </cfRule>
  </conditionalFormatting>
  <conditionalFormatting sqref="O125">
    <cfRule type="cellIs" dxfId="20880" priority="21016" stopIfTrue="1" operator="lessThan">
      <formula>G125</formula>
    </cfRule>
  </conditionalFormatting>
  <conditionalFormatting sqref="O125">
    <cfRule type="cellIs" dxfId="20879" priority="21015" stopIfTrue="1" operator="lessThan">
      <formula>G125</formula>
    </cfRule>
  </conditionalFormatting>
  <conditionalFormatting sqref="O125">
    <cfRule type="cellIs" dxfId="20878" priority="21014" stopIfTrue="1" operator="lessThan">
      <formula>G125</formula>
    </cfRule>
  </conditionalFormatting>
  <conditionalFormatting sqref="O125">
    <cfRule type="cellIs" dxfId="20877" priority="21013" stopIfTrue="1" operator="lessThan">
      <formula>G125</formula>
    </cfRule>
  </conditionalFormatting>
  <conditionalFormatting sqref="O125">
    <cfRule type="cellIs" dxfId="20876" priority="21012" stopIfTrue="1" operator="lessThan">
      <formula>G125</formula>
    </cfRule>
  </conditionalFormatting>
  <conditionalFormatting sqref="O125">
    <cfRule type="cellIs" dxfId="20875" priority="21011" stopIfTrue="1" operator="lessThan">
      <formula>G125</formula>
    </cfRule>
  </conditionalFormatting>
  <conditionalFormatting sqref="O125">
    <cfRule type="cellIs" dxfId="20874" priority="21010" stopIfTrue="1" operator="lessThan">
      <formula>G125</formula>
    </cfRule>
  </conditionalFormatting>
  <conditionalFormatting sqref="O125">
    <cfRule type="cellIs" dxfId="20873" priority="21009" stopIfTrue="1" operator="lessThan">
      <formula>G125</formula>
    </cfRule>
  </conditionalFormatting>
  <conditionalFormatting sqref="O125">
    <cfRule type="cellIs" dxfId="20872" priority="21008" stopIfTrue="1" operator="lessThan">
      <formula>G125</formula>
    </cfRule>
  </conditionalFormatting>
  <conditionalFormatting sqref="O125">
    <cfRule type="cellIs" dxfId="20871" priority="21007" stopIfTrue="1" operator="lessThan">
      <formula>G125</formula>
    </cfRule>
  </conditionalFormatting>
  <conditionalFormatting sqref="O125">
    <cfRule type="cellIs" dxfId="20870" priority="21006" stopIfTrue="1" operator="lessThan">
      <formula>G125</formula>
    </cfRule>
  </conditionalFormatting>
  <conditionalFormatting sqref="O125">
    <cfRule type="cellIs" dxfId="20869" priority="21005" stopIfTrue="1" operator="lessThan">
      <formula>G125</formula>
    </cfRule>
  </conditionalFormatting>
  <conditionalFormatting sqref="O125">
    <cfRule type="cellIs" dxfId="20868" priority="21004" stopIfTrue="1" operator="lessThan">
      <formula>G125</formula>
    </cfRule>
  </conditionalFormatting>
  <conditionalFormatting sqref="O125">
    <cfRule type="cellIs" dxfId="20867" priority="21003" stopIfTrue="1" operator="lessThan">
      <formula>G125</formula>
    </cfRule>
  </conditionalFormatting>
  <conditionalFormatting sqref="O125">
    <cfRule type="cellIs" dxfId="20866" priority="21002" stopIfTrue="1" operator="lessThan">
      <formula>G125</formula>
    </cfRule>
  </conditionalFormatting>
  <conditionalFormatting sqref="O125">
    <cfRule type="cellIs" dxfId="20865" priority="21001" stopIfTrue="1" operator="lessThan">
      <formula>G125</formula>
    </cfRule>
  </conditionalFormatting>
  <conditionalFormatting sqref="O125">
    <cfRule type="cellIs" dxfId="20864" priority="21000" stopIfTrue="1" operator="lessThan">
      <formula>G125</formula>
    </cfRule>
  </conditionalFormatting>
  <conditionalFormatting sqref="O125">
    <cfRule type="cellIs" dxfId="20863" priority="20999" stopIfTrue="1" operator="lessThan">
      <formula>G125</formula>
    </cfRule>
  </conditionalFormatting>
  <conditionalFormatting sqref="O125">
    <cfRule type="cellIs" dxfId="20862" priority="20998" stopIfTrue="1" operator="lessThan">
      <formula>G125</formula>
    </cfRule>
  </conditionalFormatting>
  <conditionalFormatting sqref="O125">
    <cfRule type="cellIs" dxfId="20861" priority="20997" stopIfTrue="1" operator="lessThan">
      <formula>G125</formula>
    </cfRule>
  </conditionalFormatting>
  <conditionalFormatting sqref="O125">
    <cfRule type="cellIs" dxfId="20860" priority="20996" stopIfTrue="1" operator="lessThan">
      <formula>G125</formula>
    </cfRule>
  </conditionalFormatting>
  <conditionalFormatting sqref="O125">
    <cfRule type="cellIs" dxfId="20859" priority="20995" stopIfTrue="1" operator="lessThan">
      <formula>G125</formula>
    </cfRule>
  </conditionalFormatting>
  <conditionalFormatting sqref="O125">
    <cfRule type="cellIs" dxfId="20858" priority="20994" stopIfTrue="1" operator="lessThan">
      <formula>G125</formula>
    </cfRule>
  </conditionalFormatting>
  <conditionalFormatting sqref="O125">
    <cfRule type="cellIs" dxfId="20857" priority="20993" stopIfTrue="1" operator="lessThan">
      <formula>G125</formula>
    </cfRule>
  </conditionalFormatting>
  <conditionalFormatting sqref="O125">
    <cfRule type="cellIs" dxfId="20856" priority="20992" stopIfTrue="1" operator="lessThan">
      <formula>G125</formula>
    </cfRule>
  </conditionalFormatting>
  <conditionalFormatting sqref="O125">
    <cfRule type="cellIs" dxfId="20855" priority="20991" stopIfTrue="1" operator="lessThan">
      <formula>G125</formula>
    </cfRule>
  </conditionalFormatting>
  <conditionalFormatting sqref="O125">
    <cfRule type="cellIs" dxfId="20854" priority="20990" stopIfTrue="1" operator="lessThan">
      <formula>G125</formula>
    </cfRule>
  </conditionalFormatting>
  <conditionalFormatting sqref="O125">
    <cfRule type="cellIs" dxfId="20853" priority="20989" stopIfTrue="1" operator="lessThan">
      <formula>G125</formula>
    </cfRule>
  </conditionalFormatting>
  <conditionalFormatting sqref="O125">
    <cfRule type="cellIs" dxfId="20852" priority="20988" stopIfTrue="1" operator="lessThan">
      <formula>G125</formula>
    </cfRule>
  </conditionalFormatting>
  <conditionalFormatting sqref="O125">
    <cfRule type="cellIs" dxfId="20851" priority="20987" stopIfTrue="1" operator="lessThan">
      <formula>G125</formula>
    </cfRule>
  </conditionalFormatting>
  <conditionalFormatting sqref="O125">
    <cfRule type="cellIs" dxfId="20850" priority="20986" stopIfTrue="1" operator="lessThan">
      <formula>G125</formula>
    </cfRule>
  </conditionalFormatting>
  <conditionalFormatting sqref="O125">
    <cfRule type="cellIs" dxfId="20849" priority="20985" stopIfTrue="1" operator="lessThan">
      <formula>G125</formula>
    </cfRule>
  </conditionalFormatting>
  <conditionalFormatting sqref="O125">
    <cfRule type="cellIs" dxfId="20848" priority="20984" stopIfTrue="1" operator="lessThan">
      <formula>G125</formula>
    </cfRule>
  </conditionalFormatting>
  <conditionalFormatting sqref="O125">
    <cfRule type="cellIs" dxfId="20847" priority="20983" stopIfTrue="1" operator="lessThan">
      <formula>G125</formula>
    </cfRule>
  </conditionalFormatting>
  <conditionalFormatting sqref="O125">
    <cfRule type="cellIs" dxfId="20846" priority="20982" stopIfTrue="1" operator="lessThan">
      <formula>G125</formula>
    </cfRule>
  </conditionalFormatting>
  <conditionalFormatting sqref="O125">
    <cfRule type="cellIs" dxfId="20845" priority="20981" stopIfTrue="1" operator="lessThan">
      <formula>G125</formula>
    </cfRule>
  </conditionalFormatting>
  <conditionalFormatting sqref="O125">
    <cfRule type="cellIs" dxfId="20844" priority="20980" stopIfTrue="1" operator="lessThan">
      <formula>G125</formula>
    </cfRule>
  </conditionalFormatting>
  <conditionalFormatting sqref="O125">
    <cfRule type="cellIs" dxfId="20843" priority="20979" stopIfTrue="1" operator="lessThan">
      <formula>G125</formula>
    </cfRule>
  </conditionalFormatting>
  <conditionalFormatting sqref="O125">
    <cfRule type="cellIs" dxfId="20842" priority="20978" stopIfTrue="1" operator="lessThan">
      <formula>G125</formula>
    </cfRule>
  </conditionalFormatting>
  <conditionalFormatting sqref="O125">
    <cfRule type="cellIs" dxfId="20841" priority="20977" stopIfTrue="1" operator="lessThan">
      <formula>G125</formula>
    </cfRule>
  </conditionalFormatting>
  <conditionalFormatting sqref="O125">
    <cfRule type="cellIs" dxfId="20840" priority="20976" stopIfTrue="1" operator="lessThan">
      <formula>G125</formula>
    </cfRule>
  </conditionalFormatting>
  <conditionalFormatting sqref="O125">
    <cfRule type="cellIs" dxfId="20839" priority="20975" stopIfTrue="1" operator="lessThan">
      <formula>G125</formula>
    </cfRule>
  </conditionalFormatting>
  <conditionalFormatting sqref="O125">
    <cfRule type="cellIs" dxfId="20838" priority="20974" stopIfTrue="1" operator="lessThan">
      <formula>G125</formula>
    </cfRule>
  </conditionalFormatting>
  <conditionalFormatting sqref="O125">
    <cfRule type="cellIs" dxfId="20837" priority="20973" stopIfTrue="1" operator="lessThan">
      <formula>G125</formula>
    </cfRule>
  </conditionalFormatting>
  <conditionalFormatting sqref="O125">
    <cfRule type="cellIs" dxfId="20836" priority="20972" stopIfTrue="1" operator="lessThan">
      <formula>G125</formula>
    </cfRule>
  </conditionalFormatting>
  <conditionalFormatting sqref="O125">
    <cfRule type="cellIs" dxfId="20835" priority="20971" stopIfTrue="1" operator="lessThan">
      <formula>G125</formula>
    </cfRule>
  </conditionalFormatting>
  <conditionalFormatting sqref="O125">
    <cfRule type="cellIs" dxfId="20834" priority="20970" stopIfTrue="1" operator="lessThan">
      <formula>G125</formula>
    </cfRule>
  </conditionalFormatting>
  <conditionalFormatting sqref="O125">
    <cfRule type="cellIs" dxfId="20833" priority="20969" stopIfTrue="1" operator="lessThan">
      <formula>G125</formula>
    </cfRule>
  </conditionalFormatting>
  <conditionalFormatting sqref="O125">
    <cfRule type="cellIs" dxfId="20832" priority="20968" stopIfTrue="1" operator="lessThan">
      <formula>G125</formula>
    </cfRule>
  </conditionalFormatting>
  <conditionalFormatting sqref="O125">
    <cfRule type="cellIs" dxfId="20831" priority="20967" stopIfTrue="1" operator="lessThan">
      <formula>G125</formula>
    </cfRule>
  </conditionalFormatting>
  <conditionalFormatting sqref="O125">
    <cfRule type="cellIs" dxfId="20830" priority="20966" stopIfTrue="1" operator="lessThan">
      <formula>G125</formula>
    </cfRule>
  </conditionalFormatting>
  <conditionalFormatting sqref="O125">
    <cfRule type="cellIs" dxfId="20829" priority="20965" stopIfTrue="1" operator="lessThan">
      <formula>G125</formula>
    </cfRule>
  </conditionalFormatting>
  <conditionalFormatting sqref="O125">
    <cfRule type="cellIs" dxfId="20828" priority="20964" stopIfTrue="1" operator="lessThan">
      <formula>G125</formula>
    </cfRule>
  </conditionalFormatting>
  <conditionalFormatting sqref="O125">
    <cfRule type="cellIs" dxfId="20827" priority="20963" stopIfTrue="1" operator="lessThan">
      <formula>G125</formula>
    </cfRule>
  </conditionalFormatting>
  <conditionalFormatting sqref="O125">
    <cfRule type="cellIs" dxfId="20826" priority="20962" stopIfTrue="1" operator="lessThan">
      <formula>G125</formula>
    </cfRule>
  </conditionalFormatting>
  <conditionalFormatting sqref="O125">
    <cfRule type="cellIs" dxfId="20825" priority="20961" stopIfTrue="1" operator="lessThan">
      <formula>G125</formula>
    </cfRule>
  </conditionalFormatting>
  <conditionalFormatting sqref="O125">
    <cfRule type="cellIs" dxfId="20824" priority="20960" stopIfTrue="1" operator="lessThan">
      <formula>G125</formula>
    </cfRule>
  </conditionalFormatting>
  <conditionalFormatting sqref="O125">
    <cfRule type="cellIs" dxfId="20823" priority="20959" stopIfTrue="1" operator="lessThan">
      <formula>G125</formula>
    </cfRule>
  </conditionalFormatting>
  <conditionalFormatting sqref="O125">
    <cfRule type="cellIs" dxfId="20822" priority="20958" stopIfTrue="1" operator="lessThan">
      <formula>G125</formula>
    </cfRule>
  </conditionalFormatting>
  <conditionalFormatting sqref="O125">
    <cfRule type="cellIs" dxfId="20821" priority="20957" stopIfTrue="1" operator="lessThan">
      <formula>G125</formula>
    </cfRule>
  </conditionalFormatting>
  <conditionalFormatting sqref="O125">
    <cfRule type="cellIs" dxfId="20820" priority="20956" stopIfTrue="1" operator="lessThan">
      <formula>G125</formula>
    </cfRule>
  </conditionalFormatting>
  <conditionalFormatting sqref="O125">
    <cfRule type="cellIs" dxfId="20819" priority="20955" stopIfTrue="1" operator="lessThan">
      <formula>G125</formula>
    </cfRule>
  </conditionalFormatting>
  <conditionalFormatting sqref="O125">
    <cfRule type="cellIs" dxfId="20818" priority="20954" stopIfTrue="1" operator="lessThan">
      <formula>G125</formula>
    </cfRule>
  </conditionalFormatting>
  <conditionalFormatting sqref="O125">
    <cfRule type="cellIs" dxfId="20817" priority="20953" stopIfTrue="1" operator="lessThan">
      <formula>G125</formula>
    </cfRule>
  </conditionalFormatting>
  <conditionalFormatting sqref="O125">
    <cfRule type="cellIs" dxfId="20816" priority="20952" stopIfTrue="1" operator="lessThan">
      <formula>G125</formula>
    </cfRule>
  </conditionalFormatting>
  <conditionalFormatting sqref="O125">
    <cfRule type="cellIs" dxfId="20815" priority="20951" stopIfTrue="1" operator="lessThan">
      <formula>G125</formula>
    </cfRule>
  </conditionalFormatting>
  <conditionalFormatting sqref="O125">
    <cfRule type="cellIs" dxfId="20814" priority="20950" stopIfTrue="1" operator="lessThan">
      <formula>G125</formula>
    </cfRule>
  </conditionalFormatting>
  <conditionalFormatting sqref="O125">
    <cfRule type="cellIs" dxfId="20813" priority="20949" stopIfTrue="1" operator="lessThan">
      <formula>G125</formula>
    </cfRule>
  </conditionalFormatting>
  <conditionalFormatting sqref="O125">
    <cfRule type="cellIs" dxfId="20812" priority="20948" stopIfTrue="1" operator="lessThan">
      <formula>G125</formula>
    </cfRule>
  </conditionalFormatting>
  <conditionalFormatting sqref="O125">
    <cfRule type="cellIs" dxfId="20811" priority="20947" stopIfTrue="1" operator="lessThan">
      <formula>G125</formula>
    </cfRule>
  </conditionalFormatting>
  <conditionalFormatting sqref="O125">
    <cfRule type="cellIs" dxfId="20810" priority="20946" stopIfTrue="1" operator="lessThan">
      <formula>G125</formula>
    </cfRule>
  </conditionalFormatting>
  <conditionalFormatting sqref="O125">
    <cfRule type="cellIs" dxfId="20809" priority="20945" stopIfTrue="1" operator="lessThan">
      <formula>G125</formula>
    </cfRule>
  </conditionalFormatting>
  <conditionalFormatting sqref="O125">
    <cfRule type="cellIs" dxfId="20808" priority="20944" stopIfTrue="1" operator="lessThan">
      <formula>G125</formula>
    </cfRule>
  </conditionalFormatting>
  <conditionalFormatting sqref="O125">
    <cfRule type="cellIs" dxfId="20807" priority="20943" stopIfTrue="1" operator="lessThan">
      <formula>G125</formula>
    </cfRule>
  </conditionalFormatting>
  <conditionalFormatting sqref="O125">
    <cfRule type="cellIs" dxfId="20806" priority="20942" stopIfTrue="1" operator="lessThan">
      <formula>G125</formula>
    </cfRule>
  </conditionalFormatting>
  <conditionalFormatting sqref="O125">
    <cfRule type="cellIs" dxfId="20805" priority="20941" stopIfTrue="1" operator="lessThan">
      <formula>G125</formula>
    </cfRule>
  </conditionalFormatting>
  <conditionalFormatting sqref="O125">
    <cfRule type="cellIs" dxfId="20804" priority="20940" stopIfTrue="1" operator="lessThan">
      <formula>G125</formula>
    </cfRule>
  </conditionalFormatting>
  <conditionalFormatting sqref="O125">
    <cfRule type="cellIs" dxfId="20803" priority="20939" stopIfTrue="1" operator="lessThan">
      <formula>G125</formula>
    </cfRule>
  </conditionalFormatting>
  <conditionalFormatting sqref="O125">
    <cfRule type="cellIs" dxfId="20802" priority="20938" stopIfTrue="1" operator="lessThan">
      <formula>G125</formula>
    </cfRule>
  </conditionalFormatting>
  <conditionalFormatting sqref="O125">
    <cfRule type="cellIs" dxfId="20801" priority="20937" stopIfTrue="1" operator="lessThan">
      <formula>G125</formula>
    </cfRule>
  </conditionalFormatting>
  <conditionalFormatting sqref="O125">
    <cfRule type="cellIs" dxfId="20800" priority="20936" stopIfTrue="1" operator="lessThan">
      <formula>G125</formula>
    </cfRule>
  </conditionalFormatting>
  <conditionalFormatting sqref="O125">
    <cfRule type="cellIs" dxfId="20799" priority="20935" stopIfTrue="1" operator="lessThan">
      <formula>G125</formula>
    </cfRule>
  </conditionalFormatting>
  <conditionalFormatting sqref="O125">
    <cfRule type="cellIs" dxfId="20798" priority="20934" stopIfTrue="1" operator="lessThan">
      <formula>G125</formula>
    </cfRule>
  </conditionalFormatting>
  <conditionalFormatting sqref="O125">
    <cfRule type="cellIs" dxfId="20797" priority="20933" stopIfTrue="1" operator="lessThan">
      <formula>G125</formula>
    </cfRule>
  </conditionalFormatting>
  <conditionalFormatting sqref="O125">
    <cfRule type="cellIs" dxfId="20796" priority="20932" stopIfTrue="1" operator="lessThan">
      <formula>G125</formula>
    </cfRule>
  </conditionalFormatting>
  <conditionalFormatting sqref="O125">
    <cfRule type="cellIs" dxfId="20795" priority="20931" stopIfTrue="1" operator="lessThan">
      <formula>G125</formula>
    </cfRule>
  </conditionalFormatting>
  <conditionalFormatting sqref="O125">
    <cfRule type="cellIs" dxfId="20794" priority="20930" stopIfTrue="1" operator="lessThan">
      <formula>G125</formula>
    </cfRule>
  </conditionalFormatting>
  <conditionalFormatting sqref="O125">
    <cfRule type="cellIs" dxfId="20793" priority="20929" stopIfTrue="1" operator="lessThan">
      <formula>G125</formula>
    </cfRule>
  </conditionalFormatting>
  <conditionalFormatting sqref="O125">
    <cfRule type="cellIs" dxfId="20792" priority="20928" stopIfTrue="1" operator="lessThan">
      <formula>G125</formula>
    </cfRule>
  </conditionalFormatting>
  <conditionalFormatting sqref="O125">
    <cfRule type="cellIs" dxfId="20791" priority="20927" stopIfTrue="1" operator="lessThan">
      <formula>G125</formula>
    </cfRule>
  </conditionalFormatting>
  <conditionalFormatting sqref="O125">
    <cfRule type="cellIs" dxfId="20790" priority="20926" stopIfTrue="1" operator="lessThan">
      <formula>G125</formula>
    </cfRule>
  </conditionalFormatting>
  <conditionalFormatting sqref="O125">
    <cfRule type="cellIs" dxfId="20789" priority="20925" stopIfTrue="1" operator="lessThan">
      <formula>G125</formula>
    </cfRule>
  </conditionalFormatting>
  <conditionalFormatting sqref="O125">
    <cfRule type="cellIs" dxfId="20788" priority="20924" stopIfTrue="1" operator="lessThan">
      <formula>G125</formula>
    </cfRule>
  </conditionalFormatting>
  <conditionalFormatting sqref="O125">
    <cfRule type="cellIs" dxfId="20787" priority="20923" stopIfTrue="1" operator="lessThan">
      <formula>G125</formula>
    </cfRule>
  </conditionalFormatting>
  <conditionalFormatting sqref="O125">
    <cfRule type="cellIs" dxfId="20786" priority="20922" stopIfTrue="1" operator="lessThan">
      <formula>G125</formula>
    </cfRule>
  </conditionalFormatting>
  <conditionalFormatting sqref="O125">
    <cfRule type="cellIs" dxfId="20785" priority="20921" stopIfTrue="1" operator="lessThan">
      <formula>G125</formula>
    </cfRule>
  </conditionalFormatting>
  <conditionalFormatting sqref="O125">
    <cfRule type="cellIs" dxfId="20784" priority="20920" stopIfTrue="1" operator="lessThan">
      <formula>G125</formula>
    </cfRule>
  </conditionalFormatting>
  <conditionalFormatting sqref="O125">
    <cfRule type="cellIs" dxfId="20783" priority="20919" stopIfTrue="1" operator="lessThan">
      <formula>G125</formula>
    </cfRule>
  </conditionalFormatting>
  <conditionalFormatting sqref="O125">
    <cfRule type="cellIs" dxfId="20782" priority="20918" stopIfTrue="1" operator="lessThan">
      <formula>G125</formula>
    </cfRule>
  </conditionalFormatting>
  <conditionalFormatting sqref="O125">
    <cfRule type="cellIs" dxfId="20781" priority="20917" stopIfTrue="1" operator="lessThan">
      <formula>G125</formula>
    </cfRule>
  </conditionalFormatting>
  <conditionalFormatting sqref="O125">
    <cfRule type="cellIs" dxfId="20780" priority="20916" stopIfTrue="1" operator="lessThan">
      <formula>G125</formula>
    </cfRule>
  </conditionalFormatting>
  <conditionalFormatting sqref="O125">
    <cfRule type="cellIs" dxfId="20779" priority="20915" stopIfTrue="1" operator="lessThan">
      <formula>G125</formula>
    </cfRule>
  </conditionalFormatting>
  <conditionalFormatting sqref="O125">
    <cfRule type="cellIs" dxfId="20778" priority="20914" stopIfTrue="1" operator="lessThan">
      <formula>G125</formula>
    </cfRule>
  </conditionalFormatting>
  <conditionalFormatting sqref="O125">
    <cfRule type="cellIs" dxfId="20777" priority="20913" stopIfTrue="1" operator="lessThan">
      <formula>G125</formula>
    </cfRule>
  </conditionalFormatting>
  <conditionalFormatting sqref="O125">
    <cfRule type="cellIs" dxfId="20776" priority="20912" stopIfTrue="1" operator="lessThan">
      <formula>G125</formula>
    </cfRule>
  </conditionalFormatting>
  <conditionalFormatting sqref="O125">
    <cfRule type="cellIs" dxfId="20775" priority="20911" stopIfTrue="1" operator="lessThan">
      <formula>G125</formula>
    </cfRule>
  </conditionalFormatting>
  <conditionalFormatting sqref="O125">
    <cfRule type="cellIs" dxfId="20774" priority="20910" stopIfTrue="1" operator="lessThan">
      <formula>G125</formula>
    </cfRule>
  </conditionalFormatting>
  <conditionalFormatting sqref="O125">
    <cfRule type="cellIs" dxfId="20773" priority="20909" stopIfTrue="1" operator="lessThan">
      <formula>G125</formula>
    </cfRule>
  </conditionalFormatting>
  <conditionalFormatting sqref="O125">
    <cfRule type="cellIs" dxfId="20772" priority="20908" stopIfTrue="1" operator="lessThan">
      <formula>G125</formula>
    </cfRule>
  </conditionalFormatting>
  <conditionalFormatting sqref="O125">
    <cfRule type="cellIs" dxfId="20771" priority="20907" stopIfTrue="1" operator="lessThan">
      <formula>G125</formula>
    </cfRule>
  </conditionalFormatting>
  <conditionalFormatting sqref="O125">
    <cfRule type="cellIs" dxfId="20770" priority="20906" stopIfTrue="1" operator="lessThan">
      <formula>G125</formula>
    </cfRule>
  </conditionalFormatting>
  <conditionalFormatting sqref="O125">
    <cfRule type="cellIs" dxfId="20769" priority="20905" stopIfTrue="1" operator="lessThan">
      <formula>G125</formula>
    </cfRule>
  </conditionalFormatting>
  <conditionalFormatting sqref="O125">
    <cfRule type="cellIs" dxfId="20768" priority="20904" stopIfTrue="1" operator="lessThan">
      <formula>G125</formula>
    </cfRule>
  </conditionalFormatting>
  <conditionalFormatting sqref="O125">
    <cfRule type="cellIs" dxfId="20767" priority="20903" stopIfTrue="1" operator="lessThan">
      <formula>G125</formula>
    </cfRule>
  </conditionalFormatting>
  <conditionalFormatting sqref="O125">
    <cfRule type="cellIs" dxfId="20766" priority="20902" stopIfTrue="1" operator="lessThan">
      <formula>G125</formula>
    </cfRule>
  </conditionalFormatting>
  <conditionalFormatting sqref="O125">
    <cfRule type="cellIs" dxfId="20765" priority="20901" stopIfTrue="1" operator="lessThan">
      <formula>G125</formula>
    </cfRule>
  </conditionalFormatting>
  <conditionalFormatting sqref="O125">
    <cfRule type="cellIs" dxfId="20764" priority="20900" stopIfTrue="1" operator="lessThan">
      <formula>G125</formula>
    </cfRule>
  </conditionalFormatting>
  <conditionalFormatting sqref="O125">
    <cfRule type="cellIs" dxfId="20763" priority="20899" stopIfTrue="1" operator="lessThan">
      <formula>G125</formula>
    </cfRule>
  </conditionalFormatting>
  <conditionalFormatting sqref="O125">
    <cfRule type="cellIs" dxfId="20762" priority="20898" stopIfTrue="1" operator="lessThan">
      <formula>G125</formula>
    </cfRule>
  </conditionalFormatting>
  <conditionalFormatting sqref="O125">
    <cfRule type="cellIs" dxfId="20761" priority="20897" stopIfTrue="1" operator="lessThan">
      <formula>G125</formula>
    </cfRule>
  </conditionalFormatting>
  <conditionalFormatting sqref="O125">
    <cfRule type="cellIs" dxfId="20760" priority="20896" stopIfTrue="1" operator="lessThan">
      <formula>G125</formula>
    </cfRule>
  </conditionalFormatting>
  <conditionalFormatting sqref="O125">
    <cfRule type="cellIs" dxfId="20759" priority="20895" stopIfTrue="1" operator="lessThan">
      <formula>G125</formula>
    </cfRule>
  </conditionalFormatting>
  <conditionalFormatting sqref="O125">
    <cfRule type="cellIs" dxfId="20758" priority="20894" stopIfTrue="1" operator="lessThan">
      <formula>G125</formula>
    </cfRule>
  </conditionalFormatting>
  <conditionalFormatting sqref="O125">
    <cfRule type="cellIs" dxfId="20757" priority="20893" stopIfTrue="1" operator="lessThan">
      <formula>G125</formula>
    </cfRule>
  </conditionalFormatting>
  <conditionalFormatting sqref="O125">
    <cfRule type="cellIs" dxfId="20756" priority="20892" stopIfTrue="1" operator="lessThan">
      <formula>G125</formula>
    </cfRule>
  </conditionalFormatting>
  <conditionalFormatting sqref="O125">
    <cfRule type="cellIs" dxfId="20755" priority="20891" stopIfTrue="1" operator="lessThan">
      <formula>G125</formula>
    </cfRule>
  </conditionalFormatting>
  <conditionalFormatting sqref="O125">
    <cfRule type="cellIs" dxfId="20754" priority="20890" stopIfTrue="1" operator="lessThan">
      <formula>G125</formula>
    </cfRule>
  </conditionalFormatting>
  <conditionalFormatting sqref="O125">
    <cfRule type="cellIs" dxfId="20753" priority="20889" stopIfTrue="1" operator="lessThan">
      <formula>G125</formula>
    </cfRule>
  </conditionalFormatting>
  <conditionalFormatting sqref="O125">
    <cfRule type="cellIs" dxfId="20752" priority="20888" stopIfTrue="1" operator="lessThan">
      <formula>G125</formula>
    </cfRule>
  </conditionalFormatting>
  <conditionalFormatting sqref="O125">
    <cfRule type="cellIs" dxfId="20751" priority="20887" stopIfTrue="1" operator="lessThan">
      <formula>G125</formula>
    </cfRule>
  </conditionalFormatting>
  <conditionalFormatting sqref="O125">
    <cfRule type="cellIs" dxfId="20750" priority="20886" stopIfTrue="1" operator="lessThan">
      <formula>G125</formula>
    </cfRule>
  </conditionalFormatting>
  <conditionalFormatting sqref="O125">
    <cfRule type="cellIs" dxfId="20749" priority="20885" stopIfTrue="1" operator="lessThan">
      <formula>G125</formula>
    </cfRule>
  </conditionalFormatting>
  <conditionalFormatting sqref="O125">
    <cfRule type="cellIs" dxfId="20748" priority="20884" stopIfTrue="1" operator="lessThan">
      <formula>G125</formula>
    </cfRule>
  </conditionalFormatting>
  <conditionalFormatting sqref="O125">
    <cfRule type="cellIs" dxfId="20747" priority="20883" stopIfTrue="1" operator="lessThan">
      <formula>G125</formula>
    </cfRule>
  </conditionalFormatting>
  <conditionalFormatting sqref="O125">
    <cfRule type="cellIs" dxfId="20746" priority="20882" stopIfTrue="1" operator="lessThan">
      <formula>G125</formula>
    </cfRule>
  </conditionalFormatting>
  <conditionalFormatting sqref="O125">
    <cfRule type="cellIs" dxfId="20745" priority="20881" stopIfTrue="1" operator="lessThan">
      <formula>G125</formula>
    </cfRule>
  </conditionalFormatting>
  <conditionalFormatting sqref="O125">
    <cfRule type="cellIs" dxfId="20744" priority="20880" stopIfTrue="1" operator="lessThan">
      <formula>G125</formula>
    </cfRule>
  </conditionalFormatting>
  <conditionalFormatting sqref="O125">
    <cfRule type="cellIs" dxfId="20743" priority="20879" stopIfTrue="1" operator="lessThan">
      <formula>G125</formula>
    </cfRule>
  </conditionalFormatting>
  <conditionalFormatting sqref="O125">
    <cfRule type="cellIs" dxfId="20742" priority="20878" stopIfTrue="1" operator="lessThan">
      <formula>G125</formula>
    </cfRule>
  </conditionalFormatting>
  <conditionalFormatting sqref="O125">
    <cfRule type="cellIs" dxfId="20741" priority="20877" stopIfTrue="1" operator="lessThan">
      <formula>G125</formula>
    </cfRule>
  </conditionalFormatting>
  <conditionalFormatting sqref="O125">
    <cfRule type="cellIs" dxfId="20740" priority="20876" stopIfTrue="1" operator="lessThan">
      <formula>G125</formula>
    </cfRule>
  </conditionalFormatting>
  <conditionalFormatting sqref="O125">
    <cfRule type="cellIs" dxfId="20739" priority="20875" stopIfTrue="1" operator="lessThan">
      <formula>G125</formula>
    </cfRule>
  </conditionalFormatting>
  <conditionalFormatting sqref="O125">
    <cfRule type="cellIs" dxfId="20738" priority="20874" stopIfTrue="1" operator="lessThan">
      <formula>G125</formula>
    </cfRule>
  </conditionalFormatting>
  <conditionalFormatting sqref="O125">
    <cfRule type="cellIs" dxfId="20737" priority="20873" stopIfTrue="1" operator="lessThan">
      <formula>G125</formula>
    </cfRule>
  </conditionalFormatting>
  <conditionalFormatting sqref="O125">
    <cfRule type="cellIs" dxfId="20736" priority="20872" stopIfTrue="1" operator="lessThan">
      <formula>G125</formula>
    </cfRule>
  </conditionalFormatting>
  <conditionalFormatting sqref="O125">
    <cfRule type="cellIs" dxfId="20735" priority="20871" stopIfTrue="1" operator="lessThan">
      <formula>G125</formula>
    </cfRule>
  </conditionalFormatting>
  <conditionalFormatting sqref="O125">
    <cfRule type="cellIs" dxfId="20734" priority="20870" stopIfTrue="1" operator="lessThan">
      <formula>G125</formula>
    </cfRule>
  </conditionalFormatting>
  <conditionalFormatting sqref="O125">
    <cfRule type="cellIs" dxfId="20733" priority="20869" stopIfTrue="1" operator="lessThan">
      <formula>G125</formula>
    </cfRule>
  </conditionalFormatting>
  <conditionalFormatting sqref="O125">
    <cfRule type="cellIs" dxfId="20732" priority="20868" stopIfTrue="1" operator="lessThan">
      <formula>G125</formula>
    </cfRule>
  </conditionalFormatting>
  <conditionalFormatting sqref="O125">
    <cfRule type="cellIs" dxfId="20731" priority="20867" stopIfTrue="1" operator="lessThan">
      <formula>G125</formula>
    </cfRule>
  </conditionalFormatting>
  <conditionalFormatting sqref="O125">
    <cfRule type="cellIs" dxfId="20730" priority="20866" stopIfTrue="1" operator="lessThan">
      <formula>G125</formula>
    </cfRule>
  </conditionalFormatting>
  <conditionalFormatting sqref="O125">
    <cfRule type="cellIs" dxfId="20729" priority="20865" stopIfTrue="1" operator="lessThan">
      <formula>G125</formula>
    </cfRule>
  </conditionalFormatting>
  <conditionalFormatting sqref="O125">
    <cfRule type="cellIs" dxfId="20728" priority="20864" stopIfTrue="1" operator="lessThan">
      <formula>G125</formula>
    </cfRule>
  </conditionalFormatting>
  <conditionalFormatting sqref="O125">
    <cfRule type="cellIs" dxfId="20727" priority="20863" stopIfTrue="1" operator="lessThan">
      <formula>G125</formula>
    </cfRule>
  </conditionalFormatting>
  <conditionalFormatting sqref="O125">
    <cfRule type="cellIs" dxfId="20726" priority="20862" stopIfTrue="1" operator="lessThan">
      <formula>G125</formula>
    </cfRule>
  </conditionalFormatting>
  <conditionalFormatting sqref="O125">
    <cfRule type="cellIs" dxfId="20725" priority="20861" stopIfTrue="1" operator="lessThan">
      <formula>G125</formula>
    </cfRule>
  </conditionalFormatting>
  <conditionalFormatting sqref="O125">
    <cfRule type="cellIs" dxfId="20724" priority="20860" stopIfTrue="1" operator="lessThan">
      <formula>G125</formula>
    </cfRule>
  </conditionalFormatting>
  <conditionalFormatting sqref="O125">
    <cfRule type="cellIs" dxfId="20723" priority="20859" stopIfTrue="1" operator="lessThan">
      <formula>G125</formula>
    </cfRule>
  </conditionalFormatting>
  <conditionalFormatting sqref="O125">
    <cfRule type="cellIs" dxfId="20722" priority="20858" stopIfTrue="1" operator="lessThan">
      <formula>G125</formula>
    </cfRule>
  </conditionalFormatting>
  <conditionalFormatting sqref="O125">
    <cfRule type="cellIs" dxfId="20721" priority="20857" stopIfTrue="1" operator="lessThan">
      <formula>G125</formula>
    </cfRule>
  </conditionalFormatting>
  <conditionalFormatting sqref="O125">
    <cfRule type="cellIs" dxfId="20720" priority="20856" stopIfTrue="1" operator="lessThan">
      <formula>G125</formula>
    </cfRule>
  </conditionalFormatting>
  <conditionalFormatting sqref="O125">
    <cfRule type="cellIs" dxfId="20719" priority="20855" stopIfTrue="1" operator="lessThan">
      <formula>G125</formula>
    </cfRule>
  </conditionalFormatting>
  <conditionalFormatting sqref="Y125">
    <cfRule type="cellIs" dxfId="20718" priority="20854" stopIfTrue="1" operator="lessThan">
      <formula>J125</formula>
    </cfRule>
  </conditionalFormatting>
  <conditionalFormatting sqref="X125">
    <cfRule type="cellIs" dxfId="20717" priority="20853" stopIfTrue="1" operator="lessThan">
      <formula>J125</formula>
    </cfRule>
  </conditionalFormatting>
  <conditionalFormatting sqref="X125">
    <cfRule type="cellIs" dxfId="20716" priority="20852" stopIfTrue="1" operator="lessThan">
      <formula>J125</formula>
    </cfRule>
  </conditionalFormatting>
  <conditionalFormatting sqref="X125">
    <cfRule type="cellIs" dxfId="20715" priority="20851" stopIfTrue="1" operator="lessThan">
      <formula>J125</formula>
    </cfRule>
  </conditionalFormatting>
  <conditionalFormatting sqref="Y125">
    <cfRule type="cellIs" dxfId="20714" priority="20850" stopIfTrue="1" operator="lessThan">
      <formula>J125</formula>
    </cfRule>
  </conditionalFormatting>
  <conditionalFormatting sqref="X125">
    <cfRule type="cellIs" dxfId="20713" priority="20849" stopIfTrue="1" operator="lessThan">
      <formula>J125</formula>
    </cfRule>
  </conditionalFormatting>
  <conditionalFormatting sqref="X125">
    <cfRule type="cellIs" dxfId="20712" priority="20848" stopIfTrue="1" operator="lessThan">
      <formula>J125</formula>
    </cfRule>
  </conditionalFormatting>
  <conditionalFormatting sqref="O126">
    <cfRule type="cellIs" dxfId="20711" priority="20847" stopIfTrue="1" operator="lessThan">
      <formula>G126</formula>
    </cfRule>
  </conditionalFormatting>
  <conditionalFormatting sqref="O126">
    <cfRule type="cellIs" dxfId="20710" priority="20846" stopIfTrue="1" operator="lessThan">
      <formula>G126</formula>
    </cfRule>
  </conditionalFormatting>
  <conditionalFormatting sqref="O126">
    <cfRule type="cellIs" dxfId="20709" priority="20845" stopIfTrue="1" operator="lessThan">
      <formula>G126</formula>
    </cfRule>
  </conditionalFormatting>
  <conditionalFormatting sqref="Y126">
    <cfRule type="cellIs" dxfId="20708" priority="20844" stopIfTrue="1" operator="lessThan">
      <formula>J126</formula>
    </cfRule>
  </conditionalFormatting>
  <conditionalFormatting sqref="O126">
    <cfRule type="cellIs" dxfId="20707" priority="20843" stopIfTrue="1" operator="lessThan">
      <formula>G126</formula>
    </cfRule>
  </conditionalFormatting>
  <conditionalFormatting sqref="O126">
    <cfRule type="cellIs" dxfId="20706" priority="20842" stopIfTrue="1" operator="lessThan">
      <formula>G126</formula>
    </cfRule>
  </conditionalFormatting>
  <conditionalFormatting sqref="O126">
    <cfRule type="cellIs" dxfId="20705" priority="20841" stopIfTrue="1" operator="lessThan">
      <formula>G126</formula>
    </cfRule>
  </conditionalFormatting>
  <conditionalFormatting sqref="O126">
    <cfRule type="cellIs" dxfId="20704" priority="20840" stopIfTrue="1" operator="lessThan">
      <formula>G126</formula>
    </cfRule>
  </conditionalFormatting>
  <conditionalFormatting sqref="O126">
    <cfRule type="cellIs" dxfId="20703" priority="20839" stopIfTrue="1" operator="lessThan">
      <formula>G126</formula>
    </cfRule>
  </conditionalFormatting>
  <conditionalFormatting sqref="O126">
    <cfRule type="cellIs" dxfId="20702" priority="20838" stopIfTrue="1" operator="lessThan">
      <formula>G126</formula>
    </cfRule>
  </conditionalFormatting>
  <conditionalFormatting sqref="O126">
    <cfRule type="cellIs" dxfId="20701" priority="20837" stopIfTrue="1" operator="lessThan">
      <formula>G126</formula>
    </cfRule>
  </conditionalFormatting>
  <conditionalFormatting sqref="O126">
    <cfRule type="cellIs" dxfId="20700" priority="20836" stopIfTrue="1" operator="lessThan">
      <formula>G126</formula>
    </cfRule>
  </conditionalFormatting>
  <conditionalFormatting sqref="O126">
    <cfRule type="cellIs" dxfId="20699" priority="20835" stopIfTrue="1" operator="lessThan">
      <formula>G126</formula>
    </cfRule>
  </conditionalFormatting>
  <conditionalFormatting sqref="O126">
    <cfRule type="cellIs" dxfId="20698" priority="20834" stopIfTrue="1" operator="lessThan">
      <formula>G126</formula>
    </cfRule>
  </conditionalFormatting>
  <conditionalFormatting sqref="O126">
    <cfRule type="cellIs" dxfId="20697" priority="20833" stopIfTrue="1" operator="lessThan">
      <formula>G126</formula>
    </cfRule>
  </conditionalFormatting>
  <conditionalFormatting sqref="O126">
    <cfRule type="cellIs" dxfId="20696" priority="20832" stopIfTrue="1" operator="lessThan">
      <formula>G126</formula>
    </cfRule>
  </conditionalFormatting>
  <conditionalFormatting sqref="O126">
    <cfRule type="cellIs" dxfId="20695" priority="20831" stopIfTrue="1" operator="lessThan">
      <formula>G126</formula>
    </cfRule>
  </conditionalFormatting>
  <conditionalFormatting sqref="O126">
    <cfRule type="cellIs" dxfId="20694" priority="20830" stopIfTrue="1" operator="lessThan">
      <formula>G126</formula>
    </cfRule>
  </conditionalFormatting>
  <conditionalFormatting sqref="O126">
    <cfRule type="cellIs" dxfId="20693" priority="20829" stopIfTrue="1" operator="lessThan">
      <formula>G126</formula>
    </cfRule>
  </conditionalFormatting>
  <conditionalFormatting sqref="O126">
    <cfRule type="cellIs" dxfId="20692" priority="20828" stopIfTrue="1" operator="lessThan">
      <formula>G126</formula>
    </cfRule>
  </conditionalFormatting>
  <conditionalFormatting sqref="O126">
    <cfRule type="cellIs" dxfId="20691" priority="20827" stopIfTrue="1" operator="lessThan">
      <formula>G126</formula>
    </cfRule>
  </conditionalFormatting>
  <conditionalFormatting sqref="O126">
    <cfRule type="cellIs" dxfId="20690" priority="20826" stopIfTrue="1" operator="lessThan">
      <formula>G126</formula>
    </cfRule>
  </conditionalFormatting>
  <conditionalFormatting sqref="O126">
    <cfRule type="cellIs" dxfId="20689" priority="20825" stopIfTrue="1" operator="lessThan">
      <formula>G126</formula>
    </cfRule>
  </conditionalFormatting>
  <conditionalFormatting sqref="O126">
    <cfRule type="cellIs" dxfId="20688" priority="20824" stopIfTrue="1" operator="lessThan">
      <formula>G126</formula>
    </cfRule>
  </conditionalFormatting>
  <conditionalFormatting sqref="O126">
    <cfRule type="cellIs" dxfId="20687" priority="20823" stopIfTrue="1" operator="lessThan">
      <formula>G126</formula>
    </cfRule>
  </conditionalFormatting>
  <conditionalFormatting sqref="O126">
    <cfRule type="cellIs" dxfId="20686" priority="20822" stopIfTrue="1" operator="lessThan">
      <formula>G126</formula>
    </cfRule>
  </conditionalFormatting>
  <conditionalFormatting sqref="O126">
    <cfRule type="cellIs" dxfId="20685" priority="20821" stopIfTrue="1" operator="lessThan">
      <formula>G126</formula>
    </cfRule>
  </conditionalFormatting>
  <conditionalFormatting sqref="O126">
    <cfRule type="cellIs" dxfId="20684" priority="20820" stopIfTrue="1" operator="lessThan">
      <formula>G126</formula>
    </cfRule>
  </conditionalFormatting>
  <conditionalFormatting sqref="O126">
    <cfRule type="cellIs" dxfId="20683" priority="20819" stopIfTrue="1" operator="lessThan">
      <formula>G126</formula>
    </cfRule>
  </conditionalFormatting>
  <conditionalFormatting sqref="O126">
    <cfRule type="cellIs" dxfId="20682" priority="20818" stopIfTrue="1" operator="lessThan">
      <formula>G126</formula>
    </cfRule>
  </conditionalFormatting>
  <conditionalFormatting sqref="O126">
    <cfRule type="cellIs" dxfId="20681" priority="20817" stopIfTrue="1" operator="lessThan">
      <formula>G126</formula>
    </cfRule>
  </conditionalFormatting>
  <conditionalFormatting sqref="O126">
    <cfRule type="cellIs" dxfId="20680" priority="20816" stopIfTrue="1" operator="lessThan">
      <formula>G126</formula>
    </cfRule>
  </conditionalFormatting>
  <conditionalFormatting sqref="O126">
    <cfRule type="cellIs" dxfId="20679" priority="20815" stopIfTrue="1" operator="lessThan">
      <formula>G126</formula>
    </cfRule>
  </conditionalFormatting>
  <conditionalFormatting sqref="O126">
    <cfRule type="cellIs" dxfId="20678" priority="20814" stopIfTrue="1" operator="lessThan">
      <formula>G126</formula>
    </cfRule>
  </conditionalFormatting>
  <conditionalFormatting sqref="O126">
    <cfRule type="cellIs" dxfId="20677" priority="20813" stopIfTrue="1" operator="lessThan">
      <formula>G126</formula>
    </cfRule>
  </conditionalFormatting>
  <conditionalFormatting sqref="O126">
    <cfRule type="cellIs" dxfId="20676" priority="20812" stopIfTrue="1" operator="lessThan">
      <formula>G126</formula>
    </cfRule>
  </conditionalFormatting>
  <conditionalFormatting sqref="O126">
    <cfRule type="cellIs" dxfId="20675" priority="20811" stopIfTrue="1" operator="lessThan">
      <formula>G126</formula>
    </cfRule>
  </conditionalFormatting>
  <conditionalFormatting sqref="O126">
    <cfRule type="cellIs" dxfId="20674" priority="20810" stopIfTrue="1" operator="lessThan">
      <formula>G126</formula>
    </cfRule>
  </conditionalFormatting>
  <conditionalFormatting sqref="O126">
    <cfRule type="cellIs" dxfId="20673" priority="20809" stopIfTrue="1" operator="lessThan">
      <formula>G126</formula>
    </cfRule>
  </conditionalFormatting>
  <conditionalFormatting sqref="O126">
    <cfRule type="cellIs" dxfId="20672" priority="20808" stopIfTrue="1" operator="lessThan">
      <formula>G126</formula>
    </cfRule>
  </conditionalFormatting>
  <conditionalFormatting sqref="O126">
    <cfRule type="cellIs" dxfId="20671" priority="20807" stopIfTrue="1" operator="lessThan">
      <formula>G126</formula>
    </cfRule>
  </conditionalFormatting>
  <conditionalFormatting sqref="O126">
    <cfRule type="cellIs" dxfId="20670" priority="20806" stopIfTrue="1" operator="lessThan">
      <formula>G126</formula>
    </cfRule>
  </conditionalFormatting>
  <conditionalFormatting sqref="O126">
    <cfRule type="cellIs" dxfId="20669" priority="20805" stopIfTrue="1" operator="lessThan">
      <formula>G126</formula>
    </cfRule>
  </conditionalFormatting>
  <conditionalFormatting sqref="O126">
    <cfRule type="cellIs" dxfId="20668" priority="20804" stopIfTrue="1" operator="lessThan">
      <formula>G126</formula>
    </cfRule>
  </conditionalFormatting>
  <conditionalFormatting sqref="O126">
    <cfRule type="cellIs" dxfId="20667" priority="20803" stopIfTrue="1" operator="lessThan">
      <formula>G126</formula>
    </cfRule>
  </conditionalFormatting>
  <conditionalFormatting sqref="O126">
    <cfRule type="cellIs" dxfId="20666" priority="20802" stopIfTrue="1" operator="lessThan">
      <formula>G126</formula>
    </cfRule>
  </conditionalFormatting>
  <conditionalFormatting sqref="O126">
    <cfRule type="cellIs" dxfId="20665" priority="20801" stopIfTrue="1" operator="lessThan">
      <formula>G126</formula>
    </cfRule>
  </conditionalFormatting>
  <conditionalFormatting sqref="O126">
    <cfRule type="cellIs" dxfId="20664" priority="20800" stopIfTrue="1" operator="lessThan">
      <formula>G126</formula>
    </cfRule>
  </conditionalFormatting>
  <conditionalFormatting sqref="O126">
    <cfRule type="cellIs" dxfId="20663" priority="20799" stopIfTrue="1" operator="lessThan">
      <formula>G126</formula>
    </cfRule>
  </conditionalFormatting>
  <conditionalFormatting sqref="O126">
    <cfRule type="cellIs" dxfId="20662" priority="20798" stopIfTrue="1" operator="lessThan">
      <formula>G126</formula>
    </cfRule>
  </conditionalFormatting>
  <conditionalFormatting sqref="O126">
    <cfRule type="cellIs" dxfId="20661" priority="20797" stopIfTrue="1" operator="lessThan">
      <formula>G126</formula>
    </cfRule>
  </conditionalFormatting>
  <conditionalFormatting sqref="O126">
    <cfRule type="cellIs" dxfId="20660" priority="20796" stopIfTrue="1" operator="lessThan">
      <formula>G126</formula>
    </cfRule>
  </conditionalFormatting>
  <conditionalFormatting sqref="O126">
    <cfRule type="cellIs" dxfId="20659" priority="20795" stopIfTrue="1" operator="lessThan">
      <formula>G126</formula>
    </cfRule>
  </conditionalFormatting>
  <conditionalFormatting sqref="O126">
    <cfRule type="cellIs" dxfId="20658" priority="20794" stopIfTrue="1" operator="lessThan">
      <formula>G126</formula>
    </cfRule>
  </conditionalFormatting>
  <conditionalFormatting sqref="O126">
    <cfRule type="cellIs" dxfId="20657" priority="20793" stopIfTrue="1" operator="lessThan">
      <formula>G126</formula>
    </cfRule>
  </conditionalFormatting>
  <conditionalFormatting sqref="O126">
    <cfRule type="cellIs" dxfId="20656" priority="20792" stopIfTrue="1" operator="lessThan">
      <formula>G126</formula>
    </cfRule>
  </conditionalFormatting>
  <conditionalFormatting sqref="O126">
    <cfRule type="cellIs" dxfId="20655" priority="20791" stopIfTrue="1" operator="lessThan">
      <formula>G126</formula>
    </cfRule>
  </conditionalFormatting>
  <conditionalFormatting sqref="O126">
    <cfRule type="cellIs" dxfId="20654" priority="20790" stopIfTrue="1" operator="lessThan">
      <formula>G126</formula>
    </cfRule>
  </conditionalFormatting>
  <conditionalFormatting sqref="O126">
    <cfRule type="cellIs" dxfId="20653" priority="20789" stopIfTrue="1" operator="lessThan">
      <formula>G126</formula>
    </cfRule>
  </conditionalFormatting>
  <conditionalFormatting sqref="O126">
    <cfRule type="cellIs" dxfId="20652" priority="20788" stopIfTrue="1" operator="lessThan">
      <formula>G126</formula>
    </cfRule>
  </conditionalFormatting>
  <conditionalFormatting sqref="O126">
    <cfRule type="cellIs" dxfId="20651" priority="20787" stopIfTrue="1" operator="lessThan">
      <formula>G126</formula>
    </cfRule>
  </conditionalFormatting>
  <conditionalFormatting sqref="O126">
    <cfRule type="cellIs" dxfId="20650" priority="20786" stopIfTrue="1" operator="lessThan">
      <formula>G126</formula>
    </cfRule>
  </conditionalFormatting>
  <conditionalFormatting sqref="O126">
    <cfRule type="cellIs" dxfId="20649" priority="20785" stopIfTrue="1" operator="lessThan">
      <formula>G126</formula>
    </cfRule>
  </conditionalFormatting>
  <conditionalFormatting sqref="O126">
    <cfRule type="cellIs" dxfId="20648" priority="20784" stopIfTrue="1" operator="lessThan">
      <formula>G126</formula>
    </cfRule>
  </conditionalFormatting>
  <conditionalFormatting sqref="O126">
    <cfRule type="cellIs" dxfId="20647" priority="20783" stopIfTrue="1" operator="lessThan">
      <formula>G126</formula>
    </cfRule>
  </conditionalFormatting>
  <conditionalFormatting sqref="O126">
    <cfRule type="cellIs" dxfId="20646" priority="20782" stopIfTrue="1" operator="lessThan">
      <formula>G126</formula>
    </cfRule>
  </conditionalFormatting>
  <conditionalFormatting sqref="O126">
    <cfRule type="cellIs" dxfId="20645" priority="20781" stopIfTrue="1" operator="lessThan">
      <formula>G126</formula>
    </cfRule>
  </conditionalFormatting>
  <conditionalFormatting sqref="O126">
    <cfRule type="cellIs" dxfId="20644" priority="20780" stopIfTrue="1" operator="lessThan">
      <formula>G126</formula>
    </cfRule>
  </conditionalFormatting>
  <conditionalFormatting sqref="O126">
    <cfRule type="cellIs" dxfId="20643" priority="20779" stopIfTrue="1" operator="lessThan">
      <formula>G126</formula>
    </cfRule>
  </conditionalFormatting>
  <conditionalFormatting sqref="O126">
    <cfRule type="cellIs" dxfId="20642" priority="20778" stopIfTrue="1" operator="lessThan">
      <formula>G126</formula>
    </cfRule>
  </conditionalFormatting>
  <conditionalFormatting sqref="O126">
    <cfRule type="cellIs" dxfId="20641" priority="20777" stopIfTrue="1" operator="lessThan">
      <formula>G126</formula>
    </cfRule>
  </conditionalFormatting>
  <conditionalFormatting sqref="O126">
    <cfRule type="cellIs" dxfId="20640" priority="20776" stopIfTrue="1" operator="lessThan">
      <formula>G126</formula>
    </cfRule>
  </conditionalFormatting>
  <conditionalFormatting sqref="O126">
    <cfRule type="cellIs" dxfId="20639" priority="20775" stopIfTrue="1" operator="lessThan">
      <formula>G126</formula>
    </cfRule>
  </conditionalFormatting>
  <conditionalFormatting sqref="O126">
    <cfRule type="cellIs" dxfId="20638" priority="20774" stopIfTrue="1" operator="lessThan">
      <formula>G126</formula>
    </cfRule>
  </conditionalFormatting>
  <conditionalFormatting sqref="O126">
    <cfRule type="cellIs" dxfId="20637" priority="20773" stopIfTrue="1" operator="lessThan">
      <formula>G126</formula>
    </cfRule>
  </conditionalFormatting>
  <conditionalFormatting sqref="O126">
    <cfRule type="cellIs" dxfId="20636" priority="20772" stopIfTrue="1" operator="lessThan">
      <formula>G126</formula>
    </cfRule>
  </conditionalFormatting>
  <conditionalFormatting sqref="O126">
    <cfRule type="cellIs" dxfId="20635" priority="20771" stopIfTrue="1" operator="lessThan">
      <formula>G126</formula>
    </cfRule>
  </conditionalFormatting>
  <conditionalFormatting sqref="O126">
    <cfRule type="cellIs" dxfId="20634" priority="20770" stopIfTrue="1" operator="lessThan">
      <formula>G126</formula>
    </cfRule>
  </conditionalFormatting>
  <conditionalFormatting sqref="O126">
    <cfRule type="cellIs" dxfId="20633" priority="20769" stopIfTrue="1" operator="lessThan">
      <formula>G126</formula>
    </cfRule>
  </conditionalFormatting>
  <conditionalFormatting sqref="O126">
    <cfRule type="cellIs" dxfId="20632" priority="20768" stopIfTrue="1" operator="lessThan">
      <formula>G126</formula>
    </cfRule>
  </conditionalFormatting>
  <conditionalFormatting sqref="O126">
    <cfRule type="cellIs" dxfId="20631" priority="20767" stopIfTrue="1" operator="lessThan">
      <formula>G126</formula>
    </cfRule>
  </conditionalFormatting>
  <conditionalFormatting sqref="O126">
    <cfRule type="cellIs" dxfId="20630" priority="20766" stopIfTrue="1" operator="lessThan">
      <formula>G126</formula>
    </cfRule>
  </conditionalFormatting>
  <conditionalFormatting sqref="O126">
    <cfRule type="cellIs" dxfId="20629" priority="20765" stopIfTrue="1" operator="lessThan">
      <formula>G126</formula>
    </cfRule>
  </conditionalFormatting>
  <conditionalFormatting sqref="O126">
    <cfRule type="cellIs" dxfId="20628" priority="20764" stopIfTrue="1" operator="lessThan">
      <formula>G126</formula>
    </cfRule>
  </conditionalFormatting>
  <conditionalFormatting sqref="O126">
    <cfRule type="cellIs" dxfId="20627" priority="20763" stopIfTrue="1" operator="lessThan">
      <formula>G126</formula>
    </cfRule>
  </conditionalFormatting>
  <conditionalFormatting sqref="O126">
    <cfRule type="cellIs" dxfId="20626" priority="20762" stopIfTrue="1" operator="lessThan">
      <formula>G126</formula>
    </cfRule>
  </conditionalFormatting>
  <conditionalFormatting sqref="O126">
    <cfRule type="cellIs" dxfId="20625" priority="20761" stopIfTrue="1" operator="lessThan">
      <formula>G126</formula>
    </cfRule>
  </conditionalFormatting>
  <conditionalFormatting sqref="O126">
    <cfRule type="cellIs" dxfId="20624" priority="20760" stopIfTrue="1" operator="lessThan">
      <formula>G126</formula>
    </cfRule>
  </conditionalFormatting>
  <conditionalFormatting sqref="O126">
    <cfRule type="cellIs" dxfId="20623" priority="20759" stopIfTrue="1" operator="lessThan">
      <formula>G126</formula>
    </cfRule>
  </conditionalFormatting>
  <conditionalFormatting sqref="O126">
    <cfRule type="cellIs" dxfId="20622" priority="20758" stopIfTrue="1" operator="lessThan">
      <formula>G126</formula>
    </cfRule>
  </conditionalFormatting>
  <conditionalFormatting sqref="O126">
    <cfRule type="cellIs" dxfId="20621" priority="20757" stopIfTrue="1" operator="lessThan">
      <formula>G126</formula>
    </cfRule>
  </conditionalFormatting>
  <conditionalFormatting sqref="O126">
    <cfRule type="cellIs" dxfId="20620" priority="20756" stopIfTrue="1" operator="lessThan">
      <formula>G126</formula>
    </cfRule>
  </conditionalFormatting>
  <conditionalFormatting sqref="O126">
    <cfRule type="cellIs" dxfId="20619" priority="20755" stopIfTrue="1" operator="lessThan">
      <formula>G126</formula>
    </cfRule>
  </conditionalFormatting>
  <conditionalFormatting sqref="O126">
    <cfRule type="cellIs" dxfId="20618" priority="20754" stopIfTrue="1" operator="lessThan">
      <formula>G126</formula>
    </cfRule>
  </conditionalFormatting>
  <conditionalFormatting sqref="O126">
    <cfRule type="cellIs" dxfId="20617" priority="20753" stopIfTrue="1" operator="lessThan">
      <formula>G126</formula>
    </cfRule>
  </conditionalFormatting>
  <conditionalFormatting sqref="O126">
    <cfRule type="cellIs" dxfId="20616" priority="20752" stopIfTrue="1" operator="lessThan">
      <formula>G126</formula>
    </cfRule>
  </conditionalFormatting>
  <conditionalFormatting sqref="O126">
    <cfRule type="cellIs" dxfId="20615" priority="20751" stopIfTrue="1" operator="lessThan">
      <formula>G126</formula>
    </cfRule>
  </conditionalFormatting>
  <conditionalFormatting sqref="O126">
    <cfRule type="cellIs" dxfId="20614" priority="20750" stopIfTrue="1" operator="lessThan">
      <formula>G126</formula>
    </cfRule>
  </conditionalFormatting>
  <conditionalFormatting sqref="O126">
    <cfRule type="cellIs" dxfId="20613" priority="20749" stopIfTrue="1" operator="lessThan">
      <formula>G126</formula>
    </cfRule>
  </conditionalFormatting>
  <conditionalFormatting sqref="O126">
    <cfRule type="cellIs" dxfId="20612" priority="20748" stopIfTrue="1" operator="lessThan">
      <formula>G126</formula>
    </cfRule>
  </conditionalFormatting>
  <conditionalFormatting sqref="O126">
    <cfRule type="cellIs" dxfId="20611" priority="20747" stopIfTrue="1" operator="lessThan">
      <formula>G126</formula>
    </cfRule>
  </conditionalFormatting>
  <conditionalFormatting sqref="O126">
    <cfRule type="cellIs" dxfId="20610" priority="20746" stopIfTrue="1" operator="lessThan">
      <formula>G126</formula>
    </cfRule>
  </conditionalFormatting>
  <conditionalFormatting sqref="O126">
    <cfRule type="cellIs" dxfId="20609" priority="20745" stopIfTrue="1" operator="lessThan">
      <formula>G126</formula>
    </cfRule>
  </conditionalFormatting>
  <conditionalFormatting sqref="O126">
    <cfRule type="cellIs" dxfId="20608" priority="20744" stopIfTrue="1" operator="lessThan">
      <formula>G126</formula>
    </cfRule>
  </conditionalFormatting>
  <conditionalFormatting sqref="O126">
    <cfRule type="cellIs" dxfId="20607" priority="20743" stopIfTrue="1" operator="lessThan">
      <formula>G126</formula>
    </cfRule>
  </conditionalFormatting>
  <conditionalFormatting sqref="O126">
    <cfRule type="cellIs" dxfId="20606" priority="20742" stopIfTrue="1" operator="lessThan">
      <formula>G126</formula>
    </cfRule>
  </conditionalFormatting>
  <conditionalFormatting sqref="O126">
    <cfRule type="cellIs" dxfId="20605" priority="20741" stopIfTrue="1" operator="lessThan">
      <formula>G126</formula>
    </cfRule>
  </conditionalFormatting>
  <conditionalFormatting sqref="O126">
    <cfRule type="cellIs" dxfId="20604" priority="20740" stopIfTrue="1" operator="lessThan">
      <formula>G126</formula>
    </cfRule>
  </conditionalFormatting>
  <conditionalFormatting sqref="O126">
    <cfRule type="cellIs" dxfId="20603" priority="20739" stopIfTrue="1" operator="lessThan">
      <formula>G126</formula>
    </cfRule>
  </conditionalFormatting>
  <conditionalFormatting sqref="O126">
    <cfRule type="cellIs" dxfId="20602" priority="20738" stopIfTrue="1" operator="lessThan">
      <formula>G126</formula>
    </cfRule>
  </conditionalFormatting>
  <conditionalFormatting sqref="O126">
    <cfRule type="cellIs" dxfId="20601" priority="20737" stopIfTrue="1" operator="lessThan">
      <formula>G126</formula>
    </cfRule>
  </conditionalFormatting>
  <conditionalFormatting sqref="O126">
    <cfRule type="cellIs" dxfId="20600" priority="20736" stopIfTrue="1" operator="lessThan">
      <formula>G126</formula>
    </cfRule>
  </conditionalFormatting>
  <conditionalFormatting sqref="O126">
    <cfRule type="cellIs" dxfId="20599" priority="20735" stopIfTrue="1" operator="lessThan">
      <formula>G126</formula>
    </cfRule>
  </conditionalFormatting>
  <conditionalFormatting sqref="O126">
    <cfRule type="cellIs" dxfId="20598" priority="20734" stopIfTrue="1" operator="lessThan">
      <formula>G126</formula>
    </cfRule>
  </conditionalFormatting>
  <conditionalFormatting sqref="O126">
    <cfRule type="cellIs" dxfId="20597" priority="20733" stopIfTrue="1" operator="lessThan">
      <formula>G126</formula>
    </cfRule>
  </conditionalFormatting>
  <conditionalFormatting sqref="O126">
    <cfRule type="cellIs" dxfId="20596" priority="20732" stopIfTrue="1" operator="lessThan">
      <formula>G126</formula>
    </cfRule>
  </conditionalFormatting>
  <conditionalFormatting sqref="O126">
    <cfRule type="cellIs" dxfId="20595" priority="20731" stopIfTrue="1" operator="lessThan">
      <formula>G126</formula>
    </cfRule>
  </conditionalFormatting>
  <conditionalFormatting sqref="O126">
    <cfRule type="cellIs" dxfId="20594" priority="20730" stopIfTrue="1" operator="lessThan">
      <formula>G126</formula>
    </cfRule>
  </conditionalFormatting>
  <conditionalFormatting sqref="O126">
    <cfRule type="cellIs" dxfId="20593" priority="20729" stopIfTrue="1" operator="lessThan">
      <formula>G126</formula>
    </cfRule>
  </conditionalFormatting>
  <conditionalFormatting sqref="O126">
    <cfRule type="cellIs" dxfId="20592" priority="20728" stopIfTrue="1" operator="lessThan">
      <formula>G126</formula>
    </cfRule>
  </conditionalFormatting>
  <conditionalFormatting sqref="O126">
    <cfRule type="cellIs" dxfId="20591" priority="20727" stopIfTrue="1" operator="lessThan">
      <formula>G126</formula>
    </cfRule>
  </conditionalFormatting>
  <conditionalFormatting sqref="O126">
    <cfRule type="cellIs" dxfId="20590" priority="20726" stopIfTrue="1" operator="lessThan">
      <formula>G126</formula>
    </cfRule>
  </conditionalFormatting>
  <conditionalFormatting sqref="O126">
    <cfRule type="cellIs" dxfId="20589" priority="20725" stopIfTrue="1" operator="lessThan">
      <formula>G126</formula>
    </cfRule>
  </conditionalFormatting>
  <conditionalFormatting sqref="O126">
    <cfRule type="cellIs" dxfId="20588" priority="20724" stopIfTrue="1" operator="lessThan">
      <formula>G126</formula>
    </cfRule>
  </conditionalFormatting>
  <conditionalFormatting sqref="O126">
    <cfRule type="cellIs" dxfId="20587" priority="20723" stopIfTrue="1" operator="lessThan">
      <formula>G126</formula>
    </cfRule>
  </conditionalFormatting>
  <conditionalFormatting sqref="O126">
    <cfRule type="cellIs" dxfId="20586" priority="20722" stopIfTrue="1" operator="lessThan">
      <formula>G126</formula>
    </cfRule>
  </conditionalFormatting>
  <conditionalFormatting sqref="O126">
    <cfRule type="cellIs" dxfId="20585" priority="20721" stopIfTrue="1" operator="lessThan">
      <formula>G126</formula>
    </cfRule>
  </conditionalFormatting>
  <conditionalFormatting sqref="O126">
    <cfRule type="cellIs" dxfId="20584" priority="20720" stopIfTrue="1" operator="lessThan">
      <formula>G126</formula>
    </cfRule>
  </conditionalFormatting>
  <conditionalFormatting sqref="O126">
    <cfRule type="cellIs" dxfId="20583" priority="20719" stopIfTrue="1" operator="lessThan">
      <formula>G126</formula>
    </cfRule>
  </conditionalFormatting>
  <conditionalFormatting sqref="O126">
    <cfRule type="cellIs" dxfId="20582" priority="20718" stopIfTrue="1" operator="lessThan">
      <formula>G126</formula>
    </cfRule>
  </conditionalFormatting>
  <conditionalFormatting sqref="O126">
    <cfRule type="cellIs" dxfId="20581" priority="20717" stopIfTrue="1" operator="lessThan">
      <formula>G126</formula>
    </cfRule>
  </conditionalFormatting>
  <conditionalFormatting sqref="O126">
    <cfRule type="cellIs" dxfId="20580" priority="20716" stopIfTrue="1" operator="lessThan">
      <formula>G126</formula>
    </cfRule>
  </conditionalFormatting>
  <conditionalFormatting sqref="O126">
    <cfRule type="cellIs" dxfId="20579" priority="20715" stopIfTrue="1" operator="lessThan">
      <formula>G126</formula>
    </cfRule>
  </conditionalFormatting>
  <conditionalFormatting sqref="O126">
    <cfRule type="cellIs" dxfId="20578" priority="20714" stopIfTrue="1" operator="lessThan">
      <formula>G126</formula>
    </cfRule>
  </conditionalFormatting>
  <conditionalFormatting sqref="O126">
    <cfRule type="cellIs" dxfId="20577" priority="20713" stopIfTrue="1" operator="lessThan">
      <formula>G126</formula>
    </cfRule>
  </conditionalFormatting>
  <conditionalFormatting sqref="O126">
    <cfRule type="cellIs" dxfId="20576" priority="20712" stopIfTrue="1" operator="lessThan">
      <formula>G126</formula>
    </cfRule>
  </conditionalFormatting>
  <conditionalFormatting sqref="O126">
    <cfRule type="cellIs" dxfId="20575" priority="20711" stopIfTrue="1" operator="lessThan">
      <formula>G126</formula>
    </cfRule>
  </conditionalFormatting>
  <conditionalFormatting sqref="O126">
    <cfRule type="cellIs" dxfId="20574" priority="20710" stopIfTrue="1" operator="lessThan">
      <formula>G126</formula>
    </cfRule>
  </conditionalFormatting>
  <conditionalFormatting sqref="O126">
    <cfRule type="cellIs" dxfId="20573" priority="20709" stopIfTrue="1" operator="lessThan">
      <formula>G126</formula>
    </cfRule>
  </conditionalFormatting>
  <conditionalFormatting sqref="O126">
    <cfRule type="cellIs" dxfId="20572" priority="20708" stopIfTrue="1" operator="lessThan">
      <formula>G126</formula>
    </cfRule>
  </conditionalFormatting>
  <conditionalFormatting sqref="O126">
    <cfRule type="cellIs" dxfId="20571" priority="20707" stopIfTrue="1" operator="lessThan">
      <formula>G126</formula>
    </cfRule>
  </conditionalFormatting>
  <conditionalFormatting sqref="O126">
    <cfRule type="cellIs" dxfId="20570" priority="20706" stopIfTrue="1" operator="lessThan">
      <formula>G126</formula>
    </cfRule>
  </conditionalFormatting>
  <conditionalFormatting sqref="O126">
    <cfRule type="cellIs" dxfId="20569" priority="20705" stopIfTrue="1" operator="lessThan">
      <formula>G126</formula>
    </cfRule>
  </conditionalFormatting>
  <conditionalFormatting sqref="O126">
    <cfRule type="cellIs" dxfId="20568" priority="20704" stopIfTrue="1" operator="lessThan">
      <formula>G126</formula>
    </cfRule>
  </conditionalFormatting>
  <conditionalFormatting sqref="O126">
    <cfRule type="cellIs" dxfId="20567" priority="20703" stopIfTrue="1" operator="lessThan">
      <formula>G126</formula>
    </cfRule>
  </conditionalFormatting>
  <conditionalFormatting sqref="O126">
    <cfRule type="cellIs" dxfId="20566" priority="20702" stopIfTrue="1" operator="lessThan">
      <formula>G126</formula>
    </cfRule>
  </conditionalFormatting>
  <conditionalFormatting sqref="O126">
    <cfRule type="cellIs" dxfId="20565" priority="20701" stopIfTrue="1" operator="lessThan">
      <formula>G126</formula>
    </cfRule>
  </conditionalFormatting>
  <conditionalFormatting sqref="O126">
    <cfRule type="cellIs" dxfId="20564" priority="20700" stopIfTrue="1" operator="lessThan">
      <formula>G126</formula>
    </cfRule>
  </conditionalFormatting>
  <conditionalFormatting sqref="O126">
    <cfRule type="cellIs" dxfId="20563" priority="20699" stopIfTrue="1" operator="lessThan">
      <formula>G126</formula>
    </cfRule>
  </conditionalFormatting>
  <conditionalFormatting sqref="O126">
    <cfRule type="cellIs" dxfId="20562" priority="20698" stopIfTrue="1" operator="lessThan">
      <formula>G126</formula>
    </cfRule>
  </conditionalFormatting>
  <conditionalFormatting sqref="O126">
    <cfRule type="cellIs" dxfId="20561" priority="20697" stopIfTrue="1" operator="lessThan">
      <formula>G126</formula>
    </cfRule>
  </conditionalFormatting>
  <conditionalFormatting sqref="O126">
    <cfRule type="cellIs" dxfId="20560" priority="20696" stopIfTrue="1" operator="lessThan">
      <formula>G126</formula>
    </cfRule>
  </conditionalFormatting>
  <conditionalFormatting sqref="O126">
    <cfRule type="cellIs" dxfId="20559" priority="20695" stopIfTrue="1" operator="lessThan">
      <formula>G126</formula>
    </cfRule>
  </conditionalFormatting>
  <conditionalFormatting sqref="O126">
    <cfRule type="cellIs" dxfId="20558" priority="20694" stopIfTrue="1" operator="lessThan">
      <formula>G126</formula>
    </cfRule>
  </conditionalFormatting>
  <conditionalFormatting sqref="O126">
    <cfRule type="cellIs" dxfId="20557" priority="20693" stopIfTrue="1" operator="lessThan">
      <formula>G126</formula>
    </cfRule>
  </conditionalFormatting>
  <conditionalFormatting sqref="O126">
    <cfRule type="cellIs" dxfId="20556" priority="20692" stopIfTrue="1" operator="lessThan">
      <formula>G126</formula>
    </cfRule>
  </conditionalFormatting>
  <conditionalFormatting sqref="O126">
    <cfRule type="cellIs" dxfId="20555" priority="20691" stopIfTrue="1" operator="lessThan">
      <formula>G126</formula>
    </cfRule>
  </conditionalFormatting>
  <conditionalFormatting sqref="O126">
    <cfRule type="cellIs" dxfId="20554" priority="20690" stopIfTrue="1" operator="lessThan">
      <formula>G126</formula>
    </cfRule>
  </conditionalFormatting>
  <conditionalFormatting sqref="O126">
    <cfRule type="cellIs" dxfId="20553" priority="20689" stopIfTrue="1" operator="lessThan">
      <formula>G126</formula>
    </cfRule>
  </conditionalFormatting>
  <conditionalFormatting sqref="O126">
    <cfRule type="cellIs" dxfId="20552" priority="20688" stopIfTrue="1" operator="lessThan">
      <formula>G126</formula>
    </cfRule>
  </conditionalFormatting>
  <conditionalFormatting sqref="O126">
    <cfRule type="cellIs" dxfId="20551" priority="20687" stopIfTrue="1" operator="lessThan">
      <formula>G126</formula>
    </cfRule>
  </conditionalFormatting>
  <conditionalFormatting sqref="O126">
    <cfRule type="cellIs" dxfId="20550" priority="20686" stopIfTrue="1" operator="lessThan">
      <formula>G126</formula>
    </cfRule>
  </conditionalFormatting>
  <conditionalFormatting sqref="O126">
    <cfRule type="cellIs" dxfId="20549" priority="20685" stopIfTrue="1" operator="lessThan">
      <formula>G126</formula>
    </cfRule>
  </conditionalFormatting>
  <conditionalFormatting sqref="O126">
    <cfRule type="cellIs" dxfId="20548" priority="20684" stopIfTrue="1" operator="lessThan">
      <formula>G126</formula>
    </cfRule>
  </conditionalFormatting>
  <conditionalFormatting sqref="O126">
    <cfRule type="cellIs" dxfId="20547" priority="20683" stopIfTrue="1" operator="lessThan">
      <formula>G126</formula>
    </cfRule>
  </conditionalFormatting>
  <conditionalFormatting sqref="O126">
    <cfRule type="cellIs" dxfId="20546" priority="20682" stopIfTrue="1" operator="lessThan">
      <formula>G126</formula>
    </cfRule>
  </conditionalFormatting>
  <conditionalFormatting sqref="O126">
    <cfRule type="cellIs" dxfId="20545" priority="20681" stopIfTrue="1" operator="lessThan">
      <formula>G126</formula>
    </cfRule>
  </conditionalFormatting>
  <conditionalFormatting sqref="O126">
    <cfRule type="cellIs" dxfId="20544" priority="20680" stopIfTrue="1" operator="lessThan">
      <formula>G126</formula>
    </cfRule>
  </conditionalFormatting>
  <conditionalFormatting sqref="O126">
    <cfRule type="cellIs" dxfId="20543" priority="20679" stopIfTrue="1" operator="lessThan">
      <formula>G126</formula>
    </cfRule>
  </conditionalFormatting>
  <conditionalFormatting sqref="O126">
    <cfRule type="cellIs" dxfId="20542" priority="20678" stopIfTrue="1" operator="lessThan">
      <formula>G126</formula>
    </cfRule>
  </conditionalFormatting>
  <conditionalFormatting sqref="O126">
    <cfRule type="cellIs" dxfId="20541" priority="20677" stopIfTrue="1" operator="lessThan">
      <formula>G126</formula>
    </cfRule>
  </conditionalFormatting>
  <conditionalFormatting sqref="O126">
    <cfRule type="cellIs" dxfId="20540" priority="20676" stopIfTrue="1" operator="lessThan">
      <formula>G126</formula>
    </cfRule>
  </conditionalFormatting>
  <conditionalFormatting sqref="O126">
    <cfRule type="cellIs" dxfId="20539" priority="20675" stopIfTrue="1" operator="lessThan">
      <formula>G126</formula>
    </cfRule>
  </conditionalFormatting>
  <conditionalFormatting sqref="O126">
    <cfRule type="cellIs" dxfId="20538" priority="20674" stopIfTrue="1" operator="lessThan">
      <formula>G126</formula>
    </cfRule>
  </conditionalFormatting>
  <conditionalFormatting sqref="O126">
    <cfRule type="cellIs" dxfId="20537" priority="20673" stopIfTrue="1" operator="lessThan">
      <formula>G126</formula>
    </cfRule>
  </conditionalFormatting>
  <conditionalFormatting sqref="O126">
    <cfRule type="cellIs" dxfId="20536" priority="20672" stopIfTrue="1" operator="lessThan">
      <formula>G126</formula>
    </cfRule>
  </conditionalFormatting>
  <conditionalFormatting sqref="O126">
    <cfRule type="cellIs" dxfId="20535" priority="20671" stopIfTrue="1" operator="lessThan">
      <formula>G126</formula>
    </cfRule>
  </conditionalFormatting>
  <conditionalFormatting sqref="O126">
    <cfRule type="cellIs" dxfId="20534" priority="20670" stopIfTrue="1" operator="lessThan">
      <formula>G126</formula>
    </cfRule>
  </conditionalFormatting>
  <conditionalFormatting sqref="O126">
    <cfRule type="cellIs" dxfId="20533" priority="20669" stopIfTrue="1" operator="lessThan">
      <formula>G126</formula>
    </cfRule>
  </conditionalFormatting>
  <conditionalFormatting sqref="O126">
    <cfRule type="cellIs" dxfId="20532" priority="20668" stopIfTrue="1" operator="lessThan">
      <formula>G126</formula>
    </cfRule>
  </conditionalFormatting>
  <conditionalFormatting sqref="O126">
    <cfRule type="cellIs" dxfId="20531" priority="20667" stopIfTrue="1" operator="lessThan">
      <formula>G126</formula>
    </cfRule>
  </conditionalFormatting>
  <conditionalFormatting sqref="O126">
    <cfRule type="cellIs" dxfId="20530" priority="20666" stopIfTrue="1" operator="lessThan">
      <formula>G126</formula>
    </cfRule>
  </conditionalFormatting>
  <conditionalFormatting sqref="O126">
    <cfRule type="cellIs" dxfId="20529" priority="20665" stopIfTrue="1" operator="lessThan">
      <formula>G126</formula>
    </cfRule>
  </conditionalFormatting>
  <conditionalFormatting sqref="O126">
    <cfRule type="cellIs" dxfId="20528" priority="20664" stopIfTrue="1" operator="lessThan">
      <formula>G126</formula>
    </cfRule>
  </conditionalFormatting>
  <conditionalFormatting sqref="O126">
    <cfRule type="cellIs" dxfId="20527" priority="20663" stopIfTrue="1" operator="lessThan">
      <formula>G126</formula>
    </cfRule>
  </conditionalFormatting>
  <conditionalFormatting sqref="O126">
    <cfRule type="cellIs" dxfId="20526" priority="20662" stopIfTrue="1" operator="lessThan">
      <formula>G126</formula>
    </cfRule>
  </conditionalFormatting>
  <conditionalFormatting sqref="O126">
    <cfRule type="cellIs" dxfId="20525" priority="20661" stopIfTrue="1" operator="lessThan">
      <formula>G126</formula>
    </cfRule>
  </conditionalFormatting>
  <conditionalFormatting sqref="O126">
    <cfRule type="cellIs" dxfId="20524" priority="20660" stopIfTrue="1" operator="lessThan">
      <formula>G126</formula>
    </cfRule>
  </conditionalFormatting>
  <conditionalFormatting sqref="O126">
    <cfRule type="cellIs" dxfId="20523" priority="20659" stopIfTrue="1" operator="lessThan">
      <formula>G126</formula>
    </cfRule>
  </conditionalFormatting>
  <conditionalFormatting sqref="O126">
    <cfRule type="cellIs" dxfId="20522" priority="20658" stopIfTrue="1" operator="lessThan">
      <formula>G126</formula>
    </cfRule>
  </conditionalFormatting>
  <conditionalFormatting sqref="O126">
    <cfRule type="cellIs" dxfId="20521" priority="20657" stopIfTrue="1" operator="lessThan">
      <formula>G126</formula>
    </cfRule>
  </conditionalFormatting>
  <conditionalFormatting sqref="O126">
    <cfRule type="cellIs" dxfId="20520" priority="20656" stopIfTrue="1" operator="lessThan">
      <formula>G126</formula>
    </cfRule>
  </conditionalFormatting>
  <conditionalFormatting sqref="O126">
    <cfRule type="cellIs" dxfId="20519" priority="20655" stopIfTrue="1" operator="lessThan">
      <formula>G126</formula>
    </cfRule>
  </conditionalFormatting>
  <conditionalFormatting sqref="O126">
    <cfRule type="cellIs" dxfId="20518" priority="20654" stopIfTrue="1" operator="lessThan">
      <formula>G126</formula>
    </cfRule>
  </conditionalFormatting>
  <conditionalFormatting sqref="O126">
    <cfRule type="cellIs" dxfId="20517" priority="20653" stopIfTrue="1" operator="lessThan">
      <formula>G126</formula>
    </cfRule>
  </conditionalFormatting>
  <conditionalFormatting sqref="O126">
    <cfRule type="cellIs" dxfId="20516" priority="20652" stopIfTrue="1" operator="lessThan">
      <formula>G126</formula>
    </cfRule>
  </conditionalFormatting>
  <conditionalFormatting sqref="O126">
    <cfRule type="cellIs" dxfId="20515" priority="20651" stopIfTrue="1" operator="lessThan">
      <formula>G126</formula>
    </cfRule>
  </conditionalFormatting>
  <conditionalFormatting sqref="O126">
    <cfRule type="cellIs" dxfId="20514" priority="20650" stopIfTrue="1" operator="lessThan">
      <formula>G126</formula>
    </cfRule>
  </conditionalFormatting>
  <conditionalFormatting sqref="O126">
    <cfRule type="cellIs" dxfId="20513" priority="20649" stopIfTrue="1" operator="lessThan">
      <formula>G126</formula>
    </cfRule>
  </conditionalFormatting>
  <conditionalFormatting sqref="O126">
    <cfRule type="cellIs" dxfId="20512" priority="20648" stopIfTrue="1" operator="lessThan">
      <formula>G126</formula>
    </cfRule>
  </conditionalFormatting>
  <conditionalFormatting sqref="O126">
    <cfRule type="cellIs" dxfId="20511" priority="20647" stopIfTrue="1" operator="lessThan">
      <formula>G126</formula>
    </cfRule>
  </conditionalFormatting>
  <conditionalFormatting sqref="O126">
    <cfRule type="cellIs" dxfId="20510" priority="20646" stopIfTrue="1" operator="lessThan">
      <formula>G126</formula>
    </cfRule>
  </conditionalFormatting>
  <conditionalFormatting sqref="O126">
    <cfRule type="cellIs" dxfId="20509" priority="20645" stopIfTrue="1" operator="lessThan">
      <formula>G126</formula>
    </cfRule>
  </conditionalFormatting>
  <conditionalFormatting sqref="O126">
    <cfRule type="cellIs" dxfId="20508" priority="20644" stopIfTrue="1" operator="lessThan">
      <formula>G126</formula>
    </cfRule>
  </conditionalFormatting>
  <conditionalFormatting sqref="O126">
    <cfRule type="cellIs" dxfId="20507" priority="20643" stopIfTrue="1" operator="lessThan">
      <formula>G126</formula>
    </cfRule>
  </conditionalFormatting>
  <conditionalFormatting sqref="O126">
    <cfRule type="cellIs" dxfId="20506" priority="20642" stopIfTrue="1" operator="lessThan">
      <formula>G126</formula>
    </cfRule>
  </conditionalFormatting>
  <conditionalFormatting sqref="O126">
    <cfRule type="cellIs" dxfId="20505" priority="20641" stopIfTrue="1" operator="lessThan">
      <formula>G126</formula>
    </cfRule>
  </conditionalFormatting>
  <conditionalFormatting sqref="O126">
    <cfRule type="cellIs" dxfId="20504" priority="20640" stopIfTrue="1" operator="lessThan">
      <formula>G126</formula>
    </cfRule>
  </conditionalFormatting>
  <conditionalFormatting sqref="O126">
    <cfRule type="cellIs" dxfId="20503" priority="20639" stopIfTrue="1" operator="lessThan">
      <formula>G126</formula>
    </cfRule>
  </conditionalFormatting>
  <conditionalFormatting sqref="O126">
    <cfRule type="cellIs" dxfId="20502" priority="20638" stopIfTrue="1" operator="lessThan">
      <formula>G126</formula>
    </cfRule>
  </conditionalFormatting>
  <conditionalFormatting sqref="O126">
    <cfRule type="cellIs" dxfId="20501" priority="20637" stopIfTrue="1" operator="lessThan">
      <formula>G126</formula>
    </cfRule>
  </conditionalFormatting>
  <conditionalFormatting sqref="O126">
    <cfRule type="cellIs" dxfId="20500" priority="20636" stopIfTrue="1" operator="lessThan">
      <formula>G126</formula>
    </cfRule>
  </conditionalFormatting>
  <conditionalFormatting sqref="O126">
    <cfRule type="cellIs" dxfId="20499" priority="20635" stopIfTrue="1" operator="lessThan">
      <formula>G126</formula>
    </cfRule>
  </conditionalFormatting>
  <conditionalFormatting sqref="O126">
    <cfRule type="cellIs" dxfId="20498" priority="20634" stopIfTrue="1" operator="lessThan">
      <formula>G126</formula>
    </cfRule>
  </conditionalFormatting>
  <conditionalFormatting sqref="O126">
    <cfRule type="cellIs" dxfId="20497" priority="20633" stopIfTrue="1" operator="lessThan">
      <formula>G126</formula>
    </cfRule>
  </conditionalFormatting>
  <conditionalFormatting sqref="O126">
    <cfRule type="cellIs" dxfId="20496" priority="20632" stopIfTrue="1" operator="lessThan">
      <formula>G126</formula>
    </cfRule>
  </conditionalFormatting>
  <conditionalFormatting sqref="O126">
    <cfRule type="cellIs" dxfId="20495" priority="20631" stopIfTrue="1" operator="lessThan">
      <formula>G126</formula>
    </cfRule>
  </conditionalFormatting>
  <conditionalFormatting sqref="O126">
    <cfRule type="cellIs" dxfId="20494" priority="20630" stopIfTrue="1" operator="lessThan">
      <formula>G126</formula>
    </cfRule>
  </conditionalFormatting>
  <conditionalFormatting sqref="O126">
    <cfRule type="cellIs" dxfId="20493" priority="20629" stopIfTrue="1" operator="lessThan">
      <formula>G126</formula>
    </cfRule>
  </conditionalFormatting>
  <conditionalFormatting sqref="O126">
    <cfRule type="cellIs" dxfId="20492" priority="20628" stopIfTrue="1" operator="lessThan">
      <formula>G126</formula>
    </cfRule>
  </conditionalFormatting>
  <conditionalFormatting sqref="O126">
    <cfRule type="cellIs" dxfId="20491" priority="20627" stopIfTrue="1" operator="lessThan">
      <formula>G126</formula>
    </cfRule>
  </conditionalFormatting>
  <conditionalFormatting sqref="O126">
    <cfRule type="cellIs" dxfId="20490" priority="20626" stopIfTrue="1" operator="lessThan">
      <formula>G126</formula>
    </cfRule>
  </conditionalFormatting>
  <conditionalFormatting sqref="O126">
    <cfRule type="cellIs" dxfId="20489" priority="20625" stopIfTrue="1" operator="lessThan">
      <formula>G126</formula>
    </cfRule>
  </conditionalFormatting>
  <conditionalFormatting sqref="O126">
    <cfRule type="cellIs" dxfId="20488" priority="20624" stopIfTrue="1" operator="lessThan">
      <formula>G126</formula>
    </cfRule>
  </conditionalFormatting>
  <conditionalFormatting sqref="O126">
    <cfRule type="cellIs" dxfId="20487" priority="20623" stopIfTrue="1" operator="lessThan">
      <formula>G126</formula>
    </cfRule>
  </conditionalFormatting>
  <conditionalFormatting sqref="O126">
    <cfRule type="cellIs" dxfId="20486" priority="20622" stopIfTrue="1" operator="lessThan">
      <formula>G126</formula>
    </cfRule>
  </conditionalFormatting>
  <conditionalFormatting sqref="O126">
    <cfRule type="cellIs" dxfId="20485" priority="20621" stopIfTrue="1" operator="lessThan">
      <formula>G126</formula>
    </cfRule>
  </conditionalFormatting>
  <conditionalFormatting sqref="O126">
    <cfRule type="cellIs" dxfId="20484" priority="20620" stopIfTrue="1" operator="lessThan">
      <formula>G126</formula>
    </cfRule>
  </conditionalFormatting>
  <conditionalFormatting sqref="O126">
    <cfRule type="cellIs" dxfId="20483" priority="20619" stopIfTrue="1" operator="lessThan">
      <formula>G126</formula>
    </cfRule>
  </conditionalFormatting>
  <conditionalFormatting sqref="O126">
    <cfRule type="cellIs" dxfId="20482" priority="20618" stopIfTrue="1" operator="lessThan">
      <formula>G126</formula>
    </cfRule>
  </conditionalFormatting>
  <conditionalFormatting sqref="O126">
    <cfRule type="cellIs" dxfId="20481" priority="20617" stopIfTrue="1" operator="lessThan">
      <formula>G126</formula>
    </cfRule>
  </conditionalFormatting>
  <conditionalFormatting sqref="O126">
    <cfRule type="cellIs" dxfId="20480" priority="20616" stopIfTrue="1" operator="lessThan">
      <formula>G126</formula>
    </cfRule>
  </conditionalFormatting>
  <conditionalFormatting sqref="O126">
    <cfRule type="cellIs" dxfId="20479" priority="20615" stopIfTrue="1" operator="lessThan">
      <formula>G126</formula>
    </cfRule>
  </conditionalFormatting>
  <conditionalFormatting sqref="O126">
    <cfRule type="cellIs" dxfId="20478" priority="20614" stopIfTrue="1" operator="lessThan">
      <formula>G126</formula>
    </cfRule>
  </conditionalFormatting>
  <conditionalFormatting sqref="O126">
    <cfRule type="cellIs" dxfId="20477" priority="20613" stopIfTrue="1" operator="lessThan">
      <formula>G126</formula>
    </cfRule>
  </conditionalFormatting>
  <conditionalFormatting sqref="O126">
    <cfRule type="cellIs" dxfId="20476" priority="20612" stopIfTrue="1" operator="lessThan">
      <formula>G126</formula>
    </cfRule>
  </conditionalFormatting>
  <conditionalFormatting sqref="O126">
    <cfRule type="cellIs" dxfId="20475" priority="20611" stopIfTrue="1" operator="lessThan">
      <formula>G126</formula>
    </cfRule>
  </conditionalFormatting>
  <conditionalFormatting sqref="O126">
    <cfRule type="cellIs" dxfId="20474" priority="20610" stopIfTrue="1" operator="lessThan">
      <formula>G126</formula>
    </cfRule>
  </conditionalFormatting>
  <conditionalFormatting sqref="O126">
    <cfRule type="cellIs" dxfId="20473" priority="20609" stopIfTrue="1" operator="lessThan">
      <formula>G126</formula>
    </cfRule>
  </conditionalFormatting>
  <conditionalFormatting sqref="O126">
    <cfRule type="cellIs" dxfId="20472" priority="20608" stopIfTrue="1" operator="lessThan">
      <formula>G126</formula>
    </cfRule>
  </conditionalFormatting>
  <conditionalFormatting sqref="O126">
    <cfRule type="cellIs" dxfId="20471" priority="20607" stopIfTrue="1" operator="lessThan">
      <formula>G126</formula>
    </cfRule>
  </conditionalFormatting>
  <conditionalFormatting sqref="O126">
    <cfRule type="cellIs" dxfId="20470" priority="20606" stopIfTrue="1" operator="lessThan">
      <formula>G126</formula>
    </cfRule>
  </conditionalFormatting>
  <conditionalFormatting sqref="O126">
    <cfRule type="cellIs" dxfId="20469" priority="20605" stopIfTrue="1" operator="lessThan">
      <formula>G126</formula>
    </cfRule>
  </conditionalFormatting>
  <conditionalFormatting sqref="O126">
    <cfRule type="cellIs" dxfId="20468" priority="20604" stopIfTrue="1" operator="lessThan">
      <formula>G126</formula>
    </cfRule>
  </conditionalFormatting>
  <conditionalFormatting sqref="O126">
    <cfRule type="cellIs" dxfId="20467" priority="20603" stopIfTrue="1" operator="lessThan">
      <formula>G126</formula>
    </cfRule>
  </conditionalFormatting>
  <conditionalFormatting sqref="O126">
    <cfRule type="cellIs" dxfId="20466" priority="20602" stopIfTrue="1" operator="lessThan">
      <formula>G126</formula>
    </cfRule>
  </conditionalFormatting>
  <conditionalFormatting sqref="O126">
    <cfRule type="cellIs" dxfId="20465" priority="20601" stopIfTrue="1" operator="lessThan">
      <formula>G126</formula>
    </cfRule>
  </conditionalFormatting>
  <conditionalFormatting sqref="O126">
    <cfRule type="cellIs" dxfId="20464" priority="20600" stopIfTrue="1" operator="lessThan">
      <formula>G126</formula>
    </cfRule>
  </conditionalFormatting>
  <conditionalFormatting sqref="O126">
    <cfRule type="cellIs" dxfId="20463" priority="20599" stopIfTrue="1" operator="lessThan">
      <formula>G126</formula>
    </cfRule>
  </conditionalFormatting>
  <conditionalFormatting sqref="O126">
    <cfRule type="cellIs" dxfId="20462" priority="20598" stopIfTrue="1" operator="lessThan">
      <formula>G126</formula>
    </cfRule>
  </conditionalFormatting>
  <conditionalFormatting sqref="O126">
    <cfRule type="cellIs" dxfId="20461" priority="20597" stopIfTrue="1" operator="lessThan">
      <formula>G126</formula>
    </cfRule>
  </conditionalFormatting>
  <conditionalFormatting sqref="O126">
    <cfRule type="cellIs" dxfId="20460" priority="20596" stopIfTrue="1" operator="lessThan">
      <formula>G126</formula>
    </cfRule>
  </conditionalFormatting>
  <conditionalFormatting sqref="O126">
    <cfRule type="cellIs" dxfId="20459" priority="20595" stopIfTrue="1" operator="lessThan">
      <formula>G126</formula>
    </cfRule>
  </conditionalFormatting>
  <conditionalFormatting sqref="O126">
    <cfRule type="cellIs" dxfId="20458" priority="20594" stopIfTrue="1" operator="lessThan">
      <formula>G126</formula>
    </cfRule>
  </conditionalFormatting>
  <conditionalFormatting sqref="O126">
    <cfRule type="cellIs" dxfId="20457" priority="20593" stopIfTrue="1" operator="lessThan">
      <formula>G126</formula>
    </cfRule>
  </conditionalFormatting>
  <conditionalFormatting sqref="O126">
    <cfRule type="cellIs" dxfId="20456" priority="20592" stopIfTrue="1" operator="lessThan">
      <formula>G126</formula>
    </cfRule>
  </conditionalFormatting>
  <conditionalFormatting sqref="O126">
    <cfRule type="cellIs" dxfId="20455" priority="20591" stopIfTrue="1" operator="lessThan">
      <formula>G126</formula>
    </cfRule>
  </conditionalFormatting>
  <conditionalFormatting sqref="O126">
    <cfRule type="cellIs" dxfId="20454" priority="20590" stopIfTrue="1" operator="lessThan">
      <formula>G126</formula>
    </cfRule>
  </conditionalFormatting>
  <conditionalFormatting sqref="O126">
    <cfRule type="cellIs" dxfId="20453" priority="20589" stopIfTrue="1" operator="lessThan">
      <formula>G126</formula>
    </cfRule>
  </conditionalFormatting>
  <conditionalFormatting sqref="O126">
    <cfRule type="cellIs" dxfId="20452" priority="20588" stopIfTrue="1" operator="lessThan">
      <formula>G126</formula>
    </cfRule>
  </conditionalFormatting>
  <conditionalFormatting sqref="O126">
    <cfRule type="cellIs" dxfId="20451" priority="20587" stopIfTrue="1" operator="lessThan">
      <formula>G126</formula>
    </cfRule>
  </conditionalFormatting>
  <conditionalFormatting sqref="O126">
    <cfRule type="cellIs" dxfId="20450" priority="20586" stopIfTrue="1" operator="lessThan">
      <formula>G126</formula>
    </cfRule>
  </conditionalFormatting>
  <conditionalFormatting sqref="O126">
    <cfRule type="cellIs" dxfId="20449" priority="20585" stopIfTrue="1" operator="lessThan">
      <formula>G126</formula>
    </cfRule>
  </conditionalFormatting>
  <conditionalFormatting sqref="O126">
    <cfRule type="cellIs" dxfId="20448" priority="20584" stopIfTrue="1" operator="lessThan">
      <formula>G126</formula>
    </cfRule>
  </conditionalFormatting>
  <conditionalFormatting sqref="O126">
    <cfRule type="cellIs" dxfId="20447" priority="20583" stopIfTrue="1" operator="lessThan">
      <formula>G126</formula>
    </cfRule>
  </conditionalFormatting>
  <conditionalFormatting sqref="O126">
    <cfRule type="cellIs" dxfId="20446" priority="20582" stopIfTrue="1" operator="lessThan">
      <formula>G126</formula>
    </cfRule>
  </conditionalFormatting>
  <conditionalFormatting sqref="O126">
    <cfRule type="cellIs" dxfId="20445" priority="20581" stopIfTrue="1" operator="lessThan">
      <formula>G126</formula>
    </cfRule>
  </conditionalFormatting>
  <conditionalFormatting sqref="O126">
    <cfRule type="cellIs" dxfId="20444" priority="20580" stopIfTrue="1" operator="lessThan">
      <formula>G126</formula>
    </cfRule>
  </conditionalFormatting>
  <conditionalFormatting sqref="O126">
    <cfRule type="cellIs" dxfId="20443" priority="20579" stopIfTrue="1" operator="lessThan">
      <formula>G126</formula>
    </cfRule>
  </conditionalFormatting>
  <conditionalFormatting sqref="O126">
    <cfRule type="cellIs" dxfId="20442" priority="20578" stopIfTrue="1" operator="lessThan">
      <formula>G126</formula>
    </cfRule>
  </conditionalFormatting>
  <conditionalFormatting sqref="O126">
    <cfRule type="cellIs" dxfId="20441" priority="20577" stopIfTrue="1" operator="lessThan">
      <formula>G126</formula>
    </cfRule>
  </conditionalFormatting>
  <conditionalFormatting sqref="O126">
    <cfRule type="cellIs" dxfId="20440" priority="20576" stopIfTrue="1" operator="lessThan">
      <formula>G126</formula>
    </cfRule>
  </conditionalFormatting>
  <conditionalFormatting sqref="O126">
    <cfRule type="cellIs" dxfId="20439" priority="20575" stopIfTrue="1" operator="lessThan">
      <formula>G126</formula>
    </cfRule>
  </conditionalFormatting>
  <conditionalFormatting sqref="O126">
    <cfRule type="cellIs" dxfId="20438" priority="20574" stopIfTrue="1" operator="lessThan">
      <formula>G126</formula>
    </cfRule>
  </conditionalFormatting>
  <conditionalFormatting sqref="O126">
    <cfRule type="cellIs" dxfId="20437" priority="20573" stopIfTrue="1" operator="lessThan">
      <formula>G126</formula>
    </cfRule>
  </conditionalFormatting>
  <conditionalFormatting sqref="O126">
    <cfRule type="cellIs" dxfId="20436" priority="20572" stopIfTrue="1" operator="lessThan">
      <formula>G126</formula>
    </cfRule>
  </conditionalFormatting>
  <conditionalFormatting sqref="O126">
    <cfRule type="cellIs" dxfId="20435" priority="20571" stopIfTrue="1" operator="lessThan">
      <formula>G126</formula>
    </cfRule>
  </conditionalFormatting>
  <conditionalFormatting sqref="O126">
    <cfRule type="cellIs" dxfId="20434" priority="20570" stopIfTrue="1" operator="lessThan">
      <formula>G126</formula>
    </cfRule>
  </conditionalFormatting>
  <conditionalFormatting sqref="O126">
    <cfRule type="cellIs" dxfId="20433" priority="20569" stopIfTrue="1" operator="lessThan">
      <formula>G126</formula>
    </cfRule>
  </conditionalFormatting>
  <conditionalFormatting sqref="O126">
    <cfRule type="cellIs" dxfId="20432" priority="20568" stopIfTrue="1" operator="lessThan">
      <formula>G126</formula>
    </cfRule>
  </conditionalFormatting>
  <conditionalFormatting sqref="O126">
    <cfRule type="cellIs" dxfId="20431" priority="20567" stopIfTrue="1" operator="lessThan">
      <formula>G126</formula>
    </cfRule>
  </conditionalFormatting>
  <conditionalFormatting sqref="O126">
    <cfRule type="cellIs" dxfId="20430" priority="20566" stopIfTrue="1" operator="lessThan">
      <formula>G126</formula>
    </cfRule>
  </conditionalFormatting>
  <conditionalFormatting sqref="O126">
    <cfRule type="cellIs" dxfId="20429" priority="20565" stopIfTrue="1" operator="lessThan">
      <formula>G126</formula>
    </cfRule>
  </conditionalFormatting>
  <conditionalFormatting sqref="O126">
    <cfRule type="cellIs" dxfId="20428" priority="20564" stopIfTrue="1" operator="lessThan">
      <formula>G126</formula>
    </cfRule>
  </conditionalFormatting>
  <conditionalFormatting sqref="O126">
    <cfRule type="cellIs" dxfId="20427" priority="20563" stopIfTrue="1" operator="lessThan">
      <formula>G126</formula>
    </cfRule>
  </conditionalFormatting>
  <conditionalFormatting sqref="O126">
    <cfRule type="cellIs" dxfId="20426" priority="20562" stopIfTrue="1" operator="lessThan">
      <formula>G126</formula>
    </cfRule>
  </conditionalFormatting>
  <conditionalFormatting sqref="O126">
    <cfRule type="cellIs" dxfId="20425" priority="20561" stopIfTrue="1" operator="lessThan">
      <formula>G126</formula>
    </cfRule>
  </conditionalFormatting>
  <conditionalFormatting sqref="O126">
    <cfRule type="cellIs" dxfId="20424" priority="20560" stopIfTrue="1" operator="lessThan">
      <formula>G126</formula>
    </cfRule>
  </conditionalFormatting>
  <conditionalFormatting sqref="O126">
    <cfRule type="cellIs" dxfId="20423" priority="20559" stopIfTrue="1" operator="lessThan">
      <formula>G126</formula>
    </cfRule>
  </conditionalFormatting>
  <conditionalFormatting sqref="O126">
    <cfRule type="cellIs" dxfId="20422" priority="20558" stopIfTrue="1" operator="lessThan">
      <formula>G126</formula>
    </cfRule>
  </conditionalFormatting>
  <conditionalFormatting sqref="O126">
    <cfRule type="cellIs" dxfId="20421" priority="20557" stopIfTrue="1" operator="lessThan">
      <formula>G126</formula>
    </cfRule>
  </conditionalFormatting>
  <conditionalFormatting sqref="O126">
    <cfRule type="cellIs" dxfId="20420" priority="20556" stopIfTrue="1" operator="lessThan">
      <formula>G126</formula>
    </cfRule>
  </conditionalFormatting>
  <conditionalFormatting sqref="O126">
    <cfRule type="cellIs" dxfId="20419" priority="20555" stopIfTrue="1" operator="lessThan">
      <formula>G126</formula>
    </cfRule>
  </conditionalFormatting>
  <conditionalFormatting sqref="O126">
    <cfRule type="cellIs" dxfId="20418" priority="20554" stopIfTrue="1" operator="lessThan">
      <formula>G126</formula>
    </cfRule>
  </conditionalFormatting>
  <conditionalFormatting sqref="O126">
    <cfRule type="cellIs" dxfId="20417" priority="20553" stopIfTrue="1" operator="lessThan">
      <formula>G126</formula>
    </cfRule>
  </conditionalFormatting>
  <conditionalFormatting sqref="O126">
    <cfRule type="cellIs" dxfId="20416" priority="20552" stopIfTrue="1" operator="lessThan">
      <formula>G126</formula>
    </cfRule>
  </conditionalFormatting>
  <conditionalFormatting sqref="O126">
    <cfRule type="cellIs" dxfId="20415" priority="20551" stopIfTrue="1" operator="lessThan">
      <formula>G126</formula>
    </cfRule>
  </conditionalFormatting>
  <conditionalFormatting sqref="O126">
    <cfRule type="cellIs" dxfId="20414" priority="20550" stopIfTrue="1" operator="lessThan">
      <formula>G126</formula>
    </cfRule>
  </conditionalFormatting>
  <conditionalFormatting sqref="O126">
    <cfRule type="cellIs" dxfId="20413" priority="20549" stopIfTrue="1" operator="lessThan">
      <formula>G126</formula>
    </cfRule>
  </conditionalFormatting>
  <conditionalFormatting sqref="O126">
    <cfRule type="cellIs" dxfId="20412" priority="20548" stopIfTrue="1" operator="lessThan">
      <formula>G126</formula>
    </cfRule>
  </conditionalFormatting>
  <conditionalFormatting sqref="O126">
    <cfRule type="cellIs" dxfId="20411" priority="20547" stopIfTrue="1" operator="lessThan">
      <formula>G126</formula>
    </cfRule>
  </conditionalFormatting>
  <conditionalFormatting sqref="O126">
    <cfRule type="cellIs" dxfId="20410" priority="20546" stopIfTrue="1" operator="lessThan">
      <formula>G126</formula>
    </cfRule>
  </conditionalFormatting>
  <conditionalFormatting sqref="O126">
    <cfRule type="cellIs" dxfId="20409" priority="20545" stopIfTrue="1" operator="lessThan">
      <formula>G126</formula>
    </cfRule>
  </conditionalFormatting>
  <conditionalFormatting sqref="O126">
    <cfRule type="cellIs" dxfId="20408" priority="20544" stopIfTrue="1" operator="lessThan">
      <formula>G126</formula>
    </cfRule>
  </conditionalFormatting>
  <conditionalFormatting sqref="O126">
    <cfRule type="cellIs" dxfId="20407" priority="20543" stopIfTrue="1" operator="lessThan">
      <formula>G126</formula>
    </cfRule>
  </conditionalFormatting>
  <conditionalFormatting sqref="O126">
    <cfRule type="cellIs" dxfId="20406" priority="20542" stopIfTrue="1" operator="lessThan">
      <formula>G126</formula>
    </cfRule>
  </conditionalFormatting>
  <conditionalFormatting sqref="O126">
    <cfRule type="cellIs" dxfId="20405" priority="20541" stopIfTrue="1" operator="lessThan">
      <formula>G126</formula>
    </cfRule>
  </conditionalFormatting>
  <conditionalFormatting sqref="O126">
    <cfRule type="cellIs" dxfId="20404" priority="20540" stopIfTrue="1" operator="lessThan">
      <formula>G126</formula>
    </cfRule>
  </conditionalFormatting>
  <conditionalFormatting sqref="O126">
    <cfRule type="cellIs" dxfId="20403" priority="20539" stopIfTrue="1" operator="lessThan">
      <formula>G126</formula>
    </cfRule>
  </conditionalFormatting>
  <conditionalFormatting sqref="O126">
    <cfRule type="cellIs" dxfId="20402" priority="20538" stopIfTrue="1" operator="lessThan">
      <formula>G126</formula>
    </cfRule>
  </conditionalFormatting>
  <conditionalFormatting sqref="O126">
    <cfRule type="cellIs" dxfId="20401" priority="20537" stopIfTrue="1" operator="lessThan">
      <formula>G126</formula>
    </cfRule>
  </conditionalFormatting>
  <conditionalFormatting sqref="O126">
    <cfRule type="cellIs" dxfId="20400" priority="20536" stopIfTrue="1" operator="lessThan">
      <formula>G126</formula>
    </cfRule>
  </conditionalFormatting>
  <conditionalFormatting sqref="O126">
    <cfRule type="cellIs" dxfId="20399" priority="20535" stopIfTrue="1" operator="lessThan">
      <formula>G126</formula>
    </cfRule>
  </conditionalFormatting>
  <conditionalFormatting sqref="O126">
    <cfRule type="cellIs" dxfId="20398" priority="20534" stopIfTrue="1" operator="lessThan">
      <formula>G126</formula>
    </cfRule>
  </conditionalFormatting>
  <conditionalFormatting sqref="O126">
    <cfRule type="cellIs" dxfId="20397" priority="20533" stopIfTrue="1" operator="lessThan">
      <formula>G126</formula>
    </cfRule>
  </conditionalFormatting>
  <conditionalFormatting sqref="O126">
    <cfRule type="cellIs" dxfId="20396" priority="20532" stopIfTrue="1" operator="lessThan">
      <formula>G126</formula>
    </cfRule>
  </conditionalFormatting>
  <conditionalFormatting sqref="O126">
    <cfRule type="cellIs" dxfId="20395" priority="20531" stopIfTrue="1" operator="lessThan">
      <formula>G126</formula>
    </cfRule>
  </conditionalFormatting>
  <conditionalFormatting sqref="O126">
    <cfRule type="cellIs" dxfId="20394" priority="20530" stopIfTrue="1" operator="lessThan">
      <formula>G126</formula>
    </cfRule>
  </conditionalFormatting>
  <conditionalFormatting sqref="O126">
    <cfRule type="cellIs" dxfId="20393" priority="20529" stopIfTrue="1" operator="lessThan">
      <formula>G126</formula>
    </cfRule>
  </conditionalFormatting>
  <conditionalFormatting sqref="O126">
    <cfRule type="cellIs" dxfId="20392" priority="20528" stopIfTrue="1" operator="lessThan">
      <formula>G126</formula>
    </cfRule>
  </conditionalFormatting>
  <conditionalFormatting sqref="O126">
    <cfRule type="cellIs" dxfId="20391" priority="20527" stopIfTrue="1" operator="lessThan">
      <formula>G126</formula>
    </cfRule>
  </conditionalFormatting>
  <conditionalFormatting sqref="Y126">
    <cfRule type="cellIs" dxfId="20390" priority="20526" stopIfTrue="1" operator="lessThan">
      <formula>J126</formula>
    </cfRule>
  </conditionalFormatting>
  <conditionalFormatting sqref="X126">
    <cfRule type="cellIs" dxfId="20389" priority="20525" stopIfTrue="1" operator="lessThan">
      <formula>J126</formula>
    </cfRule>
  </conditionalFormatting>
  <conditionalFormatting sqref="X126">
    <cfRule type="cellIs" dxfId="20388" priority="20524" stopIfTrue="1" operator="lessThan">
      <formula>J126</formula>
    </cfRule>
  </conditionalFormatting>
  <conditionalFormatting sqref="X126">
    <cfRule type="cellIs" dxfId="20387" priority="20523" stopIfTrue="1" operator="lessThan">
      <formula>J126</formula>
    </cfRule>
  </conditionalFormatting>
  <conditionalFormatting sqref="Y126">
    <cfRule type="cellIs" dxfId="20386" priority="20522" stopIfTrue="1" operator="lessThan">
      <formula>J126</formula>
    </cfRule>
  </conditionalFormatting>
  <conditionalFormatting sqref="X126">
    <cfRule type="cellIs" dxfId="20385" priority="20521" stopIfTrue="1" operator="lessThan">
      <formula>J126</formula>
    </cfRule>
  </conditionalFormatting>
  <conditionalFormatting sqref="X126">
    <cfRule type="cellIs" dxfId="20384" priority="20520" stopIfTrue="1" operator="lessThan">
      <formula>J126</formula>
    </cfRule>
  </conditionalFormatting>
  <conditionalFormatting sqref="O127">
    <cfRule type="cellIs" dxfId="20383" priority="20519" stopIfTrue="1" operator="lessThan">
      <formula>G127</formula>
    </cfRule>
  </conditionalFormatting>
  <conditionalFormatting sqref="O127">
    <cfRule type="cellIs" dxfId="20382" priority="20518" stopIfTrue="1" operator="lessThan">
      <formula>G127</formula>
    </cfRule>
  </conditionalFormatting>
  <conditionalFormatting sqref="O127">
    <cfRule type="cellIs" dxfId="20381" priority="20517" stopIfTrue="1" operator="lessThan">
      <formula>G127</formula>
    </cfRule>
  </conditionalFormatting>
  <conditionalFormatting sqref="Y127">
    <cfRule type="cellIs" dxfId="20380" priority="20516" stopIfTrue="1" operator="lessThan">
      <formula>J127</formula>
    </cfRule>
  </conditionalFormatting>
  <conditionalFormatting sqref="O127">
    <cfRule type="cellIs" dxfId="20379" priority="20515" stopIfTrue="1" operator="lessThan">
      <formula>G127</formula>
    </cfRule>
  </conditionalFormatting>
  <conditionalFormatting sqref="O127">
    <cfRule type="cellIs" dxfId="20378" priority="20514" stopIfTrue="1" operator="lessThan">
      <formula>G127</formula>
    </cfRule>
  </conditionalFormatting>
  <conditionalFormatting sqref="O127">
    <cfRule type="cellIs" dxfId="20377" priority="20513" stopIfTrue="1" operator="lessThan">
      <formula>G127</formula>
    </cfRule>
  </conditionalFormatting>
  <conditionalFormatting sqref="Y127">
    <cfRule type="cellIs" dxfId="20376" priority="20512" stopIfTrue="1" operator="lessThan">
      <formula>J127</formula>
    </cfRule>
  </conditionalFormatting>
  <conditionalFormatting sqref="O127">
    <cfRule type="cellIs" dxfId="20375" priority="20511" stopIfTrue="1" operator="lessThan">
      <formula>G127</formula>
    </cfRule>
  </conditionalFormatting>
  <conditionalFormatting sqref="O127">
    <cfRule type="cellIs" dxfId="20374" priority="20510" stopIfTrue="1" operator="lessThan">
      <formula>G127</formula>
    </cfRule>
  </conditionalFormatting>
  <conditionalFormatting sqref="O127">
    <cfRule type="cellIs" dxfId="20373" priority="20509" stopIfTrue="1" operator="lessThan">
      <formula>G127</formula>
    </cfRule>
  </conditionalFormatting>
  <conditionalFormatting sqref="O127">
    <cfRule type="cellIs" dxfId="20372" priority="20508" stopIfTrue="1" operator="lessThan">
      <formula>G127</formula>
    </cfRule>
  </conditionalFormatting>
  <conditionalFormatting sqref="O127">
    <cfRule type="cellIs" dxfId="20371" priority="20507" stopIfTrue="1" operator="lessThan">
      <formula>G127</formula>
    </cfRule>
  </conditionalFormatting>
  <conditionalFormatting sqref="O127">
    <cfRule type="cellIs" dxfId="20370" priority="20506" stopIfTrue="1" operator="lessThan">
      <formula>G127</formula>
    </cfRule>
  </conditionalFormatting>
  <conditionalFormatting sqref="O127">
    <cfRule type="cellIs" dxfId="20369" priority="20505" stopIfTrue="1" operator="lessThan">
      <formula>G127</formula>
    </cfRule>
  </conditionalFormatting>
  <conditionalFormatting sqref="O127">
    <cfRule type="cellIs" dxfId="20368" priority="20504" stopIfTrue="1" operator="lessThan">
      <formula>G127</formula>
    </cfRule>
  </conditionalFormatting>
  <conditionalFormatting sqref="O127">
    <cfRule type="cellIs" dxfId="20367" priority="20503" stopIfTrue="1" operator="lessThan">
      <formula>G127</formula>
    </cfRule>
  </conditionalFormatting>
  <conditionalFormatting sqref="O127">
    <cfRule type="cellIs" dxfId="20366" priority="20502" stopIfTrue="1" operator="lessThan">
      <formula>G127</formula>
    </cfRule>
  </conditionalFormatting>
  <conditionalFormatting sqref="O127">
    <cfRule type="cellIs" dxfId="20365" priority="20501" stopIfTrue="1" operator="lessThan">
      <formula>G127</formula>
    </cfRule>
  </conditionalFormatting>
  <conditionalFormatting sqref="O127">
    <cfRule type="cellIs" dxfId="20364" priority="20500" stopIfTrue="1" operator="lessThan">
      <formula>G127</formula>
    </cfRule>
  </conditionalFormatting>
  <conditionalFormatting sqref="O127">
    <cfRule type="cellIs" dxfId="20363" priority="20499" stopIfTrue="1" operator="lessThan">
      <formula>G127</formula>
    </cfRule>
  </conditionalFormatting>
  <conditionalFormatting sqref="O127">
    <cfRule type="cellIs" dxfId="20362" priority="20498" stopIfTrue="1" operator="lessThan">
      <formula>G127</formula>
    </cfRule>
  </conditionalFormatting>
  <conditionalFormatting sqref="O127">
    <cfRule type="cellIs" dxfId="20361" priority="20497" stopIfTrue="1" operator="lessThan">
      <formula>G127</formula>
    </cfRule>
  </conditionalFormatting>
  <conditionalFormatting sqref="O127">
    <cfRule type="cellIs" dxfId="20360" priority="20496" stopIfTrue="1" operator="lessThan">
      <formula>G127</formula>
    </cfRule>
  </conditionalFormatting>
  <conditionalFormatting sqref="O127">
    <cfRule type="cellIs" dxfId="20359" priority="20495" stopIfTrue="1" operator="lessThan">
      <formula>G127</formula>
    </cfRule>
  </conditionalFormatting>
  <conditionalFormatting sqref="O127">
    <cfRule type="cellIs" dxfId="20358" priority="20494" stopIfTrue="1" operator="lessThan">
      <formula>G127</formula>
    </cfRule>
  </conditionalFormatting>
  <conditionalFormatting sqref="O127">
    <cfRule type="cellIs" dxfId="20357" priority="20493" stopIfTrue="1" operator="lessThan">
      <formula>G127</formula>
    </cfRule>
  </conditionalFormatting>
  <conditionalFormatting sqref="O127">
    <cfRule type="cellIs" dxfId="20356" priority="20492" stopIfTrue="1" operator="lessThan">
      <formula>G127</formula>
    </cfRule>
  </conditionalFormatting>
  <conditionalFormatting sqref="O127">
    <cfRule type="cellIs" dxfId="20355" priority="20491" stopIfTrue="1" operator="lessThan">
      <formula>G127</formula>
    </cfRule>
  </conditionalFormatting>
  <conditionalFormatting sqref="O127">
    <cfRule type="cellIs" dxfId="20354" priority="20490" stopIfTrue="1" operator="lessThan">
      <formula>G127</formula>
    </cfRule>
  </conditionalFormatting>
  <conditionalFormatting sqref="O127">
    <cfRule type="cellIs" dxfId="20353" priority="20489" stopIfTrue="1" operator="lessThan">
      <formula>G127</formula>
    </cfRule>
  </conditionalFormatting>
  <conditionalFormatting sqref="O127">
    <cfRule type="cellIs" dxfId="20352" priority="20488" stopIfTrue="1" operator="lessThan">
      <formula>G127</formula>
    </cfRule>
  </conditionalFormatting>
  <conditionalFormatting sqref="O127">
    <cfRule type="cellIs" dxfId="20351" priority="20487" stopIfTrue="1" operator="lessThan">
      <formula>G127</formula>
    </cfRule>
  </conditionalFormatting>
  <conditionalFormatting sqref="O127">
    <cfRule type="cellIs" dxfId="20350" priority="20486" stopIfTrue="1" operator="lessThan">
      <formula>G127</formula>
    </cfRule>
  </conditionalFormatting>
  <conditionalFormatting sqref="O127">
    <cfRule type="cellIs" dxfId="20349" priority="20485" stopIfTrue="1" operator="lessThan">
      <formula>G127</formula>
    </cfRule>
  </conditionalFormatting>
  <conditionalFormatting sqref="O127">
    <cfRule type="cellIs" dxfId="20348" priority="20484" stopIfTrue="1" operator="lessThan">
      <formula>G127</formula>
    </cfRule>
  </conditionalFormatting>
  <conditionalFormatting sqref="O127">
    <cfRule type="cellIs" dxfId="20347" priority="20483" stopIfTrue="1" operator="lessThan">
      <formula>G127</formula>
    </cfRule>
  </conditionalFormatting>
  <conditionalFormatting sqref="O127">
    <cfRule type="cellIs" dxfId="20346" priority="20482" stopIfTrue="1" operator="lessThan">
      <formula>G127</formula>
    </cfRule>
  </conditionalFormatting>
  <conditionalFormatting sqref="O127">
    <cfRule type="cellIs" dxfId="20345" priority="20481" stopIfTrue="1" operator="lessThan">
      <formula>G127</formula>
    </cfRule>
  </conditionalFormatting>
  <conditionalFormatting sqref="O127">
    <cfRule type="cellIs" dxfId="20344" priority="20480" stopIfTrue="1" operator="lessThan">
      <formula>G127</formula>
    </cfRule>
  </conditionalFormatting>
  <conditionalFormatting sqref="O127">
    <cfRule type="cellIs" dxfId="20343" priority="20479" stopIfTrue="1" operator="lessThan">
      <formula>G127</formula>
    </cfRule>
  </conditionalFormatting>
  <conditionalFormatting sqref="O127">
    <cfRule type="cellIs" dxfId="20342" priority="20478" stopIfTrue="1" operator="lessThan">
      <formula>G127</formula>
    </cfRule>
  </conditionalFormatting>
  <conditionalFormatting sqref="O127">
    <cfRule type="cellIs" dxfId="20341" priority="20477" stopIfTrue="1" operator="lessThan">
      <formula>G127</formula>
    </cfRule>
  </conditionalFormatting>
  <conditionalFormatting sqref="O127">
    <cfRule type="cellIs" dxfId="20340" priority="20476" stopIfTrue="1" operator="lessThan">
      <formula>G127</formula>
    </cfRule>
  </conditionalFormatting>
  <conditionalFormatting sqref="O127">
    <cfRule type="cellIs" dxfId="20339" priority="20475" stopIfTrue="1" operator="lessThan">
      <formula>G127</formula>
    </cfRule>
  </conditionalFormatting>
  <conditionalFormatting sqref="O127">
    <cfRule type="cellIs" dxfId="20338" priority="20474" stopIfTrue="1" operator="lessThan">
      <formula>G127</formula>
    </cfRule>
  </conditionalFormatting>
  <conditionalFormatting sqref="O127">
    <cfRule type="cellIs" dxfId="20337" priority="20473" stopIfTrue="1" operator="lessThan">
      <formula>G127</formula>
    </cfRule>
  </conditionalFormatting>
  <conditionalFormatting sqref="O127">
    <cfRule type="cellIs" dxfId="20336" priority="20472" stopIfTrue="1" operator="lessThan">
      <formula>G127</formula>
    </cfRule>
  </conditionalFormatting>
  <conditionalFormatting sqref="O127">
    <cfRule type="cellIs" dxfId="20335" priority="20471" stopIfTrue="1" operator="lessThan">
      <formula>G127</formula>
    </cfRule>
  </conditionalFormatting>
  <conditionalFormatting sqref="O127">
    <cfRule type="cellIs" dxfId="20334" priority="20470" stopIfTrue="1" operator="lessThan">
      <formula>G127</formula>
    </cfRule>
  </conditionalFormatting>
  <conditionalFormatting sqref="O127">
    <cfRule type="cellIs" dxfId="20333" priority="20469" stopIfTrue="1" operator="lessThan">
      <formula>G127</formula>
    </cfRule>
  </conditionalFormatting>
  <conditionalFormatting sqref="O127">
    <cfRule type="cellIs" dxfId="20332" priority="20468" stopIfTrue="1" operator="lessThan">
      <formula>G127</formula>
    </cfRule>
  </conditionalFormatting>
  <conditionalFormatting sqref="O127">
    <cfRule type="cellIs" dxfId="20331" priority="20467" stopIfTrue="1" operator="lessThan">
      <formula>G127</formula>
    </cfRule>
  </conditionalFormatting>
  <conditionalFormatting sqref="O127">
    <cfRule type="cellIs" dxfId="20330" priority="20466" stopIfTrue="1" operator="lessThan">
      <formula>G127</formula>
    </cfRule>
  </conditionalFormatting>
  <conditionalFormatting sqref="O127">
    <cfRule type="cellIs" dxfId="20329" priority="20465" stopIfTrue="1" operator="lessThan">
      <formula>G127</formula>
    </cfRule>
  </conditionalFormatting>
  <conditionalFormatting sqref="O127">
    <cfRule type="cellIs" dxfId="20328" priority="20464" stopIfTrue="1" operator="lessThan">
      <formula>G127</formula>
    </cfRule>
  </conditionalFormatting>
  <conditionalFormatting sqref="O127">
    <cfRule type="cellIs" dxfId="20327" priority="20463" stopIfTrue="1" operator="lessThan">
      <formula>G127</formula>
    </cfRule>
  </conditionalFormatting>
  <conditionalFormatting sqref="O127">
    <cfRule type="cellIs" dxfId="20326" priority="20462" stopIfTrue="1" operator="lessThan">
      <formula>G127</formula>
    </cfRule>
  </conditionalFormatting>
  <conditionalFormatting sqref="O127">
    <cfRule type="cellIs" dxfId="20325" priority="20461" stopIfTrue="1" operator="lessThan">
      <formula>G127</formula>
    </cfRule>
  </conditionalFormatting>
  <conditionalFormatting sqref="O127">
    <cfRule type="cellIs" dxfId="20324" priority="20460" stopIfTrue="1" operator="lessThan">
      <formula>G127</formula>
    </cfRule>
  </conditionalFormatting>
  <conditionalFormatting sqref="O127">
    <cfRule type="cellIs" dxfId="20323" priority="20459" stopIfTrue="1" operator="lessThan">
      <formula>G127</formula>
    </cfRule>
  </conditionalFormatting>
  <conditionalFormatting sqref="O127">
    <cfRule type="cellIs" dxfId="20322" priority="20458" stopIfTrue="1" operator="lessThan">
      <formula>G127</formula>
    </cfRule>
  </conditionalFormatting>
  <conditionalFormatting sqref="O127">
    <cfRule type="cellIs" dxfId="20321" priority="20457" stopIfTrue="1" operator="lessThan">
      <formula>G127</formula>
    </cfRule>
  </conditionalFormatting>
  <conditionalFormatting sqref="O127">
    <cfRule type="cellIs" dxfId="20320" priority="20456" stopIfTrue="1" operator="lessThan">
      <formula>G127</formula>
    </cfRule>
  </conditionalFormatting>
  <conditionalFormatting sqref="O127">
    <cfRule type="cellIs" dxfId="20319" priority="20455" stopIfTrue="1" operator="lessThan">
      <formula>G127</formula>
    </cfRule>
  </conditionalFormatting>
  <conditionalFormatting sqref="O127">
    <cfRule type="cellIs" dxfId="20318" priority="20454" stopIfTrue="1" operator="lessThan">
      <formula>G127</formula>
    </cfRule>
  </conditionalFormatting>
  <conditionalFormatting sqref="O127">
    <cfRule type="cellIs" dxfId="20317" priority="20453" stopIfTrue="1" operator="lessThan">
      <formula>G127</formula>
    </cfRule>
  </conditionalFormatting>
  <conditionalFormatting sqref="O127">
    <cfRule type="cellIs" dxfId="20316" priority="20452" stopIfTrue="1" operator="lessThan">
      <formula>G127</formula>
    </cfRule>
  </conditionalFormatting>
  <conditionalFormatting sqref="O127">
    <cfRule type="cellIs" dxfId="20315" priority="20451" stopIfTrue="1" operator="lessThan">
      <formula>G127</formula>
    </cfRule>
  </conditionalFormatting>
  <conditionalFormatting sqref="O127">
    <cfRule type="cellIs" dxfId="20314" priority="20450" stopIfTrue="1" operator="lessThan">
      <formula>G127</formula>
    </cfRule>
  </conditionalFormatting>
  <conditionalFormatting sqref="O127">
    <cfRule type="cellIs" dxfId="20313" priority="20449" stopIfTrue="1" operator="lessThan">
      <formula>G127</formula>
    </cfRule>
  </conditionalFormatting>
  <conditionalFormatting sqref="O127">
    <cfRule type="cellIs" dxfId="20312" priority="20448" stopIfTrue="1" operator="lessThan">
      <formula>G127</formula>
    </cfRule>
  </conditionalFormatting>
  <conditionalFormatting sqref="O127">
    <cfRule type="cellIs" dxfId="20311" priority="20447" stopIfTrue="1" operator="lessThan">
      <formula>G127</formula>
    </cfRule>
  </conditionalFormatting>
  <conditionalFormatting sqref="O127">
    <cfRule type="cellIs" dxfId="20310" priority="20446" stopIfTrue="1" operator="lessThan">
      <formula>G127</formula>
    </cfRule>
  </conditionalFormatting>
  <conditionalFormatting sqref="O127">
    <cfRule type="cellIs" dxfId="20309" priority="20445" stopIfTrue="1" operator="lessThan">
      <formula>G127</formula>
    </cfRule>
  </conditionalFormatting>
  <conditionalFormatting sqref="O127">
    <cfRule type="cellIs" dxfId="20308" priority="20444" stopIfTrue="1" operator="lessThan">
      <formula>G127</formula>
    </cfRule>
  </conditionalFormatting>
  <conditionalFormatting sqref="O127">
    <cfRule type="cellIs" dxfId="20307" priority="20443" stopIfTrue="1" operator="lessThan">
      <formula>G127</formula>
    </cfRule>
  </conditionalFormatting>
  <conditionalFormatting sqref="O127">
    <cfRule type="cellIs" dxfId="20306" priority="20442" stopIfTrue="1" operator="lessThan">
      <formula>G127</formula>
    </cfRule>
  </conditionalFormatting>
  <conditionalFormatting sqref="O127">
    <cfRule type="cellIs" dxfId="20305" priority="20441" stopIfTrue="1" operator="lessThan">
      <formula>G127</formula>
    </cfRule>
  </conditionalFormatting>
  <conditionalFormatting sqref="O127">
    <cfRule type="cellIs" dxfId="20304" priority="20440" stopIfTrue="1" operator="lessThan">
      <formula>G127</formula>
    </cfRule>
  </conditionalFormatting>
  <conditionalFormatting sqref="O127">
    <cfRule type="cellIs" dxfId="20303" priority="20439" stopIfTrue="1" operator="lessThan">
      <formula>G127</formula>
    </cfRule>
  </conditionalFormatting>
  <conditionalFormatting sqref="O127">
    <cfRule type="cellIs" dxfId="20302" priority="20438" stopIfTrue="1" operator="lessThan">
      <formula>G127</formula>
    </cfRule>
  </conditionalFormatting>
  <conditionalFormatting sqref="O127">
    <cfRule type="cellIs" dxfId="20301" priority="20437" stopIfTrue="1" operator="lessThan">
      <formula>G127</formula>
    </cfRule>
  </conditionalFormatting>
  <conditionalFormatting sqref="O127">
    <cfRule type="cellIs" dxfId="20300" priority="20436" stopIfTrue="1" operator="lessThan">
      <formula>G127</formula>
    </cfRule>
  </conditionalFormatting>
  <conditionalFormatting sqref="O127">
    <cfRule type="cellIs" dxfId="20299" priority="20435" stopIfTrue="1" operator="lessThan">
      <formula>G127</formula>
    </cfRule>
  </conditionalFormatting>
  <conditionalFormatting sqref="O127">
    <cfRule type="cellIs" dxfId="20298" priority="20434" stopIfTrue="1" operator="lessThan">
      <formula>G127</formula>
    </cfRule>
  </conditionalFormatting>
  <conditionalFormatting sqref="O127">
    <cfRule type="cellIs" dxfId="20297" priority="20433" stopIfTrue="1" operator="lessThan">
      <formula>G127</formula>
    </cfRule>
  </conditionalFormatting>
  <conditionalFormatting sqref="O127">
    <cfRule type="cellIs" dxfId="20296" priority="20432" stopIfTrue="1" operator="lessThan">
      <formula>G127</formula>
    </cfRule>
  </conditionalFormatting>
  <conditionalFormatting sqref="O127">
    <cfRule type="cellIs" dxfId="20295" priority="20431" stopIfTrue="1" operator="lessThan">
      <formula>G127</formula>
    </cfRule>
  </conditionalFormatting>
  <conditionalFormatting sqref="O127">
    <cfRule type="cellIs" dxfId="20294" priority="20430" stopIfTrue="1" operator="lessThan">
      <formula>G127</formula>
    </cfRule>
  </conditionalFormatting>
  <conditionalFormatting sqref="O127">
    <cfRule type="cellIs" dxfId="20293" priority="20429" stopIfTrue="1" operator="lessThan">
      <formula>G127</formula>
    </cfRule>
  </conditionalFormatting>
  <conditionalFormatting sqref="O127">
    <cfRule type="cellIs" dxfId="20292" priority="20428" stopIfTrue="1" operator="lessThan">
      <formula>G127</formula>
    </cfRule>
  </conditionalFormatting>
  <conditionalFormatting sqref="O127">
    <cfRule type="cellIs" dxfId="20291" priority="20427" stopIfTrue="1" operator="lessThan">
      <formula>G127</formula>
    </cfRule>
  </conditionalFormatting>
  <conditionalFormatting sqref="O127">
    <cfRule type="cellIs" dxfId="20290" priority="20426" stopIfTrue="1" operator="lessThan">
      <formula>G127</formula>
    </cfRule>
  </conditionalFormatting>
  <conditionalFormatting sqref="O127">
    <cfRule type="cellIs" dxfId="20289" priority="20425" stopIfTrue="1" operator="lessThan">
      <formula>G127</formula>
    </cfRule>
  </conditionalFormatting>
  <conditionalFormatting sqref="O127">
    <cfRule type="cellIs" dxfId="20288" priority="20424" stopIfTrue="1" operator="lessThan">
      <formula>G127</formula>
    </cfRule>
  </conditionalFormatting>
  <conditionalFormatting sqref="O127">
    <cfRule type="cellIs" dxfId="20287" priority="20423" stopIfTrue="1" operator="lessThan">
      <formula>G127</formula>
    </cfRule>
  </conditionalFormatting>
  <conditionalFormatting sqref="O127">
    <cfRule type="cellIs" dxfId="20286" priority="20422" stopIfTrue="1" operator="lessThan">
      <formula>G127</formula>
    </cfRule>
  </conditionalFormatting>
  <conditionalFormatting sqref="O127">
    <cfRule type="cellIs" dxfId="20285" priority="20421" stopIfTrue="1" operator="lessThan">
      <formula>G127</formula>
    </cfRule>
  </conditionalFormatting>
  <conditionalFormatting sqref="O127">
    <cfRule type="cellIs" dxfId="20284" priority="20420" stopIfTrue="1" operator="lessThan">
      <formula>G127</formula>
    </cfRule>
  </conditionalFormatting>
  <conditionalFormatting sqref="O127">
    <cfRule type="cellIs" dxfId="20283" priority="20419" stopIfTrue="1" operator="lessThan">
      <formula>G127</formula>
    </cfRule>
  </conditionalFormatting>
  <conditionalFormatting sqref="O127">
    <cfRule type="cellIs" dxfId="20282" priority="20418" stopIfTrue="1" operator="lessThan">
      <formula>G127</formula>
    </cfRule>
  </conditionalFormatting>
  <conditionalFormatting sqref="O127">
    <cfRule type="cellIs" dxfId="20281" priority="20417" stopIfTrue="1" operator="lessThan">
      <formula>G127</formula>
    </cfRule>
  </conditionalFormatting>
  <conditionalFormatting sqref="O127">
    <cfRule type="cellIs" dxfId="20280" priority="20416" stopIfTrue="1" operator="lessThan">
      <formula>G127</formula>
    </cfRule>
  </conditionalFormatting>
  <conditionalFormatting sqref="O127">
    <cfRule type="cellIs" dxfId="20279" priority="20415" stopIfTrue="1" operator="lessThan">
      <formula>G127</formula>
    </cfRule>
  </conditionalFormatting>
  <conditionalFormatting sqref="O127">
    <cfRule type="cellIs" dxfId="20278" priority="20414" stopIfTrue="1" operator="lessThan">
      <formula>G127</formula>
    </cfRule>
  </conditionalFormatting>
  <conditionalFormatting sqref="O127">
    <cfRule type="cellIs" dxfId="20277" priority="20413" stopIfTrue="1" operator="lessThan">
      <formula>G127</formula>
    </cfRule>
  </conditionalFormatting>
  <conditionalFormatting sqref="O127">
    <cfRule type="cellIs" dxfId="20276" priority="20412" stopIfTrue="1" operator="lessThan">
      <formula>G127</formula>
    </cfRule>
  </conditionalFormatting>
  <conditionalFormatting sqref="O127">
    <cfRule type="cellIs" dxfId="20275" priority="20411" stopIfTrue="1" operator="lessThan">
      <formula>G127</formula>
    </cfRule>
  </conditionalFormatting>
  <conditionalFormatting sqref="O127">
    <cfRule type="cellIs" dxfId="20274" priority="20410" stopIfTrue="1" operator="lessThan">
      <formula>G127</formula>
    </cfRule>
  </conditionalFormatting>
  <conditionalFormatting sqref="O127">
    <cfRule type="cellIs" dxfId="20273" priority="20409" stopIfTrue="1" operator="lessThan">
      <formula>G127</formula>
    </cfRule>
  </conditionalFormatting>
  <conditionalFormatting sqref="O127">
    <cfRule type="cellIs" dxfId="20272" priority="20408" stopIfTrue="1" operator="lessThan">
      <formula>G127</formula>
    </cfRule>
  </conditionalFormatting>
  <conditionalFormatting sqref="O127">
    <cfRule type="cellIs" dxfId="20271" priority="20407" stopIfTrue="1" operator="lessThan">
      <formula>G127</formula>
    </cfRule>
  </conditionalFormatting>
  <conditionalFormatting sqref="O127">
    <cfRule type="cellIs" dxfId="20270" priority="20406" stopIfTrue="1" operator="lessThan">
      <formula>G127</formula>
    </cfRule>
  </conditionalFormatting>
  <conditionalFormatting sqref="O127">
    <cfRule type="cellIs" dxfId="20269" priority="20405" stopIfTrue="1" operator="lessThan">
      <formula>G127</formula>
    </cfRule>
  </conditionalFormatting>
  <conditionalFormatting sqref="O127">
    <cfRule type="cellIs" dxfId="20268" priority="20404" stopIfTrue="1" operator="lessThan">
      <formula>G127</formula>
    </cfRule>
  </conditionalFormatting>
  <conditionalFormatting sqref="O127">
    <cfRule type="cellIs" dxfId="20267" priority="20403" stopIfTrue="1" operator="lessThan">
      <formula>G127</formula>
    </cfRule>
  </conditionalFormatting>
  <conditionalFormatting sqref="O127">
    <cfRule type="cellIs" dxfId="20266" priority="20402" stopIfTrue="1" operator="lessThan">
      <formula>G127</formula>
    </cfRule>
  </conditionalFormatting>
  <conditionalFormatting sqref="O127">
    <cfRule type="cellIs" dxfId="20265" priority="20401" stopIfTrue="1" operator="lessThan">
      <formula>G127</formula>
    </cfRule>
  </conditionalFormatting>
  <conditionalFormatting sqref="O127">
    <cfRule type="cellIs" dxfId="20264" priority="20400" stopIfTrue="1" operator="lessThan">
      <formula>G127</formula>
    </cfRule>
  </conditionalFormatting>
  <conditionalFormatting sqref="O127">
    <cfRule type="cellIs" dxfId="20263" priority="20399" stopIfTrue="1" operator="lessThan">
      <formula>G127</formula>
    </cfRule>
  </conditionalFormatting>
  <conditionalFormatting sqref="O127">
    <cfRule type="cellIs" dxfId="20262" priority="20398" stopIfTrue="1" operator="lessThan">
      <formula>G127</formula>
    </cfRule>
  </conditionalFormatting>
  <conditionalFormatting sqref="O127">
    <cfRule type="cellIs" dxfId="20261" priority="20397" stopIfTrue="1" operator="lessThan">
      <formula>G127</formula>
    </cfRule>
  </conditionalFormatting>
  <conditionalFormatting sqref="O127">
    <cfRule type="cellIs" dxfId="20260" priority="20396" stopIfTrue="1" operator="lessThan">
      <formula>G127</formula>
    </cfRule>
  </conditionalFormatting>
  <conditionalFormatting sqref="O127">
    <cfRule type="cellIs" dxfId="20259" priority="20395" stopIfTrue="1" operator="lessThan">
      <formula>G127</formula>
    </cfRule>
  </conditionalFormatting>
  <conditionalFormatting sqref="O127">
    <cfRule type="cellIs" dxfId="20258" priority="20394" stopIfTrue="1" operator="lessThan">
      <formula>G127</formula>
    </cfRule>
  </conditionalFormatting>
  <conditionalFormatting sqref="O127">
    <cfRule type="cellIs" dxfId="20257" priority="20393" stopIfTrue="1" operator="lessThan">
      <formula>G127</formula>
    </cfRule>
  </conditionalFormatting>
  <conditionalFormatting sqref="O127">
    <cfRule type="cellIs" dxfId="20256" priority="20392" stopIfTrue="1" operator="lessThan">
      <formula>G127</formula>
    </cfRule>
  </conditionalFormatting>
  <conditionalFormatting sqref="O127">
    <cfRule type="cellIs" dxfId="20255" priority="20391" stopIfTrue="1" operator="lessThan">
      <formula>G127</formula>
    </cfRule>
  </conditionalFormatting>
  <conditionalFormatting sqref="O127">
    <cfRule type="cellIs" dxfId="20254" priority="20390" stopIfTrue="1" operator="lessThan">
      <formula>G127</formula>
    </cfRule>
  </conditionalFormatting>
  <conditionalFormatting sqref="O127">
    <cfRule type="cellIs" dxfId="20253" priority="20389" stopIfTrue="1" operator="lessThan">
      <formula>G127</formula>
    </cfRule>
  </conditionalFormatting>
  <conditionalFormatting sqref="O127">
    <cfRule type="cellIs" dxfId="20252" priority="20388" stopIfTrue="1" operator="lessThan">
      <formula>G127</formula>
    </cfRule>
  </conditionalFormatting>
  <conditionalFormatting sqref="O127">
    <cfRule type="cellIs" dxfId="20251" priority="20387" stopIfTrue="1" operator="lessThan">
      <formula>G127</formula>
    </cfRule>
  </conditionalFormatting>
  <conditionalFormatting sqref="O127">
    <cfRule type="cellIs" dxfId="20250" priority="20386" stopIfTrue="1" operator="lessThan">
      <formula>G127</formula>
    </cfRule>
  </conditionalFormatting>
  <conditionalFormatting sqref="O127">
    <cfRule type="cellIs" dxfId="20249" priority="20385" stopIfTrue="1" operator="lessThan">
      <formula>G127</formula>
    </cfRule>
  </conditionalFormatting>
  <conditionalFormatting sqref="O127">
    <cfRule type="cellIs" dxfId="20248" priority="20384" stopIfTrue="1" operator="lessThan">
      <formula>G127</formula>
    </cfRule>
  </conditionalFormatting>
  <conditionalFormatting sqref="O127">
    <cfRule type="cellIs" dxfId="20247" priority="20383" stopIfTrue="1" operator="lessThan">
      <formula>G127</formula>
    </cfRule>
  </conditionalFormatting>
  <conditionalFormatting sqref="O127">
    <cfRule type="cellIs" dxfId="20246" priority="20382" stopIfTrue="1" operator="lessThan">
      <formula>G127</formula>
    </cfRule>
  </conditionalFormatting>
  <conditionalFormatting sqref="O127">
    <cfRule type="cellIs" dxfId="20245" priority="20381" stopIfTrue="1" operator="lessThan">
      <formula>G127</formula>
    </cfRule>
  </conditionalFormatting>
  <conditionalFormatting sqref="O127">
    <cfRule type="cellIs" dxfId="20244" priority="20380" stopIfTrue="1" operator="lessThan">
      <formula>G127</formula>
    </cfRule>
  </conditionalFormatting>
  <conditionalFormatting sqref="O127">
    <cfRule type="cellIs" dxfId="20243" priority="20379" stopIfTrue="1" operator="lessThan">
      <formula>G127</formula>
    </cfRule>
  </conditionalFormatting>
  <conditionalFormatting sqref="O127">
    <cfRule type="cellIs" dxfId="20242" priority="20378" stopIfTrue="1" operator="lessThan">
      <formula>G127</formula>
    </cfRule>
  </conditionalFormatting>
  <conditionalFormatting sqref="O127">
    <cfRule type="cellIs" dxfId="20241" priority="20377" stopIfTrue="1" operator="lessThan">
      <formula>G127</formula>
    </cfRule>
  </conditionalFormatting>
  <conditionalFormatting sqref="O127">
    <cfRule type="cellIs" dxfId="20240" priority="20376" stopIfTrue="1" operator="lessThan">
      <formula>G127</formula>
    </cfRule>
  </conditionalFormatting>
  <conditionalFormatting sqref="O127">
    <cfRule type="cellIs" dxfId="20239" priority="20375" stopIfTrue="1" operator="lessThan">
      <formula>G127</formula>
    </cfRule>
  </conditionalFormatting>
  <conditionalFormatting sqref="O127">
    <cfRule type="cellIs" dxfId="20238" priority="20374" stopIfTrue="1" operator="lessThan">
      <formula>G127</formula>
    </cfRule>
  </conditionalFormatting>
  <conditionalFormatting sqref="O127">
    <cfRule type="cellIs" dxfId="20237" priority="20373" stopIfTrue="1" operator="lessThan">
      <formula>G127</formula>
    </cfRule>
  </conditionalFormatting>
  <conditionalFormatting sqref="O127">
    <cfRule type="cellIs" dxfId="20236" priority="20372" stopIfTrue="1" operator="lessThan">
      <formula>G127</formula>
    </cfRule>
  </conditionalFormatting>
  <conditionalFormatting sqref="O127">
    <cfRule type="cellIs" dxfId="20235" priority="20371" stopIfTrue="1" operator="lessThan">
      <formula>G127</formula>
    </cfRule>
  </conditionalFormatting>
  <conditionalFormatting sqref="O127">
    <cfRule type="cellIs" dxfId="20234" priority="20370" stopIfTrue="1" operator="lessThan">
      <formula>G127</formula>
    </cfRule>
  </conditionalFormatting>
  <conditionalFormatting sqref="O127">
    <cfRule type="cellIs" dxfId="20233" priority="20369" stopIfTrue="1" operator="lessThan">
      <formula>G127</formula>
    </cfRule>
  </conditionalFormatting>
  <conditionalFormatting sqref="O127">
    <cfRule type="cellIs" dxfId="20232" priority="20368" stopIfTrue="1" operator="lessThan">
      <formula>G127</formula>
    </cfRule>
  </conditionalFormatting>
  <conditionalFormatting sqref="O127">
    <cfRule type="cellIs" dxfId="20231" priority="20367" stopIfTrue="1" operator="lessThan">
      <formula>G127</formula>
    </cfRule>
  </conditionalFormatting>
  <conditionalFormatting sqref="O127">
    <cfRule type="cellIs" dxfId="20230" priority="20366" stopIfTrue="1" operator="lessThan">
      <formula>G127</formula>
    </cfRule>
  </conditionalFormatting>
  <conditionalFormatting sqref="O127">
    <cfRule type="cellIs" dxfId="20229" priority="20365" stopIfTrue="1" operator="lessThan">
      <formula>G127</formula>
    </cfRule>
  </conditionalFormatting>
  <conditionalFormatting sqref="O127">
    <cfRule type="cellIs" dxfId="20228" priority="20364" stopIfTrue="1" operator="lessThan">
      <formula>G127</formula>
    </cfRule>
  </conditionalFormatting>
  <conditionalFormatting sqref="O127">
    <cfRule type="cellIs" dxfId="20227" priority="20363" stopIfTrue="1" operator="lessThan">
      <formula>G127</formula>
    </cfRule>
  </conditionalFormatting>
  <conditionalFormatting sqref="O127">
    <cfRule type="cellIs" dxfId="20226" priority="20362" stopIfTrue="1" operator="lessThan">
      <formula>G127</formula>
    </cfRule>
  </conditionalFormatting>
  <conditionalFormatting sqref="O127">
    <cfRule type="cellIs" dxfId="20225" priority="20361" stopIfTrue="1" operator="lessThan">
      <formula>G127</formula>
    </cfRule>
  </conditionalFormatting>
  <conditionalFormatting sqref="O127">
    <cfRule type="cellIs" dxfId="20224" priority="20360" stopIfTrue="1" operator="lessThan">
      <formula>G127</formula>
    </cfRule>
  </conditionalFormatting>
  <conditionalFormatting sqref="O127">
    <cfRule type="cellIs" dxfId="20223" priority="20359" stopIfTrue="1" operator="lessThan">
      <formula>G127</formula>
    </cfRule>
  </conditionalFormatting>
  <conditionalFormatting sqref="O127">
    <cfRule type="cellIs" dxfId="20222" priority="20358" stopIfTrue="1" operator="lessThan">
      <formula>G127</formula>
    </cfRule>
  </conditionalFormatting>
  <conditionalFormatting sqref="O127">
    <cfRule type="cellIs" dxfId="20221" priority="20357" stopIfTrue="1" operator="lessThan">
      <formula>G127</formula>
    </cfRule>
  </conditionalFormatting>
  <conditionalFormatting sqref="O127">
    <cfRule type="cellIs" dxfId="20220" priority="20356" stopIfTrue="1" operator="lessThan">
      <formula>G127</formula>
    </cfRule>
  </conditionalFormatting>
  <conditionalFormatting sqref="O127">
    <cfRule type="cellIs" dxfId="20219" priority="20355" stopIfTrue="1" operator="lessThan">
      <formula>G127</formula>
    </cfRule>
  </conditionalFormatting>
  <conditionalFormatting sqref="O127">
    <cfRule type="cellIs" dxfId="20218" priority="20354" stopIfTrue="1" operator="lessThan">
      <formula>G127</formula>
    </cfRule>
  </conditionalFormatting>
  <conditionalFormatting sqref="O127">
    <cfRule type="cellIs" dxfId="20217" priority="20353" stopIfTrue="1" operator="lessThan">
      <formula>G127</formula>
    </cfRule>
  </conditionalFormatting>
  <conditionalFormatting sqref="O127">
    <cfRule type="cellIs" dxfId="20216" priority="20352" stopIfTrue="1" operator="lessThan">
      <formula>G127</formula>
    </cfRule>
  </conditionalFormatting>
  <conditionalFormatting sqref="O127">
    <cfRule type="cellIs" dxfId="20215" priority="20351" stopIfTrue="1" operator="lessThan">
      <formula>G127</formula>
    </cfRule>
  </conditionalFormatting>
  <conditionalFormatting sqref="O127">
    <cfRule type="cellIs" dxfId="20214" priority="20350" stopIfTrue="1" operator="lessThan">
      <formula>G127</formula>
    </cfRule>
  </conditionalFormatting>
  <conditionalFormatting sqref="O127">
    <cfRule type="cellIs" dxfId="20213" priority="20349" stopIfTrue="1" operator="lessThan">
      <formula>G127</formula>
    </cfRule>
  </conditionalFormatting>
  <conditionalFormatting sqref="O127">
    <cfRule type="cellIs" dxfId="20212" priority="20348" stopIfTrue="1" operator="lessThan">
      <formula>G127</formula>
    </cfRule>
  </conditionalFormatting>
  <conditionalFormatting sqref="O127">
    <cfRule type="cellIs" dxfId="20211" priority="20347" stopIfTrue="1" operator="lessThan">
      <formula>G127</formula>
    </cfRule>
  </conditionalFormatting>
  <conditionalFormatting sqref="O127">
    <cfRule type="cellIs" dxfId="20210" priority="20346" stopIfTrue="1" operator="lessThan">
      <formula>G127</formula>
    </cfRule>
  </conditionalFormatting>
  <conditionalFormatting sqref="O127">
    <cfRule type="cellIs" dxfId="20209" priority="20345" stopIfTrue="1" operator="lessThan">
      <formula>G127</formula>
    </cfRule>
  </conditionalFormatting>
  <conditionalFormatting sqref="O127">
    <cfRule type="cellIs" dxfId="20208" priority="20344" stopIfTrue="1" operator="lessThan">
      <formula>G127</formula>
    </cfRule>
  </conditionalFormatting>
  <conditionalFormatting sqref="O127">
    <cfRule type="cellIs" dxfId="20207" priority="20343" stopIfTrue="1" operator="lessThan">
      <formula>G127</formula>
    </cfRule>
  </conditionalFormatting>
  <conditionalFormatting sqref="O127">
    <cfRule type="cellIs" dxfId="20206" priority="20342" stopIfTrue="1" operator="lessThan">
      <formula>G127</formula>
    </cfRule>
  </conditionalFormatting>
  <conditionalFormatting sqref="O127">
    <cfRule type="cellIs" dxfId="20205" priority="20341" stopIfTrue="1" operator="lessThan">
      <formula>G127</formula>
    </cfRule>
  </conditionalFormatting>
  <conditionalFormatting sqref="O127">
    <cfRule type="cellIs" dxfId="20204" priority="20340" stopIfTrue="1" operator="lessThan">
      <formula>G127</formula>
    </cfRule>
  </conditionalFormatting>
  <conditionalFormatting sqref="O127">
    <cfRule type="cellIs" dxfId="20203" priority="20339" stopIfTrue="1" operator="lessThan">
      <formula>G127</formula>
    </cfRule>
  </conditionalFormatting>
  <conditionalFormatting sqref="O127">
    <cfRule type="cellIs" dxfId="20202" priority="20338" stopIfTrue="1" operator="lessThan">
      <formula>G127</formula>
    </cfRule>
  </conditionalFormatting>
  <conditionalFormatting sqref="O127">
    <cfRule type="cellIs" dxfId="20201" priority="20337" stopIfTrue="1" operator="lessThan">
      <formula>G127</formula>
    </cfRule>
  </conditionalFormatting>
  <conditionalFormatting sqref="O127">
    <cfRule type="cellIs" dxfId="20200" priority="20336" stopIfTrue="1" operator="lessThan">
      <formula>G127</formula>
    </cfRule>
  </conditionalFormatting>
  <conditionalFormatting sqref="O127">
    <cfRule type="cellIs" dxfId="20199" priority="20335" stopIfTrue="1" operator="lessThan">
      <formula>G127</formula>
    </cfRule>
  </conditionalFormatting>
  <conditionalFormatting sqref="O127">
    <cfRule type="cellIs" dxfId="20198" priority="20334" stopIfTrue="1" operator="lessThan">
      <formula>G127</formula>
    </cfRule>
  </conditionalFormatting>
  <conditionalFormatting sqref="O127">
    <cfRule type="cellIs" dxfId="20197" priority="20333" stopIfTrue="1" operator="lessThan">
      <formula>G127</formula>
    </cfRule>
  </conditionalFormatting>
  <conditionalFormatting sqref="O127">
    <cfRule type="cellIs" dxfId="20196" priority="20332" stopIfTrue="1" operator="lessThan">
      <formula>G127</formula>
    </cfRule>
  </conditionalFormatting>
  <conditionalFormatting sqref="O127">
    <cfRule type="cellIs" dxfId="20195" priority="20331" stopIfTrue="1" operator="lessThan">
      <formula>G127</formula>
    </cfRule>
  </conditionalFormatting>
  <conditionalFormatting sqref="O127">
    <cfRule type="cellIs" dxfId="20194" priority="20330" stopIfTrue="1" operator="lessThan">
      <formula>G127</formula>
    </cfRule>
  </conditionalFormatting>
  <conditionalFormatting sqref="O127">
    <cfRule type="cellIs" dxfId="20193" priority="20329" stopIfTrue="1" operator="lessThan">
      <formula>G127</formula>
    </cfRule>
  </conditionalFormatting>
  <conditionalFormatting sqref="O127">
    <cfRule type="cellIs" dxfId="20192" priority="20328" stopIfTrue="1" operator="lessThan">
      <formula>G127</formula>
    </cfRule>
  </conditionalFormatting>
  <conditionalFormatting sqref="O127">
    <cfRule type="cellIs" dxfId="20191" priority="20327" stopIfTrue="1" operator="lessThan">
      <formula>G127</formula>
    </cfRule>
  </conditionalFormatting>
  <conditionalFormatting sqref="O127">
    <cfRule type="cellIs" dxfId="20190" priority="20326" stopIfTrue="1" operator="lessThan">
      <formula>G127</formula>
    </cfRule>
  </conditionalFormatting>
  <conditionalFormatting sqref="O127">
    <cfRule type="cellIs" dxfId="20189" priority="20325" stopIfTrue="1" operator="lessThan">
      <formula>G127</formula>
    </cfRule>
  </conditionalFormatting>
  <conditionalFormatting sqref="O127">
    <cfRule type="cellIs" dxfId="20188" priority="20324" stopIfTrue="1" operator="lessThan">
      <formula>G127</formula>
    </cfRule>
  </conditionalFormatting>
  <conditionalFormatting sqref="O127">
    <cfRule type="cellIs" dxfId="20187" priority="20323" stopIfTrue="1" operator="lessThan">
      <formula>G127</formula>
    </cfRule>
  </conditionalFormatting>
  <conditionalFormatting sqref="O127">
    <cfRule type="cellIs" dxfId="20186" priority="20322" stopIfTrue="1" operator="lessThan">
      <formula>G127</formula>
    </cfRule>
  </conditionalFormatting>
  <conditionalFormatting sqref="O127">
    <cfRule type="cellIs" dxfId="20185" priority="20321" stopIfTrue="1" operator="lessThan">
      <formula>G127</formula>
    </cfRule>
  </conditionalFormatting>
  <conditionalFormatting sqref="O127">
    <cfRule type="cellIs" dxfId="20184" priority="20320" stopIfTrue="1" operator="lessThan">
      <formula>G127</formula>
    </cfRule>
  </conditionalFormatting>
  <conditionalFormatting sqref="O127">
    <cfRule type="cellIs" dxfId="20183" priority="20319" stopIfTrue="1" operator="lessThan">
      <formula>G127</formula>
    </cfRule>
  </conditionalFormatting>
  <conditionalFormatting sqref="O127">
    <cfRule type="cellIs" dxfId="20182" priority="20318" stopIfTrue="1" operator="lessThan">
      <formula>G127</formula>
    </cfRule>
  </conditionalFormatting>
  <conditionalFormatting sqref="O127">
    <cfRule type="cellIs" dxfId="20181" priority="20317" stopIfTrue="1" operator="lessThan">
      <formula>G127</formula>
    </cfRule>
  </conditionalFormatting>
  <conditionalFormatting sqref="O127">
    <cfRule type="cellIs" dxfId="20180" priority="20316" stopIfTrue="1" operator="lessThan">
      <formula>G127</formula>
    </cfRule>
  </conditionalFormatting>
  <conditionalFormatting sqref="O127">
    <cfRule type="cellIs" dxfId="20179" priority="20315" stopIfTrue="1" operator="lessThan">
      <formula>G127</formula>
    </cfRule>
  </conditionalFormatting>
  <conditionalFormatting sqref="O127">
    <cfRule type="cellIs" dxfId="20178" priority="20314" stopIfTrue="1" operator="lessThan">
      <formula>G127</formula>
    </cfRule>
  </conditionalFormatting>
  <conditionalFormatting sqref="O127">
    <cfRule type="cellIs" dxfId="20177" priority="20313" stopIfTrue="1" operator="lessThan">
      <formula>G127</formula>
    </cfRule>
  </conditionalFormatting>
  <conditionalFormatting sqref="O127">
    <cfRule type="cellIs" dxfId="20176" priority="20312" stopIfTrue="1" operator="lessThan">
      <formula>G127</formula>
    </cfRule>
  </conditionalFormatting>
  <conditionalFormatting sqref="O127">
    <cfRule type="cellIs" dxfId="20175" priority="20311" stopIfTrue="1" operator="lessThan">
      <formula>G127</formula>
    </cfRule>
  </conditionalFormatting>
  <conditionalFormatting sqref="O127">
    <cfRule type="cellIs" dxfId="20174" priority="20310" stopIfTrue="1" operator="lessThan">
      <formula>G127</formula>
    </cfRule>
  </conditionalFormatting>
  <conditionalFormatting sqref="O127">
    <cfRule type="cellIs" dxfId="20173" priority="20309" stopIfTrue="1" operator="lessThan">
      <formula>G127</formula>
    </cfRule>
  </conditionalFormatting>
  <conditionalFormatting sqref="O127">
    <cfRule type="cellIs" dxfId="20172" priority="20308" stopIfTrue="1" operator="lessThan">
      <formula>G127</formula>
    </cfRule>
  </conditionalFormatting>
  <conditionalFormatting sqref="O127">
    <cfRule type="cellIs" dxfId="20171" priority="20307" stopIfTrue="1" operator="lessThan">
      <formula>G127</formula>
    </cfRule>
  </conditionalFormatting>
  <conditionalFormatting sqref="O127">
    <cfRule type="cellIs" dxfId="20170" priority="20306" stopIfTrue="1" operator="lessThan">
      <formula>G127</formula>
    </cfRule>
  </conditionalFormatting>
  <conditionalFormatting sqref="O127">
    <cfRule type="cellIs" dxfId="20169" priority="20305" stopIfTrue="1" operator="lessThan">
      <formula>G127</formula>
    </cfRule>
  </conditionalFormatting>
  <conditionalFormatting sqref="O127">
    <cfRule type="cellIs" dxfId="20168" priority="20304" stopIfTrue="1" operator="lessThan">
      <formula>G127</formula>
    </cfRule>
  </conditionalFormatting>
  <conditionalFormatting sqref="O127">
    <cfRule type="cellIs" dxfId="20167" priority="20303" stopIfTrue="1" operator="lessThan">
      <formula>G127</formula>
    </cfRule>
  </conditionalFormatting>
  <conditionalFormatting sqref="O127">
    <cfRule type="cellIs" dxfId="20166" priority="20302" stopIfTrue="1" operator="lessThan">
      <formula>G127</formula>
    </cfRule>
  </conditionalFormatting>
  <conditionalFormatting sqref="O127">
    <cfRule type="cellIs" dxfId="20165" priority="20301" stopIfTrue="1" operator="lessThan">
      <formula>G127</formula>
    </cfRule>
  </conditionalFormatting>
  <conditionalFormatting sqref="O127">
    <cfRule type="cellIs" dxfId="20164" priority="20300" stopIfTrue="1" operator="lessThan">
      <formula>G127</formula>
    </cfRule>
  </conditionalFormatting>
  <conditionalFormatting sqref="O127">
    <cfRule type="cellIs" dxfId="20163" priority="20299" stopIfTrue="1" operator="lessThan">
      <formula>G127</formula>
    </cfRule>
  </conditionalFormatting>
  <conditionalFormatting sqref="O127">
    <cfRule type="cellIs" dxfId="20162" priority="20298" stopIfTrue="1" operator="lessThan">
      <formula>G127</formula>
    </cfRule>
  </conditionalFormatting>
  <conditionalFormatting sqref="O127">
    <cfRule type="cellIs" dxfId="20161" priority="20297" stopIfTrue="1" operator="lessThan">
      <formula>G127</formula>
    </cfRule>
  </conditionalFormatting>
  <conditionalFormatting sqref="O127">
    <cfRule type="cellIs" dxfId="20160" priority="20296" stopIfTrue="1" operator="lessThan">
      <formula>G127</formula>
    </cfRule>
  </conditionalFormatting>
  <conditionalFormatting sqref="O127">
    <cfRule type="cellIs" dxfId="20159" priority="20295" stopIfTrue="1" operator="lessThan">
      <formula>G127</formula>
    </cfRule>
  </conditionalFormatting>
  <conditionalFormatting sqref="O127">
    <cfRule type="cellIs" dxfId="20158" priority="20294" stopIfTrue="1" operator="lessThan">
      <formula>G127</formula>
    </cfRule>
  </conditionalFormatting>
  <conditionalFormatting sqref="O127">
    <cfRule type="cellIs" dxfId="20157" priority="20293" stopIfTrue="1" operator="lessThan">
      <formula>G127</formula>
    </cfRule>
  </conditionalFormatting>
  <conditionalFormatting sqref="O127">
    <cfRule type="cellIs" dxfId="20156" priority="20292" stopIfTrue="1" operator="lessThan">
      <formula>G127</formula>
    </cfRule>
  </conditionalFormatting>
  <conditionalFormatting sqref="O127">
    <cfRule type="cellIs" dxfId="20155" priority="20291" stopIfTrue="1" operator="lessThan">
      <formula>G127</formula>
    </cfRule>
  </conditionalFormatting>
  <conditionalFormatting sqref="O127">
    <cfRule type="cellIs" dxfId="20154" priority="20290" stopIfTrue="1" operator="lessThan">
      <formula>G127</formula>
    </cfRule>
  </conditionalFormatting>
  <conditionalFormatting sqref="O127">
    <cfRule type="cellIs" dxfId="20153" priority="20289" stopIfTrue="1" operator="lessThan">
      <formula>G127</formula>
    </cfRule>
  </conditionalFormatting>
  <conditionalFormatting sqref="O127">
    <cfRule type="cellIs" dxfId="20152" priority="20288" stopIfTrue="1" operator="lessThan">
      <formula>G127</formula>
    </cfRule>
  </conditionalFormatting>
  <conditionalFormatting sqref="O127">
    <cfRule type="cellIs" dxfId="20151" priority="20287" stopIfTrue="1" operator="lessThan">
      <formula>G127</formula>
    </cfRule>
  </conditionalFormatting>
  <conditionalFormatting sqref="O127">
    <cfRule type="cellIs" dxfId="20150" priority="20286" stopIfTrue="1" operator="lessThan">
      <formula>G127</formula>
    </cfRule>
  </conditionalFormatting>
  <conditionalFormatting sqref="O127">
    <cfRule type="cellIs" dxfId="20149" priority="20285" stopIfTrue="1" operator="lessThan">
      <formula>G127</formula>
    </cfRule>
  </conditionalFormatting>
  <conditionalFormatting sqref="O127">
    <cfRule type="cellIs" dxfId="20148" priority="20284" stopIfTrue="1" operator="lessThan">
      <formula>G127</formula>
    </cfRule>
  </conditionalFormatting>
  <conditionalFormatting sqref="O127">
    <cfRule type="cellIs" dxfId="20147" priority="20283" stopIfTrue="1" operator="lessThan">
      <formula>G127</formula>
    </cfRule>
  </conditionalFormatting>
  <conditionalFormatting sqref="O127">
    <cfRule type="cellIs" dxfId="20146" priority="20282" stopIfTrue="1" operator="lessThan">
      <formula>G127</formula>
    </cfRule>
  </conditionalFormatting>
  <conditionalFormatting sqref="O127">
    <cfRule type="cellIs" dxfId="20145" priority="20281" stopIfTrue="1" operator="lessThan">
      <formula>G127</formula>
    </cfRule>
  </conditionalFormatting>
  <conditionalFormatting sqref="O127">
    <cfRule type="cellIs" dxfId="20144" priority="20280" stopIfTrue="1" operator="lessThan">
      <formula>G127</formula>
    </cfRule>
  </conditionalFormatting>
  <conditionalFormatting sqref="O127">
    <cfRule type="cellIs" dxfId="20143" priority="20279" stopIfTrue="1" operator="lessThan">
      <formula>G127</formula>
    </cfRule>
  </conditionalFormatting>
  <conditionalFormatting sqref="O127">
    <cfRule type="cellIs" dxfId="20142" priority="20278" stopIfTrue="1" operator="lessThan">
      <formula>G127</formula>
    </cfRule>
  </conditionalFormatting>
  <conditionalFormatting sqref="O127">
    <cfRule type="cellIs" dxfId="20141" priority="20277" stopIfTrue="1" operator="lessThan">
      <formula>G127</formula>
    </cfRule>
  </conditionalFormatting>
  <conditionalFormatting sqref="O127">
    <cfRule type="cellIs" dxfId="20140" priority="20276" stopIfTrue="1" operator="lessThan">
      <formula>G127</formula>
    </cfRule>
  </conditionalFormatting>
  <conditionalFormatting sqref="O127">
    <cfRule type="cellIs" dxfId="20139" priority="20275" stopIfTrue="1" operator="lessThan">
      <formula>G127</formula>
    </cfRule>
  </conditionalFormatting>
  <conditionalFormatting sqref="O127">
    <cfRule type="cellIs" dxfId="20138" priority="20274" stopIfTrue="1" operator="lessThan">
      <formula>G127</formula>
    </cfRule>
  </conditionalFormatting>
  <conditionalFormatting sqref="O127">
    <cfRule type="cellIs" dxfId="20137" priority="20273" stopIfTrue="1" operator="lessThan">
      <formula>G127</formula>
    </cfRule>
  </conditionalFormatting>
  <conditionalFormatting sqref="O127">
    <cfRule type="cellIs" dxfId="20136" priority="20272" stopIfTrue="1" operator="lessThan">
      <formula>G127</formula>
    </cfRule>
  </conditionalFormatting>
  <conditionalFormatting sqref="O127">
    <cfRule type="cellIs" dxfId="20135" priority="20271" stopIfTrue="1" operator="lessThan">
      <formula>G127</formula>
    </cfRule>
  </conditionalFormatting>
  <conditionalFormatting sqref="O127">
    <cfRule type="cellIs" dxfId="20134" priority="20270" stopIfTrue="1" operator="lessThan">
      <formula>G127</formula>
    </cfRule>
  </conditionalFormatting>
  <conditionalFormatting sqref="O127">
    <cfRule type="cellIs" dxfId="20133" priority="20269" stopIfTrue="1" operator="lessThan">
      <formula>G127</formula>
    </cfRule>
  </conditionalFormatting>
  <conditionalFormatting sqref="O127">
    <cfRule type="cellIs" dxfId="20132" priority="20268" stopIfTrue="1" operator="lessThan">
      <formula>G127</formula>
    </cfRule>
  </conditionalFormatting>
  <conditionalFormatting sqref="O127">
    <cfRule type="cellIs" dxfId="20131" priority="20267" stopIfTrue="1" operator="lessThan">
      <formula>G127</formula>
    </cfRule>
  </conditionalFormatting>
  <conditionalFormatting sqref="O127">
    <cfRule type="cellIs" dxfId="20130" priority="20266" stopIfTrue="1" operator="lessThan">
      <formula>G127</formula>
    </cfRule>
  </conditionalFormatting>
  <conditionalFormatting sqref="O127">
    <cfRule type="cellIs" dxfId="20129" priority="20265" stopIfTrue="1" operator="lessThan">
      <formula>G127</formula>
    </cfRule>
  </conditionalFormatting>
  <conditionalFormatting sqref="O127">
    <cfRule type="cellIs" dxfId="20128" priority="20264" stopIfTrue="1" operator="lessThan">
      <formula>G127</formula>
    </cfRule>
  </conditionalFormatting>
  <conditionalFormatting sqref="O127">
    <cfRule type="cellIs" dxfId="20127" priority="20263" stopIfTrue="1" operator="lessThan">
      <formula>G127</formula>
    </cfRule>
  </conditionalFormatting>
  <conditionalFormatting sqref="O127">
    <cfRule type="cellIs" dxfId="20126" priority="20262" stopIfTrue="1" operator="lessThan">
      <formula>G127</formula>
    </cfRule>
  </conditionalFormatting>
  <conditionalFormatting sqref="O127">
    <cfRule type="cellIs" dxfId="20125" priority="20261" stopIfTrue="1" operator="lessThan">
      <formula>G127</formula>
    </cfRule>
  </conditionalFormatting>
  <conditionalFormatting sqref="O127">
    <cfRule type="cellIs" dxfId="20124" priority="20260" stopIfTrue="1" operator="lessThan">
      <formula>G127</formula>
    </cfRule>
  </conditionalFormatting>
  <conditionalFormatting sqref="O127">
    <cfRule type="cellIs" dxfId="20123" priority="20259" stopIfTrue="1" operator="lessThan">
      <formula>G127</formula>
    </cfRule>
  </conditionalFormatting>
  <conditionalFormatting sqref="O127">
    <cfRule type="cellIs" dxfId="20122" priority="20258" stopIfTrue="1" operator="lessThan">
      <formula>G127</formula>
    </cfRule>
  </conditionalFormatting>
  <conditionalFormatting sqref="O127">
    <cfRule type="cellIs" dxfId="20121" priority="20257" stopIfTrue="1" operator="lessThan">
      <formula>G127</formula>
    </cfRule>
  </conditionalFormatting>
  <conditionalFormatting sqref="O127">
    <cfRule type="cellIs" dxfId="20120" priority="20256" stopIfTrue="1" operator="lessThan">
      <formula>G127</formula>
    </cfRule>
  </conditionalFormatting>
  <conditionalFormatting sqref="O127">
    <cfRule type="cellIs" dxfId="20119" priority="20255" stopIfTrue="1" operator="lessThan">
      <formula>G127</formula>
    </cfRule>
  </conditionalFormatting>
  <conditionalFormatting sqref="O127">
    <cfRule type="cellIs" dxfId="20118" priority="20254" stopIfTrue="1" operator="lessThan">
      <formula>G127</formula>
    </cfRule>
  </conditionalFormatting>
  <conditionalFormatting sqref="O127">
    <cfRule type="cellIs" dxfId="20117" priority="20253" stopIfTrue="1" operator="lessThan">
      <formula>G127</formula>
    </cfRule>
  </conditionalFormatting>
  <conditionalFormatting sqref="O127">
    <cfRule type="cellIs" dxfId="20116" priority="20252" stopIfTrue="1" operator="lessThan">
      <formula>G127</formula>
    </cfRule>
  </conditionalFormatting>
  <conditionalFormatting sqref="O127">
    <cfRule type="cellIs" dxfId="20115" priority="20251" stopIfTrue="1" operator="lessThan">
      <formula>G127</formula>
    </cfRule>
  </conditionalFormatting>
  <conditionalFormatting sqref="O127">
    <cfRule type="cellIs" dxfId="20114" priority="20250" stopIfTrue="1" operator="lessThan">
      <formula>G127</formula>
    </cfRule>
  </conditionalFormatting>
  <conditionalFormatting sqref="O127">
    <cfRule type="cellIs" dxfId="20113" priority="20249" stopIfTrue="1" operator="lessThan">
      <formula>G127</formula>
    </cfRule>
  </conditionalFormatting>
  <conditionalFormatting sqref="O127">
    <cfRule type="cellIs" dxfId="20112" priority="20248" stopIfTrue="1" operator="lessThan">
      <formula>G127</formula>
    </cfRule>
  </conditionalFormatting>
  <conditionalFormatting sqref="O127">
    <cfRule type="cellIs" dxfId="20111" priority="20247" stopIfTrue="1" operator="lessThan">
      <formula>G127</formula>
    </cfRule>
  </conditionalFormatting>
  <conditionalFormatting sqref="O127">
    <cfRule type="cellIs" dxfId="20110" priority="20246" stopIfTrue="1" operator="lessThan">
      <formula>G127</formula>
    </cfRule>
  </conditionalFormatting>
  <conditionalFormatting sqref="O127">
    <cfRule type="cellIs" dxfId="20109" priority="20245" stopIfTrue="1" operator="lessThan">
      <formula>G127</formula>
    </cfRule>
  </conditionalFormatting>
  <conditionalFormatting sqref="O127">
    <cfRule type="cellIs" dxfId="20108" priority="20244" stopIfTrue="1" operator="lessThan">
      <formula>G127</formula>
    </cfRule>
  </conditionalFormatting>
  <conditionalFormatting sqref="O127">
    <cfRule type="cellIs" dxfId="20107" priority="20243" stopIfTrue="1" operator="lessThan">
      <formula>G127</formula>
    </cfRule>
  </conditionalFormatting>
  <conditionalFormatting sqref="O127">
    <cfRule type="cellIs" dxfId="20106" priority="20242" stopIfTrue="1" operator="lessThan">
      <formula>G127</formula>
    </cfRule>
  </conditionalFormatting>
  <conditionalFormatting sqref="O127">
    <cfRule type="cellIs" dxfId="20105" priority="20241" stopIfTrue="1" operator="lessThan">
      <formula>G127</formula>
    </cfRule>
  </conditionalFormatting>
  <conditionalFormatting sqref="O127">
    <cfRule type="cellIs" dxfId="20104" priority="20240" stopIfTrue="1" operator="lessThan">
      <formula>G127</formula>
    </cfRule>
  </conditionalFormatting>
  <conditionalFormatting sqref="O127">
    <cfRule type="cellIs" dxfId="20103" priority="20239" stopIfTrue="1" operator="lessThan">
      <formula>G127</formula>
    </cfRule>
  </conditionalFormatting>
  <conditionalFormatting sqref="O127">
    <cfRule type="cellIs" dxfId="20102" priority="20238" stopIfTrue="1" operator="lessThan">
      <formula>G127</formula>
    </cfRule>
  </conditionalFormatting>
  <conditionalFormatting sqref="O127">
    <cfRule type="cellIs" dxfId="20101" priority="20237" stopIfTrue="1" operator="lessThan">
      <formula>G127</formula>
    </cfRule>
  </conditionalFormatting>
  <conditionalFormatting sqref="O127">
    <cfRule type="cellIs" dxfId="20100" priority="20236" stopIfTrue="1" operator="lessThan">
      <formula>G127</formula>
    </cfRule>
  </conditionalFormatting>
  <conditionalFormatting sqref="O127">
    <cfRule type="cellIs" dxfId="20099" priority="20235" stopIfTrue="1" operator="lessThan">
      <formula>G127</formula>
    </cfRule>
  </conditionalFormatting>
  <conditionalFormatting sqref="O127">
    <cfRule type="cellIs" dxfId="20098" priority="20234" stopIfTrue="1" operator="lessThan">
      <formula>G127</formula>
    </cfRule>
  </conditionalFormatting>
  <conditionalFormatting sqref="O127">
    <cfRule type="cellIs" dxfId="20097" priority="20233" stopIfTrue="1" operator="lessThan">
      <formula>G127</formula>
    </cfRule>
  </conditionalFormatting>
  <conditionalFormatting sqref="O127">
    <cfRule type="cellIs" dxfId="20096" priority="20232" stopIfTrue="1" operator="lessThan">
      <formula>G127</formula>
    </cfRule>
  </conditionalFormatting>
  <conditionalFormatting sqref="O127">
    <cfRule type="cellIs" dxfId="20095" priority="20231" stopIfTrue="1" operator="lessThan">
      <formula>G127</formula>
    </cfRule>
  </conditionalFormatting>
  <conditionalFormatting sqref="O127">
    <cfRule type="cellIs" dxfId="20094" priority="20230" stopIfTrue="1" operator="lessThan">
      <formula>G127</formula>
    </cfRule>
  </conditionalFormatting>
  <conditionalFormatting sqref="O127">
    <cfRule type="cellIs" dxfId="20093" priority="20229" stopIfTrue="1" operator="lessThan">
      <formula>G127</formula>
    </cfRule>
  </conditionalFormatting>
  <conditionalFormatting sqref="O127">
    <cfRule type="cellIs" dxfId="20092" priority="20228" stopIfTrue="1" operator="lessThan">
      <formula>G127</formula>
    </cfRule>
  </conditionalFormatting>
  <conditionalFormatting sqref="O127">
    <cfRule type="cellIs" dxfId="20091" priority="20227" stopIfTrue="1" operator="lessThan">
      <formula>G127</formula>
    </cfRule>
  </conditionalFormatting>
  <conditionalFormatting sqref="O127">
    <cfRule type="cellIs" dxfId="20090" priority="20226" stopIfTrue="1" operator="lessThan">
      <formula>G127</formula>
    </cfRule>
  </conditionalFormatting>
  <conditionalFormatting sqref="O127">
    <cfRule type="cellIs" dxfId="20089" priority="20225" stopIfTrue="1" operator="lessThan">
      <formula>G127</formula>
    </cfRule>
  </conditionalFormatting>
  <conditionalFormatting sqref="O127">
    <cfRule type="cellIs" dxfId="20088" priority="20224" stopIfTrue="1" operator="lessThan">
      <formula>G127</formula>
    </cfRule>
  </conditionalFormatting>
  <conditionalFormatting sqref="O127">
    <cfRule type="cellIs" dxfId="20087" priority="20223" stopIfTrue="1" operator="lessThan">
      <formula>G127</formula>
    </cfRule>
  </conditionalFormatting>
  <conditionalFormatting sqref="O127">
    <cfRule type="cellIs" dxfId="20086" priority="20222" stopIfTrue="1" operator="lessThan">
      <formula>G127</formula>
    </cfRule>
  </conditionalFormatting>
  <conditionalFormatting sqref="O127">
    <cfRule type="cellIs" dxfId="20085" priority="20221" stopIfTrue="1" operator="lessThan">
      <formula>G127</formula>
    </cfRule>
  </conditionalFormatting>
  <conditionalFormatting sqref="O127">
    <cfRule type="cellIs" dxfId="20084" priority="20220" stopIfTrue="1" operator="lessThan">
      <formula>G127</formula>
    </cfRule>
  </conditionalFormatting>
  <conditionalFormatting sqref="O127">
    <cfRule type="cellIs" dxfId="20083" priority="20219" stopIfTrue="1" operator="lessThan">
      <formula>G127</formula>
    </cfRule>
  </conditionalFormatting>
  <conditionalFormatting sqref="O127">
    <cfRule type="cellIs" dxfId="20082" priority="20218" stopIfTrue="1" operator="lessThan">
      <formula>G127</formula>
    </cfRule>
  </conditionalFormatting>
  <conditionalFormatting sqref="O127">
    <cfRule type="cellIs" dxfId="20081" priority="20217" stopIfTrue="1" operator="lessThan">
      <formula>G127</formula>
    </cfRule>
  </conditionalFormatting>
  <conditionalFormatting sqref="O127">
    <cfRule type="cellIs" dxfId="20080" priority="20216" stopIfTrue="1" operator="lessThan">
      <formula>G127</formula>
    </cfRule>
  </conditionalFormatting>
  <conditionalFormatting sqref="O127">
    <cfRule type="cellIs" dxfId="20079" priority="20215" stopIfTrue="1" operator="lessThan">
      <formula>G127</formula>
    </cfRule>
  </conditionalFormatting>
  <conditionalFormatting sqref="O127">
    <cfRule type="cellIs" dxfId="20078" priority="20214" stopIfTrue="1" operator="lessThan">
      <formula>G127</formula>
    </cfRule>
  </conditionalFormatting>
  <conditionalFormatting sqref="O127">
    <cfRule type="cellIs" dxfId="20077" priority="20213" stopIfTrue="1" operator="lessThan">
      <formula>G127</formula>
    </cfRule>
  </conditionalFormatting>
  <conditionalFormatting sqref="O127">
    <cfRule type="cellIs" dxfId="20076" priority="20212" stopIfTrue="1" operator="lessThan">
      <formula>G127</formula>
    </cfRule>
  </conditionalFormatting>
  <conditionalFormatting sqref="O127">
    <cfRule type="cellIs" dxfId="20075" priority="20211" stopIfTrue="1" operator="lessThan">
      <formula>G127</formula>
    </cfRule>
  </conditionalFormatting>
  <conditionalFormatting sqref="O127">
    <cfRule type="cellIs" dxfId="20074" priority="20210" stopIfTrue="1" operator="lessThan">
      <formula>G127</formula>
    </cfRule>
  </conditionalFormatting>
  <conditionalFormatting sqref="O127">
    <cfRule type="cellIs" dxfId="20073" priority="20209" stopIfTrue="1" operator="lessThan">
      <formula>G127</formula>
    </cfRule>
  </conditionalFormatting>
  <conditionalFormatting sqref="O127">
    <cfRule type="cellIs" dxfId="20072" priority="20208" stopIfTrue="1" operator="lessThan">
      <formula>G127</formula>
    </cfRule>
  </conditionalFormatting>
  <conditionalFormatting sqref="O127">
    <cfRule type="cellIs" dxfId="20071" priority="20207" stopIfTrue="1" operator="lessThan">
      <formula>G127</formula>
    </cfRule>
  </conditionalFormatting>
  <conditionalFormatting sqref="O127">
    <cfRule type="cellIs" dxfId="20070" priority="20206" stopIfTrue="1" operator="lessThan">
      <formula>G127</formula>
    </cfRule>
  </conditionalFormatting>
  <conditionalFormatting sqref="O127">
    <cfRule type="cellIs" dxfId="20069" priority="20205" stopIfTrue="1" operator="lessThan">
      <formula>G127</formula>
    </cfRule>
  </conditionalFormatting>
  <conditionalFormatting sqref="O127">
    <cfRule type="cellIs" dxfId="20068" priority="20204" stopIfTrue="1" operator="lessThan">
      <formula>G127</formula>
    </cfRule>
  </conditionalFormatting>
  <conditionalFormatting sqref="O127">
    <cfRule type="cellIs" dxfId="20067" priority="20203" stopIfTrue="1" operator="lessThan">
      <formula>G127</formula>
    </cfRule>
  </conditionalFormatting>
  <conditionalFormatting sqref="O127">
    <cfRule type="cellIs" dxfId="20066" priority="20202" stopIfTrue="1" operator="lessThan">
      <formula>G127</formula>
    </cfRule>
  </conditionalFormatting>
  <conditionalFormatting sqref="O127">
    <cfRule type="cellIs" dxfId="20065" priority="20201" stopIfTrue="1" operator="lessThan">
      <formula>G127</formula>
    </cfRule>
  </conditionalFormatting>
  <conditionalFormatting sqref="O127">
    <cfRule type="cellIs" dxfId="20064" priority="20200" stopIfTrue="1" operator="lessThan">
      <formula>G127</formula>
    </cfRule>
  </conditionalFormatting>
  <conditionalFormatting sqref="O127">
    <cfRule type="cellIs" dxfId="20063" priority="20199" stopIfTrue="1" operator="lessThan">
      <formula>G127</formula>
    </cfRule>
  </conditionalFormatting>
  <conditionalFormatting sqref="O127">
    <cfRule type="cellIs" dxfId="20062" priority="20198" stopIfTrue="1" operator="lessThan">
      <formula>G127</formula>
    </cfRule>
  </conditionalFormatting>
  <conditionalFormatting sqref="O127">
    <cfRule type="cellIs" dxfId="20061" priority="20197" stopIfTrue="1" operator="lessThan">
      <formula>G127</formula>
    </cfRule>
  </conditionalFormatting>
  <conditionalFormatting sqref="O127">
    <cfRule type="cellIs" dxfId="20060" priority="20196" stopIfTrue="1" operator="lessThan">
      <formula>G127</formula>
    </cfRule>
  </conditionalFormatting>
  <conditionalFormatting sqref="O127">
    <cfRule type="cellIs" dxfId="20059" priority="20195" stopIfTrue="1" operator="lessThan">
      <formula>G127</formula>
    </cfRule>
  </conditionalFormatting>
  <conditionalFormatting sqref="Y127">
    <cfRule type="cellIs" dxfId="20058" priority="20194" stopIfTrue="1" operator="lessThan">
      <formula>J127</formula>
    </cfRule>
  </conditionalFormatting>
  <conditionalFormatting sqref="X127">
    <cfRule type="cellIs" dxfId="20057" priority="20193" stopIfTrue="1" operator="lessThan">
      <formula>J127</formula>
    </cfRule>
  </conditionalFormatting>
  <conditionalFormatting sqref="X127">
    <cfRule type="cellIs" dxfId="20056" priority="20192" stopIfTrue="1" operator="lessThan">
      <formula>J127</formula>
    </cfRule>
  </conditionalFormatting>
  <conditionalFormatting sqref="X127">
    <cfRule type="cellIs" dxfId="20055" priority="20191" stopIfTrue="1" operator="lessThan">
      <formula>J127</formula>
    </cfRule>
  </conditionalFormatting>
  <conditionalFormatting sqref="Y127">
    <cfRule type="cellIs" dxfId="20054" priority="20190" stopIfTrue="1" operator="lessThan">
      <formula>J127</formula>
    </cfRule>
  </conditionalFormatting>
  <conditionalFormatting sqref="X127">
    <cfRule type="cellIs" dxfId="20053" priority="20189" stopIfTrue="1" operator="lessThan">
      <formula>J127</formula>
    </cfRule>
  </conditionalFormatting>
  <conditionalFormatting sqref="X127">
    <cfRule type="cellIs" dxfId="20052" priority="20188" stopIfTrue="1" operator="lessThan">
      <formula>J127</formula>
    </cfRule>
  </conditionalFormatting>
  <conditionalFormatting sqref="O128">
    <cfRule type="cellIs" dxfId="20051" priority="20187" stopIfTrue="1" operator="lessThan">
      <formula>G128</formula>
    </cfRule>
  </conditionalFormatting>
  <conditionalFormatting sqref="O128">
    <cfRule type="cellIs" dxfId="20050" priority="20186" stopIfTrue="1" operator="lessThan">
      <formula>G128</formula>
    </cfRule>
  </conditionalFormatting>
  <conditionalFormatting sqref="O128">
    <cfRule type="cellIs" dxfId="20049" priority="20185" stopIfTrue="1" operator="lessThan">
      <formula>G128</formula>
    </cfRule>
  </conditionalFormatting>
  <conditionalFormatting sqref="Y128">
    <cfRule type="cellIs" dxfId="20048" priority="20184" stopIfTrue="1" operator="lessThan">
      <formula>J128</formula>
    </cfRule>
  </conditionalFormatting>
  <conditionalFormatting sqref="O128">
    <cfRule type="cellIs" dxfId="20047" priority="20183" stopIfTrue="1" operator="lessThan">
      <formula>G128</formula>
    </cfRule>
  </conditionalFormatting>
  <conditionalFormatting sqref="O128">
    <cfRule type="cellIs" dxfId="20046" priority="20182" stopIfTrue="1" operator="lessThan">
      <formula>G128</formula>
    </cfRule>
  </conditionalFormatting>
  <conditionalFormatting sqref="O128">
    <cfRule type="cellIs" dxfId="20045" priority="20181" stopIfTrue="1" operator="lessThan">
      <formula>G128</formula>
    </cfRule>
  </conditionalFormatting>
  <conditionalFormatting sqref="Y128">
    <cfRule type="cellIs" dxfId="20044" priority="20180" stopIfTrue="1" operator="lessThan">
      <formula>J128</formula>
    </cfRule>
  </conditionalFormatting>
  <conditionalFormatting sqref="O128">
    <cfRule type="cellIs" dxfId="20043" priority="20179" stopIfTrue="1" operator="lessThan">
      <formula>G128</formula>
    </cfRule>
  </conditionalFormatting>
  <conditionalFormatting sqref="O128">
    <cfRule type="cellIs" dxfId="20042" priority="20178" stopIfTrue="1" operator="lessThan">
      <formula>G128</formula>
    </cfRule>
  </conditionalFormatting>
  <conditionalFormatting sqref="O128">
    <cfRule type="cellIs" dxfId="20041" priority="20177" stopIfTrue="1" operator="lessThan">
      <formula>G128</formula>
    </cfRule>
  </conditionalFormatting>
  <conditionalFormatting sqref="Y128">
    <cfRule type="cellIs" dxfId="20040" priority="20176" stopIfTrue="1" operator="lessThan">
      <formula>J128</formula>
    </cfRule>
  </conditionalFormatting>
  <conditionalFormatting sqref="O128">
    <cfRule type="cellIs" dxfId="20039" priority="20175" stopIfTrue="1" operator="lessThan">
      <formula>G128</formula>
    </cfRule>
  </conditionalFormatting>
  <conditionalFormatting sqref="O128">
    <cfRule type="cellIs" dxfId="20038" priority="20174" stopIfTrue="1" operator="lessThan">
      <formula>G128</formula>
    </cfRule>
  </conditionalFormatting>
  <conditionalFormatting sqref="O128">
    <cfRule type="cellIs" dxfId="20037" priority="20173" stopIfTrue="1" operator="lessThan">
      <formula>G128</formula>
    </cfRule>
  </conditionalFormatting>
  <conditionalFormatting sqref="O128">
    <cfRule type="cellIs" dxfId="20036" priority="20172" stopIfTrue="1" operator="lessThan">
      <formula>G128</formula>
    </cfRule>
  </conditionalFormatting>
  <conditionalFormatting sqref="O128">
    <cfRule type="cellIs" dxfId="20035" priority="20171" stopIfTrue="1" operator="lessThan">
      <formula>G128</formula>
    </cfRule>
  </conditionalFormatting>
  <conditionalFormatting sqref="O128">
    <cfRule type="cellIs" dxfId="20034" priority="20170" stopIfTrue="1" operator="lessThan">
      <formula>G128</formula>
    </cfRule>
  </conditionalFormatting>
  <conditionalFormatting sqref="O128">
    <cfRule type="cellIs" dxfId="20033" priority="20169" stopIfTrue="1" operator="lessThan">
      <formula>G128</formula>
    </cfRule>
  </conditionalFormatting>
  <conditionalFormatting sqref="O128">
    <cfRule type="cellIs" dxfId="20032" priority="20168" stopIfTrue="1" operator="lessThan">
      <formula>G128</formula>
    </cfRule>
  </conditionalFormatting>
  <conditionalFormatting sqref="O128">
    <cfRule type="cellIs" dxfId="20031" priority="20167" stopIfTrue="1" operator="lessThan">
      <formula>G128</formula>
    </cfRule>
  </conditionalFormatting>
  <conditionalFormatting sqref="O128">
    <cfRule type="cellIs" dxfId="20030" priority="20166" stopIfTrue="1" operator="lessThan">
      <formula>G128</formula>
    </cfRule>
  </conditionalFormatting>
  <conditionalFormatting sqref="O128">
    <cfRule type="cellIs" dxfId="20029" priority="20165" stopIfTrue="1" operator="lessThan">
      <formula>G128</formula>
    </cfRule>
  </conditionalFormatting>
  <conditionalFormatting sqref="O128">
    <cfRule type="cellIs" dxfId="20028" priority="20164" stopIfTrue="1" operator="lessThan">
      <formula>G128</formula>
    </cfRule>
  </conditionalFormatting>
  <conditionalFormatting sqref="O128">
    <cfRule type="cellIs" dxfId="20027" priority="20163" stopIfTrue="1" operator="lessThan">
      <formula>G128</formula>
    </cfRule>
  </conditionalFormatting>
  <conditionalFormatting sqref="O128">
    <cfRule type="cellIs" dxfId="20026" priority="20162" stopIfTrue="1" operator="lessThan">
      <formula>G128</formula>
    </cfRule>
  </conditionalFormatting>
  <conditionalFormatting sqref="O128">
    <cfRule type="cellIs" dxfId="20025" priority="20161" stopIfTrue="1" operator="lessThan">
      <formula>G128</formula>
    </cfRule>
  </conditionalFormatting>
  <conditionalFormatting sqref="O128">
    <cfRule type="cellIs" dxfId="20024" priority="20160" stopIfTrue="1" operator="lessThan">
      <formula>G128</formula>
    </cfRule>
  </conditionalFormatting>
  <conditionalFormatting sqref="O128">
    <cfRule type="cellIs" dxfId="20023" priority="20159" stopIfTrue="1" operator="lessThan">
      <formula>G128</formula>
    </cfRule>
  </conditionalFormatting>
  <conditionalFormatting sqref="O128">
    <cfRule type="cellIs" dxfId="20022" priority="20158" stopIfTrue="1" operator="lessThan">
      <formula>G128</formula>
    </cfRule>
  </conditionalFormatting>
  <conditionalFormatting sqref="O128">
    <cfRule type="cellIs" dxfId="20021" priority="20157" stopIfTrue="1" operator="lessThan">
      <formula>G128</formula>
    </cfRule>
  </conditionalFormatting>
  <conditionalFormatting sqref="O128">
    <cfRule type="cellIs" dxfId="20020" priority="20156" stopIfTrue="1" operator="lessThan">
      <formula>G128</formula>
    </cfRule>
  </conditionalFormatting>
  <conditionalFormatting sqref="O128">
    <cfRule type="cellIs" dxfId="20019" priority="20155" stopIfTrue="1" operator="lessThan">
      <formula>G128</formula>
    </cfRule>
  </conditionalFormatting>
  <conditionalFormatting sqref="O128">
    <cfRule type="cellIs" dxfId="20018" priority="20154" stopIfTrue="1" operator="lessThan">
      <formula>G128</formula>
    </cfRule>
  </conditionalFormatting>
  <conditionalFormatting sqref="O128">
    <cfRule type="cellIs" dxfId="20017" priority="20153" stopIfTrue="1" operator="lessThan">
      <formula>G128</formula>
    </cfRule>
  </conditionalFormatting>
  <conditionalFormatting sqref="O128">
    <cfRule type="cellIs" dxfId="20016" priority="20152" stopIfTrue="1" operator="lessThan">
      <formula>G128</formula>
    </cfRule>
  </conditionalFormatting>
  <conditionalFormatting sqref="O128">
    <cfRule type="cellIs" dxfId="20015" priority="20151" stopIfTrue="1" operator="lessThan">
      <formula>G128</formula>
    </cfRule>
  </conditionalFormatting>
  <conditionalFormatting sqref="O128">
    <cfRule type="cellIs" dxfId="20014" priority="20150" stopIfTrue="1" operator="lessThan">
      <formula>G128</formula>
    </cfRule>
  </conditionalFormatting>
  <conditionalFormatting sqref="O128">
    <cfRule type="cellIs" dxfId="20013" priority="20149" stopIfTrue="1" operator="lessThan">
      <formula>G128</formula>
    </cfRule>
  </conditionalFormatting>
  <conditionalFormatting sqref="O128">
    <cfRule type="cellIs" dxfId="20012" priority="20148" stopIfTrue="1" operator="lessThan">
      <formula>G128</formula>
    </cfRule>
  </conditionalFormatting>
  <conditionalFormatting sqref="O128">
    <cfRule type="cellIs" dxfId="20011" priority="20147" stopIfTrue="1" operator="lessThan">
      <formula>G128</formula>
    </cfRule>
  </conditionalFormatting>
  <conditionalFormatting sqref="O128">
    <cfRule type="cellIs" dxfId="20010" priority="20146" stopIfTrue="1" operator="lessThan">
      <formula>G128</formula>
    </cfRule>
  </conditionalFormatting>
  <conditionalFormatting sqref="O128">
    <cfRule type="cellIs" dxfId="20009" priority="20145" stopIfTrue="1" operator="lessThan">
      <formula>G128</formula>
    </cfRule>
  </conditionalFormatting>
  <conditionalFormatting sqref="O128">
    <cfRule type="cellIs" dxfId="20008" priority="20144" stopIfTrue="1" operator="lessThan">
      <formula>G128</formula>
    </cfRule>
  </conditionalFormatting>
  <conditionalFormatting sqref="O128">
    <cfRule type="cellIs" dxfId="20007" priority="20143" stopIfTrue="1" operator="lessThan">
      <formula>G128</formula>
    </cfRule>
  </conditionalFormatting>
  <conditionalFormatting sqref="O128">
    <cfRule type="cellIs" dxfId="20006" priority="20142" stopIfTrue="1" operator="lessThan">
      <formula>G128</formula>
    </cfRule>
  </conditionalFormatting>
  <conditionalFormatting sqref="O128">
    <cfRule type="cellIs" dxfId="20005" priority="20141" stopIfTrue="1" operator="lessThan">
      <formula>G128</formula>
    </cfRule>
  </conditionalFormatting>
  <conditionalFormatting sqref="O128">
    <cfRule type="cellIs" dxfId="20004" priority="20140" stopIfTrue="1" operator="lessThan">
      <formula>G128</formula>
    </cfRule>
  </conditionalFormatting>
  <conditionalFormatting sqref="O128">
    <cfRule type="cellIs" dxfId="20003" priority="20139" stopIfTrue="1" operator="lessThan">
      <formula>G128</formula>
    </cfRule>
  </conditionalFormatting>
  <conditionalFormatting sqref="O128">
    <cfRule type="cellIs" dxfId="20002" priority="20138" stopIfTrue="1" operator="lessThan">
      <formula>G128</formula>
    </cfRule>
  </conditionalFormatting>
  <conditionalFormatting sqref="O128">
    <cfRule type="cellIs" dxfId="20001" priority="20137" stopIfTrue="1" operator="lessThan">
      <formula>G128</formula>
    </cfRule>
  </conditionalFormatting>
  <conditionalFormatting sqref="O128">
    <cfRule type="cellIs" dxfId="20000" priority="20136" stopIfTrue="1" operator="lessThan">
      <formula>G128</formula>
    </cfRule>
  </conditionalFormatting>
  <conditionalFormatting sqref="O128">
    <cfRule type="cellIs" dxfId="19999" priority="20135" stopIfTrue="1" operator="lessThan">
      <formula>G128</formula>
    </cfRule>
  </conditionalFormatting>
  <conditionalFormatting sqref="O128">
    <cfRule type="cellIs" dxfId="19998" priority="20134" stopIfTrue="1" operator="lessThan">
      <formula>G128</formula>
    </cfRule>
  </conditionalFormatting>
  <conditionalFormatting sqref="O128">
    <cfRule type="cellIs" dxfId="19997" priority="20133" stopIfTrue="1" operator="lessThan">
      <formula>G128</formula>
    </cfRule>
  </conditionalFormatting>
  <conditionalFormatting sqref="O128">
    <cfRule type="cellIs" dxfId="19996" priority="20132" stopIfTrue="1" operator="lessThan">
      <formula>G128</formula>
    </cfRule>
  </conditionalFormatting>
  <conditionalFormatting sqref="O128">
    <cfRule type="cellIs" dxfId="19995" priority="20131" stopIfTrue="1" operator="lessThan">
      <formula>G128</formula>
    </cfRule>
  </conditionalFormatting>
  <conditionalFormatting sqref="O128">
    <cfRule type="cellIs" dxfId="19994" priority="20130" stopIfTrue="1" operator="lessThan">
      <formula>G128</formula>
    </cfRule>
  </conditionalFormatting>
  <conditionalFormatting sqref="O128">
    <cfRule type="cellIs" dxfId="19993" priority="20129" stopIfTrue="1" operator="lessThan">
      <formula>G128</formula>
    </cfRule>
  </conditionalFormatting>
  <conditionalFormatting sqref="O128">
    <cfRule type="cellIs" dxfId="19992" priority="20128" stopIfTrue="1" operator="lessThan">
      <formula>G128</formula>
    </cfRule>
  </conditionalFormatting>
  <conditionalFormatting sqref="O128">
    <cfRule type="cellIs" dxfId="19991" priority="20127" stopIfTrue="1" operator="lessThan">
      <formula>G128</formula>
    </cfRule>
  </conditionalFormatting>
  <conditionalFormatting sqref="O128">
    <cfRule type="cellIs" dxfId="19990" priority="20126" stopIfTrue="1" operator="lessThan">
      <formula>G128</formula>
    </cfRule>
  </conditionalFormatting>
  <conditionalFormatting sqref="O128">
    <cfRule type="cellIs" dxfId="19989" priority="20125" stopIfTrue="1" operator="lessThan">
      <formula>G128</formula>
    </cfRule>
  </conditionalFormatting>
  <conditionalFormatting sqref="O128">
    <cfRule type="cellIs" dxfId="19988" priority="20124" stopIfTrue="1" operator="lessThan">
      <formula>G128</formula>
    </cfRule>
  </conditionalFormatting>
  <conditionalFormatting sqref="O128">
    <cfRule type="cellIs" dxfId="19987" priority="20123" stopIfTrue="1" operator="lessThan">
      <formula>G128</formula>
    </cfRule>
  </conditionalFormatting>
  <conditionalFormatting sqref="O128">
    <cfRule type="cellIs" dxfId="19986" priority="20122" stopIfTrue="1" operator="lessThan">
      <formula>G128</formula>
    </cfRule>
  </conditionalFormatting>
  <conditionalFormatting sqref="O128">
    <cfRule type="cellIs" dxfId="19985" priority="20121" stopIfTrue="1" operator="lessThan">
      <formula>G128</formula>
    </cfRule>
  </conditionalFormatting>
  <conditionalFormatting sqref="O128">
    <cfRule type="cellIs" dxfId="19984" priority="20120" stopIfTrue="1" operator="lessThan">
      <formula>G128</formula>
    </cfRule>
  </conditionalFormatting>
  <conditionalFormatting sqref="O128">
    <cfRule type="cellIs" dxfId="19983" priority="20119" stopIfTrue="1" operator="lessThan">
      <formula>G128</formula>
    </cfRule>
  </conditionalFormatting>
  <conditionalFormatting sqref="O128">
    <cfRule type="cellIs" dxfId="19982" priority="20118" stopIfTrue="1" operator="lessThan">
      <formula>G128</formula>
    </cfRule>
  </conditionalFormatting>
  <conditionalFormatting sqref="O128">
    <cfRule type="cellIs" dxfId="19981" priority="20117" stopIfTrue="1" operator="lessThan">
      <formula>G128</formula>
    </cfRule>
  </conditionalFormatting>
  <conditionalFormatting sqref="O128">
    <cfRule type="cellIs" dxfId="19980" priority="20116" stopIfTrue="1" operator="lessThan">
      <formula>G128</formula>
    </cfRule>
  </conditionalFormatting>
  <conditionalFormatting sqref="O128">
    <cfRule type="cellIs" dxfId="19979" priority="20115" stopIfTrue="1" operator="lessThan">
      <formula>G128</formula>
    </cfRule>
  </conditionalFormatting>
  <conditionalFormatting sqref="O128">
    <cfRule type="cellIs" dxfId="19978" priority="20114" stopIfTrue="1" operator="lessThan">
      <formula>G128</formula>
    </cfRule>
  </conditionalFormatting>
  <conditionalFormatting sqref="O128">
    <cfRule type="cellIs" dxfId="19977" priority="20113" stopIfTrue="1" operator="lessThan">
      <formula>G128</formula>
    </cfRule>
  </conditionalFormatting>
  <conditionalFormatting sqref="O128">
    <cfRule type="cellIs" dxfId="19976" priority="20112" stopIfTrue="1" operator="lessThan">
      <formula>G128</formula>
    </cfRule>
  </conditionalFormatting>
  <conditionalFormatting sqref="O128">
    <cfRule type="cellIs" dxfId="19975" priority="20111" stopIfTrue="1" operator="lessThan">
      <formula>G128</formula>
    </cfRule>
  </conditionalFormatting>
  <conditionalFormatting sqref="O128">
    <cfRule type="cellIs" dxfId="19974" priority="20110" stopIfTrue="1" operator="lessThan">
      <formula>G128</formula>
    </cfRule>
  </conditionalFormatting>
  <conditionalFormatting sqref="O128">
    <cfRule type="cellIs" dxfId="19973" priority="20109" stopIfTrue="1" operator="lessThan">
      <formula>G128</formula>
    </cfRule>
  </conditionalFormatting>
  <conditionalFormatting sqref="O128">
    <cfRule type="cellIs" dxfId="19972" priority="20108" stopIfTrue="1" operator="lessThan">
      <formula>G128</formula>
    </cfRule>
  </conditionalFormatting>
  <conditionalFormatting sqref="O128">
    <cfRule type="cellIs" dxfId="19971" priority="20107" stopIfTrue="1" operator="lessThan">
      <formula>G128</formula>
    </cfRule>
  </conditionalFormatting>
  <conditionalFormatting sqref="O128">
    <cfRule type="cellIs" dxfId="19970" priority="20106" stopIfTrue="1" operator="lessThan">
      <formula>G128</formula>
    </cfRule>
  </conditionalFormatting>
  <conditionalFormatting sqref="O128">
    <cfRule type="cellIs" dxfId="19969" priority="20105" stopIfTrue="1" operator="lessThan">
      <formula>G128</formula>
    </cfRule>
  </conditionalFormatting>
  <conditionalFormatting sqref="O128">
    <cfRule type="cellIs" dxfId="19968" priority="20104" stopIfTrue="1" operator="lessThan">
      <formula>G128</formula>
    </cfRule>
  </conditionalFormatting>
  <conditionalFormatting sqref="O128">
    <cfRule type="cellIs" dxfId="19967" priority="20103" stopIfTrue="1" operator="lessThan">
      <formula>G128</formula>
    </cfRule>
  </conditionalFormatting>
  <conditionalFormatting sqref="O128">
    <cfRule type="cellIs" dxfId="19966" priority="20102" stopIfTrue="1" operator="lessThan">
      <formula>G128</formula>
    </cfRule>
  </conditionalFormatting>
  <conditionalFormatting sqref="O128">
    <cfRule type="cellIs" dxfId="19965" priority="20101" stopIfTrue="1" operator="lessThan">
      <formula>G128</formula>
    </cfRule>
  </conditionalFormatting>
  <conditionalFormatting sqref="O128">
    <cfRule type="cellIs" dxfId="19964" priority="20100" stopIfTrue="1" operator="lessThan">
      <formula>G128</formula>
    </cfRule>
  </conditionalFormatting>
  <conditionalFormatting sqref="O128">
    <cfRule type="cellIs" dxfId="19963" priority="20099" stopIfTrue="1" operator="lessThan">
      <formula>G128</formula>
    </cfRule>
  </conditionalFormatting>
  <conditionalFormatting sqref="O128">
    <cfRule type="cellIs" dxfId="19962" priority="20098" stopIfTrue="1" operator="lessThan">
      <formula>G128</formula>
    </cfRule>
  </conditionalFormatting>
  <conditionalFormatting sqref="O128">
    <cfRule type="cellIs" dxfId="19961" priority="20097" stopIfTrue="1" operator="lessThan">
      <formula>G128</formula>
    </cfRule>
  </conditionalFormatting>
  <conditionalFormatting sqref="O128">
    <cfRule type="cellIs" dxfId="19960" priority="20096" stopIfTrue="1" operator="lessThan">
      <formula>G128</formula>
    </cfRule>
  </conditionalFormatting>
  <conditionalFormatting sqref="O128">
    <cfRule type="cellIs" dxfId="19959" priority="20095" stopIfTrue="1" operator="lessThan">
      <formula>G128</formula>
    </cfRule>
  </conditionalFormatting>
  <conditionalFormatting sqref="O128">
    <cfRule type="cellIs" dxfId="19958" priority="20094" stopIfTrue="1" operator="lessThan">
      <formula>G128</formula>
    </cfRule>
  </conditionalFormatting>
  <conditionalFormatting sqref="O128">
    <cfRule type="cellIs" dxfId="19957" priority="20093" stopIfTrue="1" operator="lessThan">
      <formula>G128</formula>
    </cfRule>
  </conditionalFormatting>
  <conditionalFormatting sqref="O128">
    <cfRule type="cellIs" dxfId="19956" priority="20092" stopIfTrue="1" operator="lessThan">
      <formula>G128</formula>
    </cfRule>
  </conditionalFormatting>
  <conditionalFormatting sqref="O128">
    <cfRule type="cellIs" dxfId="19955" priority="20091" stopIfTrue="1" operator="lessThan">
      <formula>G128</formula>
    </cfRule>
  </conditionalFormatting>
  <conditionalFormatting sqref="O128">
    <cfRule type="cellIs" dxfId="19954" priority="20090" stopIfTrue="1" operator="lessThan">
      <formula>G128</formula>
    </cfRule>
  </conditionalFormatting>
  <conditionalFormatting sqref="O128">
    <cfRule type="cellIs" dxfId="19953" priority="20089" stopIfTrue="1" operator="lessThan">
      <formula>G128</formula>
    </cfRule>
  </conditionalFormatting>
  <conditionalFormatting sqref="O128">
    <cfRule type="cellIs" dxfId="19952" priority="20088" stopIfTrue="1" operator="lessThan">
      <formula>G128</formula>
    </cfRule>
  </conditionalFormatting>
  <conditionalFormatting sqref="O128">
    <cfRule type="cellIs" dxfId="19951" priority="20087" stopIfTrue="1" operator="lessThan">
      <formula>G128</formula>
    </cfRule>
  </conditionalFormatting>
  <conditionalFormatting sqref="O128">
    <cfRule type="cellIs" dxfId="19950" priority="20086" stopIfTrue="1" operator="lessThan">
      <formula>G128</formula>
    </cfRule>
  </conditionalFormatting>
  <conditionalFormatting sqref="O128">
    <cfRule type="cellIs" dxfId="19949" priority="20085" stopIfTrue="1" operator="lessThan">
      <formula>G128</formula>
    </cfRule>
  </conditionalFormatting>
  <conditionalFormatting sqref="O128">
    <cfRule type="cellIs" dxfId="19948" priority="20084" stopIfTrue="1" operator="lessThan">
      <formula>G128</formula>
    </cfRule>
  </conditionalFormatting>
  <conditionalFormatting sqref="O128">
    <cfRule type="cellIs" dxfId="19947" priority="20083" stopIfTrue="1" operator="lessThan">
      <formula>G128</formula>
    </cfRule>
  </conditionalFormatting>
  <conditionalFormatting sqref="O128">
    <cfRule type="cellIs" dxfId="19946" priority="20082" stopIfTrue="1" operator="lessThan">
      <formula>G128</formula>
    </cfRule>
  </conditionalFormatting>
  <conditionalFormatting sqref="O128">
    <cfRule type="cellIs" dxfId="19945" priority="20081" stopIfTrue="1" operator="lessThan">
      <formula>G128</formula>
    </cfRule>
  </conditionalFormatting>
  <conditionalFormatting sqref="O128">
    <cfRule type="cellIs" dxfId="19944" priority="20080" stopIfTrue="1" operator="lessThan">
      <formula>G128</formula>
    </cfRule>
  </conditionalFormatting>
  <conditionalFormatting sqref="O128">
    <cfRule type="cellIs" dxfId="19943" priority="20079" stopIfTrue="1" operator="lessThan">
      <formula>G128</formula>
    </cfRule>
  </conditionalFormatting>
  <conditionalFormatting sqref="O128">
    <cfRule type="cellIs" dxfId="19942" priority="20078" stopIfTrue="1" operator="lessThan">
      <formula>G128</formula>
    </cfRule>
  </conditionalFormatting>
  <conditionalFormatting sqref="O128">
    <cfRule type="cellIs" dxfId="19941" priority="20077" stopIfTrue="1" operator="lessThan">
      <formula>G128</formula>
    </cfRule>
  </conditionalFormatting>
  <conditionalFormatting sqref="O128">
    <cfRule type="cellIs" dxfId="19940" priority="20076" stopIfTrue="1" operator="lessThan">
      <formula>G128</formula>
    </cfRule>
  </conditionalFormatting>
  <conditionalFormatting sqref="O128">
    <cfRule type="cellIs" dxfId="19939" priority="20075" stopIfTrue="1" operator="lessThan">
      <formula>G128</formula>
    </cfRule>
  </conditionalFormatting>
  <conditionalFormatting sqref="O128">
    <cfRule type="cellIs" dxfId="19938" priority="20074" stopIfTrue="1" operator="lessThan">
      <formula>G128</formula>
    </cfRule>
  </conditionalFormatting>
  <conditionalFormatting sqref="O128">
    <cfRule type="cellIs" dxfId="19937" priority="20073" stopIfTrue="1" operator="lessThan">
      <formula>G128</formula>
    </cfRule>
  </conditionalFormatting>
  <conditionalFormatting sqref="O128">
    <cfRule type="cellIs" dxfId="19936" priority="20072" stopIfTrue="1" operator="lessThan">
      <formula>G128</formula>
    </cfRule>
  </conditionalFormatting>
  <conditionalFormatting sqref="O128">
    <cfRule type="cellIs" dxfId="19935" priority="20071" stopIfTrue="1" operator="lessThan">
      <formula>G128</formula>
    </cfRule>
  </conditionalFormatting>
  <conditionalFormatting sqref="O128">
    <cfRule type="cellIs" dxfId="19934" priority="20070" stopIfTrue="1" operator="lessThan">
      <formula>G128</formula>
    </cfRule>
  </conditionalFormatting>
  <conditionalFormatting sqref="O128">
    <cfRule type="cellIs" dxfId="19933" priority="20069" stopIfTrue="1" operator="lessThan">
      <formula>G128</formula>
    </cfRule>
  </conditionalFormatting>
  <conditionalFormatting sqref="O128">
    <cfRule type="cellIs" dxfId="19932" priority="20068" stopIfTrue="1" operator="lessThan">
      <formula>G128</formula>
    </cfRule>
  </conditionalFormatting>
  <conditionalFormatting sqref="O128">
    <cfRule type="cellIs" dxfId="19931" priority="20067" stopIfTrue="1" operator="lessThan">
      <formula>G128</formula>
    </cfRule>
  </conditionalFormatting>
  <conditionalFormatting sqref="O128">
    <cfRule type="cellIs" dxfId="19930" priority="20066" stopIfTrue="1" operator="lessThan">
      <formula>G128</formula>
    </cfRule>
  </conditionalFormatting>
  <conditionalFormatting sqref="O128">
    <cfRule type="cellIs" dxfId="19929" priority="20065" stopIfTrue="1" operator="lessThan">
      <formula>G128</formula>
    </cfRule>
  </conditionalFormatting>
  <conditionalFormatting sqref="O128">
    <cfRule type="cellIs" dxfId="19928" priority="20064" stopIfTrue="1" operator="lessThan">
      <formula>G128</formula>
    </cfRule>
  </conditionalFormatting>
  <conditionalFormatting sqref="O128">
    <cfRule type="cellIs" dxfId="19927" priority="20063" stopIfTrue="1" operator="lessThan">
      <formula>G128</formula>
    </cfRule>
  </conditionalFormatting>
  <conditionalFormatting sqref="O128">
    <cfRule type="cellIs" dxfId="19926" priority="20062" stopIfTrue="1" operator="lessThan">
      <formula>G128</formula>
    </cfRule>
  </conditionalFormatting>
  <conditionalFormatting sqref="O128">
    <cfRule type="cellIs" dxfId="19925" priority="20061" stopIfTrue="1" operator="lessThan">
      <formula>G128</formula>
    </cfRule>
  </conditionalFormatting>
  <conditionalFormatting sqref="O128">
    <cfRule type="cellIs" dxfId="19924" priority="20060" stopIfTrue="1" operator="lessThan">
      <formula>G128</formula>
    </cfRule>
  </conditionalFormatting>
  <conditionalFormatting sqref="O128">
    <cfRule type="cellIs" dxfId="19923" priority="20059" stopIfTrue="1" operator="lessThan">
      <formula>G128</formula>
    </cfRule>
  </conditionalFormatting>
  <conditionalFormatting sqref="O128">
    <cfRule type="cellIs" dxfId="19922" priority="20058" stopIfTrue="1" operator="lessThan">
      <formula>G128</formula>
    </cfRule>
  </conditionalFormatting>
  <conditionalFormatting sqref="O128">
    <cfRule type="cellIs" dxfId="19921" priority="20057" stopIfTrue="1" operator="lessThan">
      <formula>G128</formula>
    </cfRule>
  </conditionalFormatting>
  <conditionalFormatting sqref="O128">
    <cfRule type="cellIs" dxfId="19920" priority="20056" stopIfTrue="1" operator="lessThan">
      <formula>G128</formula>
    </cfRule>
  </conditionalFormatting>
  <conditionalFormatting sqref="O128">
    <cfRule type="cellIs" dxfId="19919" priority="20055" stopIfTrue="1" operator="lessThan">
      <formula>G128</formula>
    </cfRule>
  </conditionalFormatting>
  <conditionalFormatting sqref="O128">
    <cfRule type="cellIs" dxfId="19918" priority="20054" stopIfTrue="1" operator="lessThan">
      <formula>G128</formula>
    </cfRule>
  </conditionalFormatting>
  <conditionalFormatting sqref="O128">
    <cfRule type="cellIs" dxfId="19917" priority="20053" stopIfTrue="1" operator="lessThan">
      <formula>G128</formula>
    </cfRule>
  </conditionalFormatting>
  <conditionalFormatting sqref="O128">
    <cfRule type="cellIs" dxfId="19916" priority="20052" stopIfTrue="1" operator="lessThan">
      <formula>G128</formula>
    </cfRule>
  </conditionalFormatting>
  <conditionalFormatting sqref="O128">
    <cfRule type="cellIs" dxfId="19915" priority="20051" stopIfTrue="1" operator="lessThan">
      <formula>G128</formula>
    </cfRule>
  </conditionalFormatting>
  <conditionalFormatting sqref="O128">
    <cfRule type="cellIs" dxfId="19914" priority="20050" stopIfTrue="1" operator="lessThan">
      <formula>G128</formula>
    </cfRule>
  </conditionalFormatting>
  <conditionalFormatting sqref="O128">
    <cfRule type="cellIs" dxfId="19913" priority="20049" stopIfTrue="1" operator="lessThan">
      <formula>G128</formula>
    </cfRule>
  </conditionalFormatting>
  <conditionalFormatting sqref="O128">
    <cfRule type="cellIs" dxfId="19912" priority="20048" stopIfTrue="1" operator="lessThan">
      <formula>G128</formula>
    </cfRule>
  </conditionalFormatting>
  <conditionalFormatting sqref="O128">
    <cfRule type="cellIs" dxfId="19911" priority="20047" stopIfTrue="1" operator="lessThan">
      <formula>G128</formula>
    </cfRule>
  </conditionalFormatting>
  <conditionalFormatting sqref="O128">
    <cfRule type="cellIs" dxfId="19910" priority="20046" stopIfTrue="1" operator="lessThan">
      <formula>G128</formula>
    </cfRule>
  </conditionalFormatting>
  <conditionalFormatting sqref="O128">
    <cfRule type="cellIs" dxfId="19909" priority="20045" stopIfTrue="1" operator="lessThan">
      <formula>G128</formula>
    </cfRule>
  </conditionalFormatting>
  <conditionalFormatting sqref="O128">
    <cfRule type="cellIs" dxfId="19908" priority="20044" stopIfTrue="1" operator="lessThan">
      <formula>G128</formula>
    </cfRule>
  </conditionalFormatting>
  <conditionalFormatting sqref="O128">
    <cfRule type="cellIs" dxfId="19907" priority="20043" stopIfTrue="1" operator="lessThan">
      <formula>G128</formula>
    </cfRule>
  </conditionalFormatting>
  <conditionalFormatting sqref="O128">
    <cfRule type="cellIs" dxfId="19906" priority="20042" stopIfTrue="1" operator="lessThan">
      <formula>G128</formula>
    </cfRule>
  </conditionalFormatting>
  <conditionalFormatting sqref="O128">
    <cfRule type="cellIs" dxfId="19905" priority="20041" stopIfTrue="1" operator="lessThan">
      <formula>G128</formula>
    </cfRule>
  </conditionalFormatting>
  <conditionalFormatting sqref="O128">
    <cfRule type="cellIs" dxfId="19904" priority="20040" stopIfTrue="1" operator="lessThan">
      <formula>G128</formula>
    </cfRule>
  </conditionalFormatting>
  <conditionalFormatting sqref="O128">
    <cfRule type="cellIs" dxfId="19903" priority="20039" stopIfTrue="1" operator="lessThan">
      <formula>G128</formula>
    </cfRule>
  </conditionalFormatting>
  <conditionalFormatting sqref="O128">
    <cfRule type="cellIs" dxfId="19902" priority="20038" stopIfTrue="1" operator="lessThan">
      <formula>G128</formula>
    </cfRule>
  </conditionalFormatting>
  <conditionalFormatting sqref="O128">
    <cfRule type="cellIs" dxfId="19901" priority="20037" stopIfTrue="1" operator="lessThan">
      <formula>G128</formula>
    </cfRule>
  </conditionalFormatting>
  <conditionalFormatting sqref="O128">
    <cfRule type="cellIs" dxfId="19900" priority="20036" stopIfTrue="1" operator="lessThan">
      <formula>G128</formula>
    </cfRule>
  </conditionalFormatting>
  <conditionalFormatting sqref="O128">
    <cfRule type="cellIs" dxfId="19899" priority="20035" stopIfTrue="1" operator="lessThan">
      <formula>G128</formula>
    </cfRule>
  </conditionalFormatting>
  <conditionalFormatting sqref="O128">
    <cfRule type="cellIs" dxfId="19898" priority="20034" stopIfTrue="1" operator="lessThan">
      <formula>G128</formula>
    </cfRule>
  </conditionalFormatting>
  <conditionalFormatting sqref="O128">
    <cfRule type="cellIs" dxfId="19897" priority="20033" stopIfTrue="1" operator="lessThan">
      <formula>G128</formula>
    </cfRule>
  </conditionalFormatting>
  <conditionalFormatting sqref="O128">
    <cfRule type="cellIs" dxfId="19896" priority="20032" stopIfTrue="1" operator="lessThan">
      <formula>G128</formula>
    </cfRule>
  </conditionalFormatting>
  <conditionalFormatting sqref="O128">
    <cfRule type="cellIs" dxfId="19895" priority="20031" stopIfTrue="1" operator="lessThan">
      <formula>G128</formula>
    </cfRule>
  </conditionalFormatting>
  <conditionalFormatting sqref="O128">
    <cfRule type="cellIs" dxfId="19894" priority="20030" stopIfTrue="1" operator="lessThan">
      <formula>G128</formula>
    </cfRule>
  </conditionalFormatting>
  <conditionalFormatting sqref="O128">
    <cfRule type="cellIs" dxfId="19893" priority="20029" stopIfTrue="1" operator="lessThan">
      <formula>G128</formula>
    </cfRule>
  </conditionalFormatting>
  <conditionalFormatting sqref="O128">
    <cfRule type="cellIs" dxfId="19892" priority="20028" stopIfTrue="1" operator="lessThan">
      <formula>G128</formula>
    </cfRule>
  </conditionalFormatting>
  <conditionalFormatting sqref="O128">
    <cfRule type="cellIs" dxfId="19891" priority="20027" stopIfTrue="1" operator="lessThan">
      <formula>G128</formula>
    </cfRule>
  </conditionalFormatting>
  <conditionalFormatting sqref="O128">
    <cfRule type="cellIs" dxfId="19890" priority="20026" stopIfTrue="1" operator="lessThan">
      <formula>G128</formula>
    </cfRule>
  </conditionalFormatting>
  <conditionalFormatting sqref="O128">
    <cfRule type="cellIs" dxfId="19889" priority="20025" stopIfTrue="1" operator="lessThan">
      <formula>G128</formula>
    </cfRule>
  </conditionalFormatting>
  <conditionalFormatting sqref="O128">
    <cfRule type="cellIs" dxfId="19888" priority="20024" stopIfTrue="1" operator="lessThan">
      <formula>G128</formula>
    </cfRule>
  </conditionalFormatting>
  <conditionalFormatting sqref="O128">
    <cfRule type="cellIs" dxfId="19887" priority="20023" stopIfTrue="1" operator="lessThan">
      <formula>G128</formula>
    </cfRule>
  </conditionalFormatting>
  <conditionalFormatting sqref="O128">
    <cfRule type="cellIs" dxfId="19886" priority="20022" stopIfTrue="1" operator="lessThan">
      <formula>G128</formula>
    </cfRule>
  </conditionalFormatting>
  <conditionalFormatting sqref="O128">
    <cfRule type="cellIs" dxfId="19885" priority="20021" stopIfTrue="1" operator="lessThan">
      <formula>G128</formula>
    </cfRule>
  </conditionalFormatting>
  <conditionalFormatting sqref="O128">
    <cfRule type="cellIs" dxfId="19884" priority="20020" stopIfTrue="1" operator="lessThan">
      <formula>G128</formula>
    </cfRule>
  </conditionalFormatting>
  <conditionalFormatting sqref="O128">
    <cfRule type="cellIs" dxfId="19883" priority="20019" stopIfTrue="1" operator="lessThan">
      <formula>G128</formula>
    </cfRule>
  </conditionalFormatting>
  <conditionalFormatting sqref="O128">
    <cfRule type="cellIs" dxfId="19882" priority="20018" stopIfTrue="1" operator="lessThan">
      <formula>G128</formula>
    </cfRule>
  </conditionalFormatting>
  <conditionalFormatting sqref="O128">
    <cfRule type="cellIs" dxfId="19881" priority="20017" stopIfTrue="1" operator="lessThan">
      <formula>G128</formula>
    </cfRule>
  </conditionalFormatting>
  <conditionalFormatting sqref="O128">
    <cfRule type="cellIs" dxfId="19880" priority="20016" stopIfTrue="1" operator="lessThan">
      <formula>G128</formula>
    </cfRule>
  </conditionalFormatting>
  <conditionalFormatting sqref="O128">
    <cfRule type="cellIs" dxfId="19879" priority="20015" stopIfTrue="1" operator="lessThan">
      <formula>G128</formula>
    </cfRule>
  </conditionalFormatting>
  <conditionalFormatting sqref="O128">
    <cfRule type="cellIs" dxfId="19878" priority="20014" stopIfTrue="1" operator="lessThan">
      <formula>G128</formula>
    </cfRule>
  </conditionalFormatting>
  <conditionalFormatting sqref="O128">
    <cfRule type="cellIs" dxfId="19877" priority="20013" stopIfTrue="1" operator="lessThan">
      <formula>G128</formula>
    </cfRule>
  </conditionalFormatting>
  <conditionalFormatting sqref="O128">
    <cfRule type="cellIs" dxfId="19876" priority="20012" stopIfTrue="1" operator="lessThan">
      <formula>G128</formula>
    </cfRule>
  </conditionalFormatting>
  <conditionalFormatting sqref="O128">
    <cfRule type="cellIs" dxfId="19875" priority="20011" stopIfTrue="1" operator="lessThan">
      <formula>G128</formula>
    </cfRule>
  </conditionalFormatting>
  <conditionalFormatting sqref="O128">
    <cfRule type="cellIs" dxfId="19874" priority="20010" stopIfTrue="1" operator="lessThan">
      <formula>G128</formula>
    </cfRule>
  </conditionalFormatting>
  <conditionalFormatting sqref="O128">
    <cfRule type="cellIs" dxfId="19873" priority="20009" stopIfTrue="1" operator="lessThan">
      <formula>G128</formula>
    </cfRule>
  </conditionalFormatting>
  <conditionalFormatting sqref="O128">
    <cfRule type="cellIs" dxfId="19872" priority="20008" stopIfTrue="1" operator="lessThan">
      <formula>G128</formula>
    </cfRule>
  </conditionalFormatting>
  <conditionalFormatting sqref="O128">
    <cfRule type="cellIs" dxfId="19871" priority="20007" stopIfTrue="1" operator="lessThan">
      <formula>G128</formula>
    </cfRule>
  </conditionalFormatting>
  <conditionalFormatting sqref="O128">
    <cfRule type="cellIs" dxfId="19870" priority="20006" stopIfTrue="1" operator="lessThan">
      <formula>G128</formula>
    </cfRule>
  </conditionalFormatting>
  <conditionalFormatting sqref="O128">
    <cfRule type="cellIs" dxfId="19869" priority="20005" stopIfTrue="1" operator="lessThan">
      <formula>G128</formula>
    </cfRule>
  </conditionalFormatting>
  <conditionalFormatting sqref="O128">
    <cfRule type="cellIs" dxfId="19868" priority="20004" stopIfTrue="1" operator="lessThan">
      <formula>G128</formula>
    </cfRule>
  </conditionalFormatting>
  <conditionalFormatting sqref="O128">
    <cfRule type="cellIs" dxfId="19867" priority="20003" stopIfTrue="1" operator="lessThan">
      <formula>G128</formula>
    </cfRule>
  </conditionalFormatting>
  <conditionalFormatting sqref="O128">
    <cfRule type="cellIs" dxfId="19866" priority="20002" stopIfTrue="1" operator="lessThan">
      <formula>G128</formula>
    </cfRule>
  </conditionalFormatting>
  <conditionalFormatting sqref="O128">
    <cfRule type="cellIs" dxfId="19865" priority="20001" stopIfTrue="1" operator="lessThan">
      <formula>G128</formula>
    </cfRule>
  </conditionalFormatting>
  <conditionalFormatting sqref="O128">
    <cfRule type="cellIs" dxfId="19864" priority="20000" stopIfTrue="1" operator="lessThan">
      <formula>G128</formula>
    </cfRule>
  </conditionalFormatting>
  <conditionalFormatting sqref="O128">
    <cfRule type="cellIs" dxfId="19863" priority="19999" stopIfTrue="1" operator="lessThan">
      <formula>G128</formula>
    </cfRule>
  </conditionalFormatting>
  <conditionalFormatting sqref="O128">
    <cfRule type="cellIs" dxfId="19862" priority="19998" stopIfTrue="1" operator="lessThan">
      <formula>G128</formula>
    </cfRule>
  </conditionalFormatting>
  <conditionalFormatting sqref="O128">
    <cfRule type="cellIs" dxfId="19861" priority="19997" stopIfTrue="1" operator="lessThan">
      <formula>G128</formula>
    </cfRule>
  </conditionalFormatting>
  <conditionalFormatting sqref="O128">
    <cfRule type="cellIs" dxfId="19860" priority="19996" stopIfTrue="1" operator="lessThan">
      <formula>G128</formula>
    </cfRule>
  </conditionalFormatting>
  <conditionalFormatting sqref="O128">
    <cfRule type="cellIs" dxfId="19859" priority="19995" stopIfTrue="1" operator="lessThan">
      <formula>G128</formula>
    </cfRule>
  </conditionalFormatting>
  <conditionalFormatting sqref="O128">
    <cfRule type="cellIs" dxfId="19858" priority="19994" stopIfTrue="1" operator="lessThan">
      <formula>G128</formula>
    </cfRule>
  </conditionalFormatting>
  <conditionalFormatting sqref="O128">
    <cfRule type="cellIs" dxfId="19857" priority="19993" stopIfTrue="1" operator="lessThan">
      <formula>G128</formula>
    </cfRule>
  </conditionalFormatting>
  <conditionalFormatting sqref="O128">
    <cfRule type="cellIs" dxfId="19856" priority="19992" stopIfTrue="1" operator="lessThan">
      <formula>G128</formula>
    </cfRule>
  </conditionalFormatting>
  <conditionalFormatting sqref="O128">
    <cfRule type="cellIs" dxfId="19855" priority="19991" stopIfTrue="1" operator="lessThan">
      <formula>G128</formula>
    </cfRule>
  </conditionalFormatting>
  <conditionalFormatting sqref="O128">
    <cfRule type="cellIs" dxfId="19854" priority="19990" stopIfTrue="1" operator="lessThan">
      <formula>G128</formula>
    </cfRule>
  </conditionalFormatting>
  <conditionalFormatting sqref="O128">
    <cfRule type="cellIs" dxfId="19853" priority="19989" stopIfTrue="1" operator="lessThan">
      <formula>G128</formula>
    </cfRule>
  </conditionalFormatting>
  <conditionalFormatting sqref="O128">
    <cfRule type="cellIs" dxfId="19852" priority="19988" stopIfTrue="1" operator="lessThan">
      <formula>G128</formula>
    </cfRule>
  </conditionalFormatting>
  <conditionalFormatting sqref="O128">
    <cfRule type="cellIs" dxfId="19851" priority="19987" stopIfTrue="1" operator="lessThan">
      <formula>G128</formula>
    </cfRule>
  </conditionalFormatting>
  <conditionalFormatting sqref="O128">
    <cfRule type="cellIs" dxfId="19850" priority="19986" stopIfTrue="1" operator="lessThan">
      <formula>G128</formula>
    </cfRule>
  </conditionalFormatting>
  <conditionalFormatting sqref="O128">
    <cfRule type="cellIs" dxfId="19849" priority="19985" stopIfTrue="1" operator="lessThan">
      <formula>G128</formula>
    </cfRule>
  </conditionalFormatting>
  <conditionalFormatting sqref="O128">
    <cfRule type="cellIs" dxfId="19848" priority="19984" stopIfTrue="1" operator="lessThan">
      <formula>G128</formula>
    </cfRule>
  </conditionalFormatting>
  <conditionalFormatting sqref="O128">
    <cfRule type="cellIs" dxfId="19847" priority="19983" stopIfTrue="1" operator="lessThan">
      <formula>G128</formula>
    </cfRule>
  </conditionalFormatting>
  <conditionalFormatting sqref="O128">
    <cfRule type="cellIs" dxfId="19846" priority="19982" stopIfTrue="1" operator="lessThan">
      <formula>G128</formula>
    </cfRule>
  </conditionalFormatting>
  <conditionalFormatting sqref="O128">
    <cfRule type="cellIs" dxfId="19845" priority="19981" stopIfTrue="1" operator="lessThan">
      <formula>G128</formula>
    </cfRule>
  </conditionalFormatting>
  <conditionalFormatting sqref="O128">
    <cfRule type="cellIs" dxfId="19844" priority="19980" stopIfTrue="1" operator="lessThan">
      <formula>G128</formula>
    </cfRule>
  </conditionalFormatting>
  <conditionalFormatting sqref="O128">
    <cfRule type="cellIs" dxfId="19843" priority="19979" stopIfTrue="1" operator="lessThan">
      <formula>G128</formula>
    </cfRule>
  </conditionalFormatting>
  <conditionalFormatting sqref="O128">
    <cfRule type="cellIs" dxfId="19842" priority="19978" stopIfTrue="1" operator="lessThan">
      <formula>G128</formula>
    </cfRule>
  </conditionalFormatting>
  <conditionalFormatting sqref="O128">
    <cfRule type="cellIs" dxfId="19841" priority="19977" stopIfTrue="1" operator="lessThan">
      <formula>G128</formula>
    </cfRule>
  </conditionalFormatting>
  <conditionalFormatting sqref="O128">
    <cfRule type="cellIs" dxfId="19840" priority="19976" stopIfTrue="1" operator="lessThan">
      <formula>G128</formula>
    </cfRule>
  </conditionalFormatting>
  <conditionalFormatting sqref="O128">
    <cfRule type="cellIs" dxfId="19839" priority="19975" stopIfTrue="1" operator="lessThan">
      <formula>G128</formula>
    </cfRule>
  </conditionalFormatting>
  <conditionalFormatting sqref="O128">
    <cfRule type="cellIs" dxfId="19838" priority="19974" stopIfTrue="1" operator="lessThan">
      <formula>G128</formula>
    </cfRule>
  </conditionalFormatting>
  <conditionalFormatting sqref="O128">
    <cfRule type="cellIs" dxfId="19837" priority="19973" stopIfTrue="1" operator="lessThan">
      <formula>G128</formula>
    </cfRule>
  </conditionalFormatting>
  <conditionalFormatting sqref="O128">
    <cfRule type="cellIs" dxfId="19836" priority="19972" stopIfTrue="1" operator="lessThan">
      <formula>G128</formula>
    </cfRule>
  </conditionalFormatting>
  <conditionalFormatting sqref="O128">
    <cfRule type="cellIs" dxfId="19835" priority="19971" stopIfTrue="1" operator="lessThan">
      <formula>G128</formula>
    </cfRule>
  </conditionalFormatting>
  <conditionalFormatting sqref="O128">
    <cfRule type="cellIs" dxfId="19834" priority="19970" stopIfTrue="1" operator="lessThan">
      <formula>G128</formula>
    </cfRule>
  </conditionalFormatting>
  <conditionalFormatting sqref="O128">
    <cfRule type="cellIs" dxfId="19833" priority="19969" stopIfTrue="1" operator="lessThan">
      <formula>G128</formula>
    </cfRule>
  </conditionalFormatting>
  <conditionalFormatting sqref="O128">
    <cfRule type="cellIs" dxfId="19832" priority="19968" stopIfTrue="1" operator="lessThan">
      <formula>G128</formula>
    </cfRule>
  </conditionalFormatting>
  <conditionalFormatting sqref="O128">
    <cfRule type="cellIs" dxfId="19831" priority="19967" stopIfTrue="1" operator="lessThan">
      <formula>G128</formula>
    </cfRule>
  </conditionalFormatting>
  <conditionalFormatting sqref="O128">
    <cfRule type="cellIs" dxfId="19830" priority="19966" stopIfTrue="1" operator="lessThan">
      <formula>G128</formula>
    </cfRule>
  </conditionalFormatting>
  <conditionalFormatting sqref="O128">
    <cfRule type="cellIs" dxfId="19829" priority="19965" stopIfTrue="1" operator="lessThan">
      <formula>G128</formula>
    </cfRule>
  </conditionalFormatting>
  <conditionalFormatting sqref="O128">
    <cfRule type="cellIs" dxfId="19828" priority="19964" stopIfTrue="1" operator="lessThan">
      <formula>G128</formula>
    </cfRule>
  </conditionalFormatting>
  <conditionalFormatting sqref="O128">
    <cfRule type="cellIs" dxfId="19827" priority="19963" stopIfTrue="1" operator="lessThan">
      <formula>G128</formula>
    </cfRule>
  </conditionalFormatting>
  <conditionalFormatting sqref="O128">
    <cfRule type="cellIs" dxfId="19826" priority="19962" stopIfTrue="1" operator="lessThan">
      <formula>G128</formula>
    </cfRule>
  </conditionalFormatting>
  <conditionalFormatting sqref="O128">
    <cfRule type="cellIs" dxfId="19825" priority="19961" stopIfTrue="1" operator="lessThan">
      <formula>G128</formula>
    </cfRule>
  </conditionalFormatting>
  <conditionalFormatting sqref="O128">
    <cfRule type="cellIs" dxfId="19824" priority="19960" stopIfTrue="1" operator="lessThan">
      <formula>G128</formula>
    </cfRule>
  </conditionalFormatting>
  <conditionalFormatting sqref="O128">
    <cfRule type="cellIs" dxfId="19823" priority="19959" stopIfTrue="1" operator="lessThan">
      <formula>G128</formula>
    </cfRule>
  </conditionalFormatting>
  <conditionalFormatting sqref="O128">
    <cfRule type="cellIs" dxfId="19822" priority="19958" stopIfTrue="1" operator="lessThan">
      <formula>G128</formula>
    </cfRule>
  </conditionalFormatting>
  <conditionalFormatting sqref="O128">
    <cfRule type="cellIs" dxfId="19821" priority="19957" stopIfTrue="1" operator="lessThan">
      <formula>G128</formula>
    </cfRule>
  </conditionalFormatting>
  <conditionalFormatting sqref="O128">
    <cfRule type="cellIs" dxfId="19820" priority="19956" stopIfTrue="1" operator="lessThan">
      <formula>G128</formula>
    </cfRule>
  </conditionalFormatting>
  <conditionalFormatting sqref="O128">
    <cfRule type="cellIs" dxfId="19819" priority="19955" stopIfTrue="1" operator="lessThan">
      <formula>G128</formula>
    </cfRule>
  </conditionalFormatting>
  <conditionalFormatting sqref="O128">
    <cfRule type="cellIs" dxfId="19818" priority="19954" stopIfTrue="1" operator="lessThan">
      <formula>G128</formula>
    </cfRule>
  </conditionalFormatting>
  <conditionalFormatting sqref="O128">
    <cfRule type="cellIs" dxfId="19817" priority="19953" stopIfTrue="1" operator="lessThan">
      <formula>G128</formula>
    </cfRule>
  </conditionalFormatting>
  <conditionalFormatting sqref="O128">
    <cfRule type="cellIs" dxfId="19816" priority="19952" stopIfTrue="1" operator="lessThan">
      <formula>G128</formula>
    </cfRule>
  </conditionalFormatting>
  <conditionalFormatting sqref="O128">
    <cfRule type="cellIs" dxfId="19815" priority="19951" stopIfTrue="1" operator="lessThan">
      <formula>G128</formula>
    </cfRule>
  </conditionalFormatting>
  <conditionalFormatting sqref="O128">
    <cfRule type="cellIs" dxfId="19814" priority="19950" stopIfTrue="1" operator="lessThan">
      <formula>G128</formula>
    </cfRule>
  </conditionalFormatting>
  <conditionalFormatting sqref="O128">
    <cfRule type="cellIs" dxfId="19813" priority="19949" stopIfTrue="1" operator="lessThan">
      <formula>G128</formula>
    </cfRule>
  </conditionalFormatting>
  <conditionalFormatting sqref="O128">
    <cfRule type="cellIs" dxfId="19812" priority="19948" stopIfTrue="1" operator="lessThan">
      <formula>G128</formula>
    </cfRule>
  </conditionalFormatting>
  <conditionalFormatting sqref="O128">
    <cfRule type="cellIs" dxfId="19811" priority="19947" stopIfTrue="1" operator="lessThan">
      <formula>G128</formula>
    </cfRule>
  </conditionalFormatting>
  <conditionalFormatting sqref="O128">
    <cfRule type="cellIs" dxfId="19810" priority="19946" stopIfTrue="1" operator="lessThan">
      <formula>G128</formula>
    </cfRule>
  </conditionalFormatting>
  <conditionalFormatting sqref="O128">
    <cfRule type="cellIs" dxfId="19809" priority="19945" stopIfTrue="1" operator="lessThan">
      <formula>G128</formula>
    </cfRule>
  </conditionalFormatting>
  <conditionalFormatting sqref="O128">
    <cfRule type="cellIs" dxfId="19808" priority="19944" stopIfTrue="1" operator="lessThan">
      <formula>G128</formula>
    </cfRule>
  </conditionalFormatting>
  <conditionalFormatting sqref="O128">
    <cfRule type="cellIs" dxfId="19807" priority="19943" stopIfTrue="1" operator="lessThan">
      <formula>G128</formula>
    </cfRule>
  </conditionalFormatting>
  <conditionalFormatting sqref="O128">
    <cfRule type="cellIs" dxfId="19806" priority="19942" stopIfTrue="1" operator="lessThan">
      <formula>G128</formula>
    </cfRule>
  </conditionalFormatting>
  <conditionalFormatting sqref="O128">
    <cfRule type="cellIs" dxfId="19805" priority="19941" stopIfTrue="1" operator="lessThan">
      <formula>G128</formula>
    </cfRule>
  </conditionalFormatting>
  <conditionalFormatting sqref="O128">
    <cfRule type="cellIs" dxfId="19804" priority="19940" stopIfTrue="1" operator="lessThan">
      <formula>G128</formula>
    </cfRule>
  </conditionalFormatting>
  <conditionalFormatting sqref="O128">
    <cfRule type="cellIs" dxfId="19803" priority="19939" stopIfTrue="1" operator="lessThan">
      <formula>G128</formula>
    </cfRule>
  </conditionalFormatting>
  <conditionalFormatting sqref="O128">
    <cfRule type="cellIs" dxfId="19802" priority="19938" stopIfTrue="1" operator="lessThan">
      <formula>G128</formula>
    </cfRule>
  </conditionalFormatting>
  <conditionalFormatting sqref="O128">
    <cfRule type="cellIs" dxfId="19801" priority="19937" stopIfTrue="1" operator="lessThan">
      <formula>G128</formula>
    </cfRule>
  </conditionalFormatting>
  <conditionalFormatting sqref="O128">
    <cfRule type="cellIs" dxfId="19800" priority="19936" stopIfTrue="1" operator="lessThan">
      <formula>G128</formula>
    </cfRule>
  </conditionalFormatting>
  <conditionalFormatting sqref="O128">
    <cfRule type="cellIs" dxfId="19799" priority="19935" stopIfTrue="1" operator="lessThan">
      <formula>G128</formula>
    </cfRule>
  </conditionalFormatting>
  <conditionalFormatting sqref="O128">
    <cfRule type="cellIs" dxfId="19798" priority="19934" stopIfTrue="1" operator="lessThan">
      <formula>G128</formula>
    </cfRule>
  </conditionalFormatting>
  <conditionalFormatting sqref="O128">
    <cfRule type="cellIs" dxfId="19797" priority="19933" stopIfTrue="1" operator="lessThan">
      <formula>G128</formula>
    </cfRule>
  </conditionalFormatting>
  <conditionalFormatting sqref="O128">
    <cfRule type="cellIs" dxfId="19796" priority="19932" stopIfTrue="1" operator="lessThan">
      <formula>G128</formula>
    </cfRule>
  </conditionalFormatting>
  <conditionalFormatting sqref="O128">
    <cfRule type="cellIs" dxfId="19795" priority="19931" stopIfTrue="1" operator="lessThan">
      <formula>G128</formula>
    </cfRule>
  </conditionalFormatting>
  <conditionalFormatting sqref="O128">
    <cfRule type="cellIs" dxfId="19794" priority="19930" stopIfTrue="1" operator="lessThan">
      <formula>G128</formula>
    </cfRule>
  </conditionalFormatting>
  <conditionalFormatting sqref="O128">
    <cfRule type="cellIs" dxfId="19793" priority="19929" stopIfTrue="1" operator="lessThan">
      <formula>G128</formula>
    </cfRule>
  </conditionalFormatting>
  <conditionalFormatting sqref="O128">
    <cfRule type="cellIs" dxfId="19792" priority="19928" stopIfTrue="1" operator="lessThan">
      <formula>G128</formula>
    </cfRule>
  </conditionalFormatting>
  <conditionalFormatting sqref="O128">
    <cfRule type="cellIs" dxfId="19791" priority="19927" stopIfTrue="1" operator="lessThan">
      <formula>G128</formula>
    </cfRule>
  </conditionalFormatting>
  <conditionalFormatting sqref="O128">
    <cfRule type="cellIs" dxfId="19790" priority="19926" stopIfTrue="1" operator="lessThan">
      <formula>G128</formula>
    </cfRule>
  </conditionalFormatting>
  <conditionalFormatting sqref="O128">
    <cfRule type="cellIs" dxfId="19789" priority="19925" stopIfTrue="1" operator="lessThan">
      <formula>G128</formula>
    </cfRule>
  </conditionalFormatting>
  <conditionalFormatting sqref="O128">
    <cfRule type="cellIs" dxfId="19788" priority="19924" stopIfTrue="1" operator="lessThan">
      <formula>G128</formula>
    </cfRule>
  </conditionalFormatting>
  <conditionalFormatting sqref="O128">
    <cfRule type="cellIs" dxfId="19787" priority="19923" stopIfTrue="1" operator="lessThan">
      <formula>G128</formula>
    </cfRule>
  </conditionalFormatting>
  <conditionalFormatting sqref="O128">
    <cfRule type="cellIs" dxfId="19786" priority="19922" stopIfTrue="1" operator="lessThan">
      <formula>G128</formula>
    </cfRule>
  </conditionalFormatting>
  <conditionalFormatting sqref="O128">
    <cfRule type="cellIs" dxfId="19785" priority="19921" stopIfTrue="1" operator="lessThan">
      <formula>G128</formula>
    </cfRule>
  </conditionalFormatting>
  <conditionalFormatting sqref="O128">
    <cfRule type="cellIs" dxfId="19784" priority="19920" stopIfTrue="1" operator="lessThan">
      <formula>G128</formula>
    </cfRule>
  </conditionalFormatting>
  <conditionalFormatting sqref="O128">
    <cfRule type="cellIs" dxfId="19783" priority="19919" stopIfTrue="1" operator="lessThan">
      <formula>G128</formula>
    </cfRule>
  </conditionalFormatting>
  <conditionalFormatting sqref="O128">
    <cfRule type="cellIs" dxfId="19782" priority="19918" stopIfTrue="1" operator="lessThan">
      <formula>G128</formula>
    </cfRule>
  </conditionalFormatting>
  <conditionalFormatting sqref="O128">
    <cfRule type="cellIs" dxfId="19781" priority="19917" stopIfTrue="1" operator="lessThan">
      <formula>G128</formula>
    </cfRule>
  </conditionalFormatting>
  <conditionalFormatting sqref="O128">
    <cfRule type="cellIs" dxfId="19780" priority="19916" stopIfTrue="1" operator="lessThan">
      <formula>G128</formula>
    </cfRule>
  </conditionalFormatting>
  <conditionalFormatting sqref="O128">
    <cfRule type="cellIs" dxfId="19779" priority="19915" stopIfTrue="1" operator="lessThan">
      <formula>G128</formula>
    </cfRule>
  </conditionalFormatting>
  <conditionalFormatting sqref="O128">
    <cfRule type="cellIs" dxfId="19778" priority="19914" stopIfTrue="1" operator="lessThan">
      <formula>G128</formula>
    </cfRule>
  </conditionalFormatting>
  <conditionalFormatting sqref="O128">
    <cfRule type="cellIs" dxfId="19777" priority="19913" stopIfTrue="1" operator="lessThan">
      <formula>G128</formula>
    </cfRule>
  </conditionalFormatting>
  <conditionalFormatting sqref="O128">
    <cfRule type="cellIs" dxfId="19776" priority="19912" stopIfTrue="1" operator="lessThan">
      <formula>G128</formula>
    </cfRule>
  </conditionalFormatting>
  <conditionalFormatting sqref="O128">
    <cfRule type="cellIs" dxfId="19775" priority="19911" stopIfTrue="1" operator="lessThan">
      <formula>G128</formula>
    </cfRule>
  </conditionalFormatting>
  <conditionalFormatting sqref="O128">
    <cfRule type="cellIs" dxfId="19774" priority="19910" stopIfTrue="1" operator="lessThan">
      <formula>G128</formula>
    </cfRule>
  </conditionalFormatting>
  <conditionalFormatting sqref="O128">
    <cfRule type="cellIs" dxfId="19773" priority="19909" stopIfTrue="1" operator="lessThan">
      <formula>G128</formula>
    </cfRule>
  </conditionalFormatting>
  <conditionalFormatting sqref="O128">
    <cfRule type="cellIs" dxfId="19772" priority="19908" stopIfTrue="1" operator="lessThan">
      <formula>G128</formula>
    </cfRule>
  </conditionalFormatting>
  <conditionalFormatting sqref="O128">
    <cfRule type="cellIs" dxfId="19771" priority="19907" stopIfTrue="1" operator="lessThan">
      <formula>G128</formula>
    </cfRule>
  </conditionalFormatting>
  <conditionalFormatting sqref="O128">
    <cfRule type="cellIs" dxfId="19770" priority="19906" stopIfTrue="1" operator="lessThan">
      <formula>G128</formula>
    </cfRule>
  </conditionalFormatting>
  <conditionalFormatting sqref="O128">
    <cfRule type="cellIs" dxfId="19769" priority="19905" stopIfTrue="1" operator="lessThan">
      <formula>G128</formula>
    </cfRule>
  </conditionalFormatting>
  <conditionalFormatting sqref="O128">
    <cfRule type="cellIs" dxfId="19768" priority="19904" stopIfTrue="1" operator="lessThan">
      <formula>G128</formula>
    </cfRule>
  </conditionalFormatting>
  <conditionalFormatting sqref="O128">
    <cfRule type="cellIs" dxfId="19767" priority="19903" stopIfTrue="1" operator="lessThan">
      <formula>G128</formula>
    </cfRule>
  </conditionalFormatting>
  <conditionalFormatting sqref="O128">
    <cfRule type="cellIs" dxfId="19766" priority="19902" stopIfTrue="1" operator="lessThan">
      <formula>G128</formula>
    </cfRule>
  </conditionalFormatting>
  <conditionalFormatting sqref="O128">
    <cfRule type="cellIs" dxfId="19765" priority="19901" stopIfTrue="1" operator="lessThan">
      <formula>G128</formula>
    </cfRule>
  </conditionalFormatting>
  <conditionalFormatting sqref="O128">
    <cfRule type="cellIs" dxfId="19764" priority="19900" stopIfTrue="1" operator="lessThan">
      <formula>G128</formula>
    </cfRule>
  </conditionalFormatting>
  <conditionalFormatting sqref="O128">
    <cfRule type="cellIs" dxfId="19763" priority="19899" stopIfTrue="1" operator="lessThan">
      <formula>G128</formula>
    </cfRule>
  </conditionalFormatting>
  <conditionalFormatting sqref="O128">
    <cfRule type="cellIs" dxfId="19762" priority="19898" stopIfTrue="1" operator="lessThan">
      <formula>G128</formula>
    </cfRule>
  </conditionalFormatting>
  <conditionalFormatting sqref="O128">
    <cfRule type="cellIs" dxfId="19761" priority="19897" stopIfTrue="1" operator="lessThan">
      <formula>G128</formula>
    </cfRule>
  </conditionalFormatting>
  <conditionalFormatting sqref="O128">
    <cfRule type="cellIs" dxfId="19760" priority="19896" stopIfTrue="1" operator="lessThan">
      <formula>G128</formula>
    </cfRule>
  </conditionalFormatting>
  <conditionalFormatting sqref="O128">
    <cfRule type="cellIs" dxfId="19759" priority="19895" stopIfTrue="1" operator="lessThan">
      <formula>G128</formula>
    </cfRule>
  </conditionalFormatting>
  <conditionalFormatting sqref="O128">
    <cfRule type="cellIs" dxfId="19758" priority="19894" stopIfTrue="1" operator="lessThan">
      <formula>G128</formula>
    </cfRule>
  </conditionalFormatting>
  <conditionalFormatting sqref="O128">
    <cfRule type="cellIs" dxfId="19757" priority="19893" stopIfTrue="1" operator="lessThan">
      <formula>G128</formula>
    </cfRule>
  </conditionalFormatting>
  <conditionalFormatting sqref="O128">
    <cfRule type="cellIs" dxfId="19756" priority="19892" stopIfTrue="1" operator="lessThan">
      <formula>G128</formula>
    </cfRule>
  </conditionalFormatting>
  <conditionalFormatting sqref="O128">
    <cfRule type="cellIs" dxfId="19755" priority="19891" stopIfTrue="1" operator="lessThan">
      <formula>G128</formula>
    </cfRule>
  </conditionalFormatting>
  <conditionalFormatting sqref="O128">
    <cfRule type="cellIs" dxfId="19754" priority="19890" stopIfTrue="1" operator="lessThan">
      <formula>G128</formula>
    </cfRule>
  </conditionalFormatting>
  <conditionalFormatting sqref="O128">
    <cfRule type="cellIs" dxfId="19753" priority="19889" stopIfTrue="1" operator="lessThan">
      <formula>G128</formula>
    </cfRule>
  </conditionalFormatting>
  <conditionalFormatting sqref="O128">
    <cfRule type="cellIs" dxfId="19752" priority="19888" stopIfTrue="1" operator="lessThan">
      <formula>G128</formula>
    </cfRule>
  </conditionalFormatting>
  <conditionalFormatting sqref="O128">
    <cfRule type="cellIs" dxfId="19751" priority="19887" stopIfTrue="1" operator="lessThan">
      <formula>G128</formula>
    </cfRule>
  </conditionalFormatting>
  <conditionalFormatting sqref="O128">
    <cfRule type="cellIs" dxfId="19750" priority="19886" stopIfTrue="1" operator="lessThan">
      <formula>G128</formula>
    </cfRule>
  </conditionalFormatting>
  <conditionalFormatting sqref="O128">
    <cfRule type="cellIs" dxfId="19749" priority="19885" stopIfTrue="1" operator="lessThan">
      <formula>G128</formula>
    </cfRule>
  </conditionalFormatting>
  <conditionalFormatting sqref="O128">
    <cfRule type="cellIs" dxfId="19748" priority="19884" stopIfTrue="1" operator="lessThan">
      <formula>G128</formula>
    </cfRule>
  </conditionalFormatting>
  <conditionalFormatting sqref="O128">
    <cfRule type="cellIs" dxfId="19747" priority="19883" stopIfTrue="1" operator="lessThan">
      <formula>G128</formula>
    </cfRule>
  </conditionalFormatting>
  <conditionalFormatting sqref="O128">
    <cfRule type="cellIs" dxfId="19746" priority="19882" stopIfTrue="1" operator="lessThan">
      <formula>G128</formula>
    </cfRule>
  </conditionalFormatting>
  <conditionalFormatting sqref="O128">
    <cfRule type="cellIs" dxfId="19745" priority="19881" stopIfTrue="1" operator="lessThan">
      <formula>G128</formula>
    </cfRule>
  </conditionalFormatting>
  <conditionalFormatting sqref="O128">
    <cfRule type="cellIs" dxfId="19744" priority="19880" stopIfTrue="1" operator="lessThan">
      <formula>G128</formula>
    </cfRule>
  </conditionalFormatting>
  <conditionalFormatting sqref="O128">
    <cfRule type="cellIs" dxfId="19743" priority="19879" stopIfTrue="1" operator="lessThan">
      <formula>G128</formula>
    </cfRule>
  </conditionalFormatting>
  <conditionalFormatting sqref="O128">
    <cfRule type="cellIs" dxfId="19742" priority="19878" stopIfTrue="1" operator="lessThan">
      <formula>G128</formula>
    </cfRule>
  </conditionalFormatting>
  <conditionalFormatting sqref="O128">
    <cfRule type="cellIs" dxfId="19741" priority="19877" stopIfTrue="1" operator="lessThan">
      <formula>G128</formula>
    </cfRule>
  </conditionalFormatting>
  <conditionalFormatting sqref="O128">
    <cfRule type="cellIs" dxfId="19740" priority="19876" stopIfTrue="1" operator="lessThan">
      <formula>G128</formula>
    </cfRule>
  </conditionalFormatting>
  <conditionalFormatting sqref="O128">
    <cfRule type="cellIs" dxfId="19739" priority="19875" stopIfTrue="1" operator="lessThan">
      <formula>G128</formula>
    </cfRule>
  </conditionalFormatting>
  <conditionalFormatting sqref="O128">
    <cfRule type="cellIs" dxfId="19738" priority="19874" stopIfTrue="1" operator="lessThan">
      <formula>G128</formula>
    </cfRule>
  </conditionalFormatting>
  <conditionalFormatting sqref="O128">
    <cfRule type="cellIs" dxfId="19737" priority="19873" stopIfTrue="1" operator="lessThan">
      <formula>G128</formula>
    </cfRule>
  </conditionalFormatting>
  <conditionalFormatting sqref="O128">
    <cfRule type="cellIs" dxfId="19736" priority="19872" stopIfTrue="1" operator="lessThan">
      <formula>G128</formula>
    </cfRule>
  </conditionalFormatting>
  <conditionalFormatting sqref="O128">
    <cfRule type="cellIs" dxfId="19735" priority="19871" stopIfTrue="1" operator="lessThan">
      <formula>G128</formula>
    </cfRule>
  </conditionalFormatting>
  <conditionalFormatting sqref="O128">
    <cfRule type="cellIs" dxfId="19734" priority="19870" stopIfTrue="1" operator="lessThan">
      <formula>G128</formula>
    </cfRule>
  </conditionalFormatting>
  <conditionalFormatting sqref="O128">
    <cfRule type="cellIs" dxfId="19733" priority="19869" stopIfTrue="1" operator="lessThan">
      <formula>G128</formula>
    </cfRule>
  </conditionalFormatting>
  <conditionalFormatting sqref="O128">
    <cfRule type="cellIs" dxfId="19732" priority="19868" stopIfTrue="1" operator="lessThan">
      <formula>G128</formula>
    </cfRule>
  </conditionalFormatting>
  <conditionalFormatting sqref="O128">
    <cfRule type="cellIs" dxfId="19731" priority="19867" stopIfTrue="1" operator="lessThan">
      <formula>G128</formula>
    </cfRule>
  </conditionalFormatting>
  <conditionalFormatting sqref="O128">
    <cfRule type="cellIs" dxfId="19730" priority="19866" stopIfTrue="1" operator="lessThan">
      <formula>G128</formula>
    </cfRule>
  </conditionalFormatting>
  <conditionalFormatting sqref="O128">
    <cfRule type="cellIs" dxfId="19729" priority="19865" stopIfTrue="1" operator="lessThan">
      <formula>G128</formula>
    </cfRule>
  </conditionalFormatting>
  <conditionalFormatting sqref="O128">
    <cfRule type="cellIs" dxfId="19728" priority="19864" stopIfTrue="1" operator="lessThan">
      <formula>G128</formula>
    </cfRule>
  </conditionalFormatting>
  <conditionalFormatting sqref="O128">
    <cfRule type="cellIs" dxfId="19727" priority="19863" stopIfTrue="1" operator="lessThan">
      <formula>G128</formula>
    </cfRule>
  </conditionalFormatting>
  <conditionalFormatting sqref="O128">
    <cfRule type="cellIs" dxfId="19726" priority="19862" stopIfTrue="1" operator="lessThan">
      <formula>G128</formula>
    </cfRule>
  </conditionalFormatting>
  <conditionalFormatting sqref="O128">
    <cfRule type="cellIs" dxfId="19725" priority="19861" stopIfTrue="1" operator="lessThan">
      <formula>G128</formula>
    </cfRule>
  </conditionalFormatting>
  <conditionalFormatting sqref="O128">
    <cfRule type="cellIs" dxfId="19724" priority="19860" stopIfTrue="1" operator="lessThan">
      <formula>G128</formula>
    </cfRule>
  </conditionalFormatting>
  <conditionalFormatting sqref="O128">
    <cfRule type="cellIs" dxfId="19723" priority="19859" stopIfTrue="1" operator="lessThan">
      <formula>G128</formula>
    </cfRule>
  </conditionalFormatting>
  <conditionalFormatting sqref="Y128">
    <cfRule type="cellIs" dxfId="19722" priority="19858" stopIfTrue="1" operator="lessThan">
      <formula>J128</formula>
    </cfRule>
  </conditionalFormatting>
  <conditionalFormatting sqref="X128">
    <cfRule type="cellIs" dxfId="19721" priority="19857" stopIfTrue="1" operator="lessThan">
      <formula>J128</formula>
    </cfRule>
  </conditionalFormatting>
  <conditionalFormatting sqref="X128">
    <cfRule type="cellIs" dxfId="19720" priority="19856" stopIfTrue="1" operator="lessThan">
      <formula>J128</formula>
    </cfRule>
  </conditionalFormatting>
  <conditionalFormatting sqref="X128">
    <cfRule type="cellIs" dxfId="19719" priority="19855" stopIfTrue="1" operator="lessThan">
      <formula>J128</formula>
    </cfRule>
  </conditionalFormatting>
  <conditionalFormatting sqref="Y128">
    <cfRule type="cellIs" dxfId="19718" priority="19854" stopIfTrue="1" operator="lessThan">
      <formula>J128</formula>
    </cfRule>
  </conditionalFormatting>
  <conditionalFormatting sqref="X128">
    <cfRule type="cellIs" dxfId="19717" priority="19853" stopIfTrue="1" operator="lessThan">
      <formula>J128</formula>
    </cfRule>
  </conditionalFormatting>
  <conditionalFormatting sqref="X128">
    <cfRule type="cellIs" dxfId="19716" priority="19852" stopIfTrue="1" operator="lessThan">
      <formula>J128</formula>
    </cfRule>
  </conditionalFormatting>
  <conditionalFormatting sqref="O129">
    <cfRule type="cellIs" dxfId="19715" priority="19851" stopIfTrue="1" operator="lessThan">
      <formula>G129</formula>
    </cfRule>
  </conditionalFormatting>
  <conditionalFormatting sqref="O129">
    <cfRule type="cellIs" dxfId="19714" priority="19850" stopIfTrue="1" operator="lessThan">
      <formula>G129</formula>
    </cfRule>
  </conditionalFormatting>
  <conditionalFormatting sqref="O129">
    <cfRule type="cellIs" dxfId="19713" priority="19849" stopIfTrue="1" operator="lessThan">
      <formula>G129</formula>
    </cfRule>
  </conditionalFormatting>
  <conditionalFormatting sqref="Y129">
    <cfRule type="cellIs" dxfId="19712" priority="19848" stopIfTrue="1" operator="lessThan">
      <formula>J129</formula>
    </cfRule>
  </conditionalFormatting>
  <conditionalFormatting sqref="O129">
    <cfRule type="cellIs" dxfId="19711" priority="19847" stopIfTrue="1" operator="lessThan">
      <formula>G129</formula>
    </cfRule>
  </conditionalFormatting>
  <conditionalFormatting sqref="O129">
    <cfRule type="cellIs" dxfId="19710" priority="19846" stopIfTrue="1" operator="lessThan">
      <formula>G129</formula>
    </cfRule>
  </conditionalFormatting>
  <conditionalFormatting sqref="O129">
    <cfRule type="cellIs" dxfId="19709" priority="19845" stopIfTrue="1" operator="lessThan">
      <formula>G129</formula>
    </cfRule>
  </conditionalFormatting>
  <conditionalFormatting sqref="Y129">
    <cfRule type="cellIs" dxfId="19708" priority="19844" stopIfTrue="1" operator="lessThan">
      <formula>J129</formula>
    </cfRule>
  </conditionalFormatting>
  <conditionalFormatting sqref="O129">
    <cfRule type="cellIs" dxfId="19707" priority="19843" stopIfTrue="1" operator="lessThan">
      <formula>G129</formula>
    </cfRule>
  </conditionalFormatting>
  <conditionalFormatting sqref="O129">
    <cfRule type="cellIs" dxfId="19706" priority="19842" stopIfTrue="1" operator="lessThan">
      <formula>G129</formula>
    </cfRule>
  </conditionalFormatting>
  <conditionalFormatting sqref="O129">
    <cfRule type="cellIs" dxfId="19705" priority="19841" stopIfTrue="1" operator="lessThan">
      <formula>G129</formula>
    </cfRule>
  </conditionalFormatting>
  <conditionalFormatting sqref="Y129">
    <cfRule type="cellIs" dxfId="19704" priority="19840" stopIfTrue="1" operator="lessThan">
      <formula>J129</formula>
    </cfRule>
  </conditionalFormatting>
  <conditionalFormatting sqref="O129">
    <cfRule type="cellIs" dxfId="19703" priority="19839" stopIfTrue="1" operator="lessThan">
      <formula>G129</formula>
    </cfRule>
  </conditionalFormatting>
  <conditionalFormatting sqref="O129">
    <cfRule type="cellIs" dxfId="19702" priority="19838" stopIfTrue="1" operator="lessThan">
      <formula>G129</formula>
    </cfRule>
  </conditionalFormatting>
  <conditionalFormatting sqref="O129">
    <cfRule type="cellIs" dxfId="19701" priority="19837" stopIfTrue="1" operator="lessThan">
      <formula>G129</formula>
    </cfRule>
  </conditionalFormatting>
  <conditionalFormatting sqref="Y129">
    <cfRule type="cellIs" dxfId="19700" priority="19836" stopIfTrue="1" operator="lessThan">
      <formula>J129</formula>
    </cfRule>
  </conditionalFormatting>
  <conditionalFormatting sqref="O129">
    <cfRule type="cellIs" dxfId="19699" priority="19835" stopIfTrue="1" operator="lessThan">
      <formula>G129</formula>
    </cfRule>
  </conditionalFormatting>
  <conditionalFormatting sqref="O129">
    <cfRule type="cellIs" dxfId="19698" priority="19834" stopIfTrue="1" operator="lessThan">
      <formula>G129</formula>
    </cfRule>
  </conditionalFormatting>
  <conditionalFormatting sqref="O129">
    <cfRule type="cellIs" dxfId="19697" priority="19833" stopIfTrue="1" operator="lessThan">
      <formula>G129</formula>
    </cfRule>
  </conditionalFormatting>
  <conditionalFormatting sqref="O129">
    <cfRule type="cellIs" dxfId="19696" priority="19832" stopIfTrue="1" operator="lessThan">
      <formula>G129</formula>
    </cfRule>
  </conditionalFormatting>
  <conditionalFormatting sqref="O129">
    <cfRule type="cellIs" dxfId="19695" priority="19831" stopIfTrue="1" operator="lessThan">
      <formula>G129</formula>
    </cfRule>
  </conditionalFormatting>
  <conditionalFormatting sqref="O129">
    <cfRule type="cellIs" dxfId="19694" priority="19830" stopIfTrue="1" operator="lessThan">
      <formula>G129</formula>
    </cfRule>
  </conditionalFormatting>
  <conditionalFormatting sqref="O129">
    <cfRule type="cellIs" dxfId="19693" priority="19829" stopIfTrue="1" operator="lessThan">
      <formula>G129</formula>
    </cfRule>
  </conditionalFormatting>
  <conditionalFormatting sqref="O129">
    <cfRule type="cellIs" dxfId="19692" priority="19828" stopIfTrue="1" operator="lessThan">
      <formula>G129</formula>
    </cfRule>
  </conditionalFormatting>
  <conditionalFormatting sqref="O129">
    <cfRule type="cellIs" dxfId="19691" priority="19827" stopIfTrue="1" operator="lessThan">
      <formula>G129</formula>
    </cfRule>
  </conditionalFormatting>
  <conditionalFormatting sqref="O129">
    <cfRule type="cellIs" dxfId="19690" priority="19826" stopIfTrue="1" operator="lessThan">
      <formula>G129</formula>
    </cfRule>
  </conditionalFormatting>
  <conditionalFormatting sqref="O129">
    <cfRule type="cellIs" dxfId="19689" priority="19825" stopIfTrue="1" operator="lessThan">
      <formula>G129</formula>
    </cfRule>
  </conditionalFormatting>
  <conditionalFormatting sqref="O129">
    <cfRule type="cellIs" dxfId="19688" priority="19824" stopIfTrue="1" operator="lessThan">
      <formula>G129</formula>
    </cfRule>
  </conditionalFormatting>
  <conditionalFormatting sqref="O129">
    <cfRule type="cellIs" dxfId="19687" priority="19823" stopIfTrue="1" operator="lessThan">
      <formula>G129</formula>
    </cfRule>
  </conditionalFormatting>
  <conditionalFormatting sqref="O129">
    <cfRule type="cellIs" dxfId="19686" priority="19822" stopIfTrue="1" operator="lessThan">
      <formula>G129</formula>
    </cfRule>
  </conditionalFormatting>
  <conditionalFormatting sqref="O129">
    <cfRule type="cellIs" dxfId="19685" priority="19821" stopIfTrue="1" operator="lessThan">
      <formula>G129</formula>
    </cfRule>
  </conditionalFormatting>
  <conditionalFormatting sqref="O129">
    <cfRule type="cellIs" dxfId="19684" priority="19820" stopIfTrue="1" operator="lessThan">
      <formula>G129</formula>
    </cfRule>
  </conditionalFormatting>
  <conditionalFormatting sqref="O129">
    <cfRule type="cellIs" dxfId="19683" priority="19819" stopIfTrue="1" operator="lessThan">
      <formula>G129</formula>
    </cfRule>
  </conditionalFormatting>
  <conditionalFormatting sqref="O129">
    <cfRule type="cellIs" dxfId="19682" priority="19818" stopIfTrue="1" operator="lessThan">
      <formula>G129</formula>
    </cfRule>
  </conditionalFormatting>
  <conditionalFormatting sqref="O129">
    <cfRule type="cellIs" dxfId="19681" priority="19817" stopIfTrue="1" operator="lessThan">
      <formula>G129</formula>
    </cfRule>
  </conditionalFormatting>
  <conditionalFormatting sqref="O129">
    <cfRule type="cellIs" dxfId="19680" priority="19816" stopIfTrue="1" operator="lessThan">
      <formula>G129</formula>
    </cfRule>
  </conditionalFormatting>
  <conditionalFormatting sqref="O129">
    <cfRule type="cellIs" dxfId="19679" priority="19815" stopIfTrue="1" operator="lessThan">
      <formula>G129</formula>
    </cfRule>
  </conditionalFormatting>
  <conditionalFormatting sqref="O129">
    <cfRule type="cellIs" dxfId="19678" priority="19814" stopIfTrue="1" operator="lessThan">
      <formula>G129</formula>
    </cfRule>
  </conditionalFormatting>
  <conditionalFormatting sqref="O129">
    <cfRule type="cellIs" dxfId="19677" priority="19813" stopIfTrue="1" operator="lessThan">
      <formula>G129</formula>
    </cfRule>
  </conditionalFormatting>
  <conditionalFormatting sqref="O129">
    <cfRule type="cellIs" dxfId="19676" priority="19812" stopIfTrue="1" operator="lessThan">
      <formula>G129</formula>
    </cfRule>
  </conditionalFormatting>
  <conditionalFormatting sqref="O129">
    <cfRule type="cellIs" dxfId="19675" priority="19811" stopIfTrue="1" operator="lessThan">
      <formula>G129</formula>
    </cfRule>
  </conditionalFormatting>
  <conditionalFormatting sqref="O129">
    <cfRule type="cellIs" dxfId="19674" priority="19810" stopIfTrue="1" operator="lessThan">
      <formula>G129</formula>
    </cfRule>
  </conditionalFormatting>
  <conditionalFormatting sqref="O129">
    <cfRule type="cellIs" dxfId="19673" priority="19809" stopIfTrue="1" operator="lessThan">
      <formula>G129</formula>
    </cfRule>
  </conditionalFormatting>
  <conditionalFormatting sqref="O129">
    <cfRule type="cellIs" dxfId="19672" priority="19808" stopIfTrue="1" operator="lessThan">
      <formula>G129</formula>
    </cfRule>
  </conditionalFormatting>
  <conditionalFormatting sqref="O129">
    <cfRule type="cellIs" dxfId="19671" priority="19807" stopIfTrue="1" operator="lessThan">
      <formula>G129</formula>
    </cfRule>
  </conditionalFormatting>
  <conditionalFormatting sqref="O129">
    <cfRule type="cellIs" dxfId="19670" priority="19806" stopIfTrue="1" operator="lessThan">
      <formula>G129</formula>
    </cfRule>
  </conditionalFormatting>
  <conditionalFormatting sqref="O129">
    <cfRule type="cellIs" dxfId="19669" priority="19805" stopIfTrue="1" operator="lessThan">
      <formula>G129</formula>
    </cfRule>
  </conditionalFormatting>
  <conditionalFormatting sqref="O129">
    <cfRule type="cellIs" dxfId="19668" priority="19804" stopIfTrue="1" operator="lessThan">
      <formula>G129</formula>
    </cfRule>
  </conditionalFormatting>
  <conditionalFormatting sqref="O129">
    <cfRule type="cellIs" dxfId="19667" priority="19803" stopIfTrue="1" operator="lessThan">
      <formula>G129</formula>
    </cfRule>
  </conditionalFormatting>
  <conditionalFormatting sqref="O129">
    <cfRule type="cellIs" dxfId="19666" priority="19802" stopIfTrue="1" operator="lessThan">
      <formula>G129</formula>
    </cfRule>
  </conditionalFormatting>
  <conditionalFormatting sqref="O129">
    <cfRule type="cellIs" dxfId="19665" priority="19801" stopIfTrue="1" operator="lessThan">
      <formula>G129</formula>
    </cfRule>
  </conditionalFormatting>
  <conditionalFormatting sqref="O129">
    <cfRule type="cellIs" dxfId="19664" priority="19800" stopIfTrue="1" operator="lessThan">
      <formula>G129</formula>
    </cfRule>
  </conditionalFormatting>
  <conditionalFormatting sqref="O129">
    <cfRule type="cellIs" dxfId="19663" priority="19799" stopIfTrue="1" operator="lessThan">
      <formula>G129</formula>
    </cfRule>
  </conditionalFormatting>
  <conditionalFormatting sqref="O129">
    <cfRule type="cellIs" dxfId="19662" priority="19798" stopIfTrue="1" operator="lessThan">
      <formula>G129</formula>
    </cfRule>
  </conditionalFormatting>
  <conditionalFormatting sqref="O129">
    <cfRule type="cellIs" dxfId="19661" priority="19797" stopIfTrue="1" operator="lessThan">
      <formula>G129</formula>
    </cfRule>
  </conditionalFormatting>
  <conditionalFormatting sqref="O129">
    <cfRule type="cellIs" dxfId="19660" priority="19796" stopIfTrue="1" operator="lessThan">
      <formula>G129</formula>
    </cfRule>
  </conditionalFormatting>
  <conditionalFormatting sqref="O129">
    <cfRule type="cellIs" dxfId="19659" priority="19795" stopIfTrue="1" operator="lessThan">
      <formula>G129</formula>
    </cfRule>
  </conditionalFormatting>
  <conditionalFormatting sqref="O129">
    <cfRule type="cellIs" dxfId="19658" priority="19794" stopIfTrue="1" operator="lessThan">
      <formula>G129</formula>
    </cfRule>
  </conditionalFormatting>
  <conditionalFormatting sqref="O129">
    <cfRule type="cellIs" dxfId="19657" priority="19793" stopIfTrue="1" operator="lessThan">
      <formula>G129</formula>
    </cfRule>
  </conditionalFormatting>
  <conditionalFormatting sqref="O129">
    <cfRule type="cellIs" dxfId="19656" priority="19792" stopIfTrue="1" operator="lessThan">
      <formula>G129</formula>
    </cfRule>
  </conditionalFormatting>
  <conditionalFormatting sqref="O129">
    <cfRule type="cellIs" dxfId="19655" priority="19791" stopIfTrue="1" operator="lessThan">
      <formula>G129</formula>
    </cfRule>
  </conditionalFormatting>
  <conditionalFormatting sqref="O129">
    <cfRule type="cellIs" dxfId="19654" priority="19790" stopIfTrue="1" operator="lessThan">
      <formula>G129</formula>
    </cfRule>
  </conditionalFormatting>
  <conditionalFormatting sqref="O129">
    <cfRule type="cellIs" dxfId="19653" priority="19789" stopIfTrue="1" operator="lessThan">
      <formula>G129</formula>
    </cfRule>
  </conditionalFormatting>
  <conditionalFormatting sqref="O129">
    <cfRule type="cellIs" dxfId="19652" priority="19788" stopIfTrue="1" operator="lessThan">
      <formula>G129</formula>
    </cfRule>
  </conditionalFormatting>
  <conditionalFormatting sqref="O129">
    <cfRule type="cellIs" dxfId="19651" priority="19787" stopIfTrue="1" operator="lessThan">
      <formula>G129</formula>
    </cfRule>
  </conditionalFormatting>
  <conditionalFormatting sqref="O129">
    <cfRule type="cellIs" dxfId="19650" priority="19786" stopIfTrue="1" operator="lessThan">
      <formula>G129</formula>
    </cfRule>
  </conditionalFormatting>
  <conditionalFormatting sqref="O129">
    <cfRule type="cellIs" dxfId="19649" priority="19785" stopIfTrue="1" operator="lessThan">
      <formula>G129</formula>
    </cfRule>
  </conditionalFormatting>
  <conditionalFormatting sqref="O129">
    <cfRule type="cellIs" dxfId="19648" priority="19784" stopIfTrue="1" operator="lessThan">
      <formula>G129</formula>
    </cfRule>
  </conditionalFormatting>
  <conditionalFormatting sqref="O129">
    <cfRule type="cellIs" dxfId="19647" priority="19783" stopIfTrue="1" operator="lessThan">
      <formula>G129</formula>
    </cfRule>
  </conditionalFormatting>
  <conditionalFormatting sqref="O129">
    <cfRule type="cellIs" dxfId="19646" priority="19782" stopIfTrue="1" operator="lessThan">
      <formula>G129</formula>
    </cfRule>
  </conditionalFormatting>
  <conditionalFormatting sqref="O129">
    <cfRule type="cellIs" dxfId="19645" priority="19781" stopIfTrue="1" operator="lessThan">
      <formula>G129</formula>
    </cfRule>
  </conditionalFormatting>
  <conditionalFormatting sqref="O129">
    <cfRule type="cellIs" dxfId="19644" priority="19780" stopIfTrue="1" operator="lessThan">
      <formula>G129</formula>
    </cfRule>
  </conditionalFormatting>
  <conditionalFormatting sqref="O129">
    <cfRule type="cellIs" dxfId="19643" priority="19779" stopIfTrue="1" operator="lessThan">
      <formula>G129</formula>
    </cfRule>
  </conditionalFormatting>
  <conditionalFormatting sqref="O129">
    <cfRule type="cellIs" dxfId="19642" priority="19778" stopIfTrue="1" operator="lessThan">
      <formula>G129</formula>
    </cfRule>
  </conditionalFormatting>
  <conditionalFormatting sqref="O129">
    <cfRule type="cellIs" dxfId="19641" priority="19777" stopIfTrue="1" operator="lessThan">
      <formula>G129</formula>
    </cfRule>
  </conditionalFormatting>
  <conditionalFormatting sqref="O129">
    <cfRule type="cellIs" dxfId="19640" priority="19776" stopIfTrue="1" operator="lessThan">
      <formula>G129</formula>
    </cfRule>
  </conditionalFormatting>
  <conditionalFormatting sqref="O129">
    <cfRule type="cellIs" dxfId="19639" priority="19775" stopIfTrue="1" operator="lessThan">
      <formula>G129</formula>
    </cfRule>
  </conditionalFormatting>
  <conditionalFormatting sqref="O129">
    <cfRule type="cellIs" dxfId="19638" priority="19774" stopIfTrue="1" operator="lessThan">
      <formula>G129</formula>
    </cfRule>
  </conditionalFormatting>
  <conditionalFormatting sqref="O129">
    <cfRule type="cellIs" dxfId="19637" priority="19773" stopIfTrue="1" operator="lessThan">
      <formula>G129</formula>
    </cfRule>
  </conditionalFormatting>
  <conditionalFormatting sqref="O129">
    <cfRule type="cellIs" dxfId="19636" priority="19772" stopIfTrue="1" operator="lessThan">
      <formula>G129</formula>
    </cfRule>
  </conditionalFormatting>
  <conditionalFormatting sqref="O129">
    <cfRule type="cellIs" dxfId="19635" priority="19771" stopIfTrue="1" operator="lessThan">
      <formula>G129</formula>
    </cfRule>
  </conditionalFormatting>
  <conditionalFormatting sqref="O129">
    <cfRule type="cellIs" dxfId="19634" priority="19770" stopIfTrue="1" operator="lessThan">
      <formula>G129</formula>
    </cfRule>
  </conditionalFormatting>
  <conditionalFormatting sqref="O129">
    <cfRule type="cellIs" dxfId="19633" priority="19769" stopIfTrue="1" operator="lessThan">
      <formula>G129</formula>
    </cfRule>
  </conditionalFormatting>
  <conditionalFormatting sqref="O129">
    <cfRule type="cellIs" dxfId="19632" priority="19768" stopIfTrue="1" operator="lessThan">
      <formula>G129</formula>
    </cfRule>
  </conditionalFormatting>
  <conditionalFormatting sqref="O129">
    <cfRule type="cellIs" dxfId="19631" priority="19767" stopIfTrue="1" operator="lessThan">
      <formula>G129</formula>
    </cfRule>
  </conditionalFormatting>
  <conditionalFormatting sqref="O129">
    <cfRule type="cellIs" dxfId="19630" priority="19766" stopIfTrue="1" operator="lessThan">
      <formula>G129</formula>
    </cfRule>
  </conditionalFormatting>
  <conditionalFormatting sqref="O129">
    <cfRule type="cellIs" dxfId="19629" priority="19765" stopIfTrue="1" operator="lessThan">
      <formula>G129</formula>
    </cfRule>
  </conditionalFormatting>
  <conditionalFormatting sqref="O129">
    <cfRule type="cellIs" dxfId="19628" priority="19764" stopIfTrue="1" operator="lessThan">
      <formula>G129</formula>
    </cfRule>
  </conditionalFormatting>
  <conditionalFormatting sqref="O129">
    <cfRule type="cellIs" dxfId="19627" priority="19763" stopIfTrue="1" operator="lessThan">
      <formula>G129</formula>
    </cfRule>
  </conditionalFormatting>
  <conditionalFormatting sqref="O129">
    <cfRule type="cellIs" dxfId="19626" priority="19762" stopIfTrue="1" operator="lessThan">
      <formula>G129</formula>
    </cfRule>
  </conditionalFormatting>
  <conditionalFormatting sqref="O129">
    <cfRule type="cellIs" dxfId="19625" priority="19761" stopIfTrue="1" operator="lessThan">
      <formula>G129</formula>
    </cfRule>
  </conditionalFormatting>
  <conditionalFormatting sqref="O129">
    <cfRule type="cellIs" dxfId="19624" priority="19760" stopIfTrue="1" operator="lessThan">
      <formula>G129</formula>
    </cfRule>
  </conditionalFormatting>
  <conditionalFormatting sqref="O129">
    <cfRule type="cellIs" dxfId="19623" priority="19759" stopIfTrue="1" operator="lessThan">
      <formula>G129</formula>
    </cfRule>
  </conditionalFormatting>
  <conditionalFormatting sqref="O129">
    <cfRule type="cellIs" dxfId="19622" priority="19758" stopIfTrue="1" operator="lessThan">
      <formula>G129</formula>
    </cfRule>
  </conditionalFormatting>
  <conditionalFormatting sqref="O129">
    <cfRule type="cellIs" dxfId="19621" priority="19757" stopIfTrue="1" operator="lessThan">
      <formula>G129</formula>
    </cfRule>
  </conditionalFormatting>
  <conditionalFormatting sqref="O129">
    <cfRule type="cellIs" dxfId="19620" priority="19756" stopIfTrue="1" operator="lessThan">
      <formula>G129</formula>
    </cfRule>
  </conditionalFormatting>
  <conditionalFormatting sqref="O129">
    <cfRule type="cellIs" dxfId="19619" priority="19755" stopIfTrue="1" operator="lessThan">
      <formula>G129</formula>
    </cfRule>
  </conditionalFormatting>
  <conditionalFormatting sqref="O129">
    <cfRule type="cellIs" dxfId="19618" priority="19754" stopIfTrue="1" operator="lessThan">
      <formula>G129</formula>
    </cfRule>
  </conditionalFormatting>
  <conditionalFormatting sqref="O129">
    <cfRule type="cellIs" dxfId="19617" priority="19753" stopIfTrue="1" operator="lessThan">
      <formula>G129</formula>
    </cfRule>
  </conditionalFormatting>
  <conditionalFormatting sqref="O129">
    <cfRule type="cellIs" dxfId="19616" priority="19752" stopIfTrue="1" operator="lessThan">
      <formula>G129</formula>
    </cfRule>
  </conditionalFormatting>
  <conditionalFormatting sqref="O129">
    <cfRule type="cellIs" dxfId="19615" priority="19751" stopIfTrue="1" operator="lessThan">
      <formula>G129</formula>
    </cfRule>
  </conditionalFormatting>
  <conditionalFormatting sqref="O129">
    <cfRule type="cellIs" dxfId="19614" priority="19750" stopIfTrue="1" operator="lessThan">
      <formula>G129</formula>
    </cfRule>
  </conditionalFormatting>
  <conditionalFormatting sqref="O129">
    <cfRule type="cellIs" dxfId="19613" priority="19749" stopIfTrue="1" operator="lessThan">
      <formula>G129</formula>
    </cfRule>
  </conditionalFormatting>
  <conditionalFormatting sqref="O129">
    <cfRule type="cellIs" dxfId="19612" priority="19748" stopIfTrue="1" operator="lessThan">
      <formula>G129</formula>
    </cfRule>
  </conditionalFormatting>
  <conditionalFormatting sqref="O129">
    <cfRule type="cellIs" dxfId="19611" priority="19747" stopIfTrue="1" operator="lessThan">
      <formula>G129</formula>
    </cfRule>
  </conditionalFormatting>
  <conditionalFormatting sqref="O129">
    <cfRule type="cellIs" dxfId="19610" priority="19746" stopIfTrue="1" operator="lessThan">
      <formula>G129</formula>
    </cfRule>
  </conditionalFormatting>
  <conditionalFormatting sqref="O129">
    <cfRule type="cellIs" dxfId="19609" priority="19745" stopIfTrue="1" operator="lessThan">
      <formula>G129</formula>
    </cfRule>
  </conditionalFormatting>
  <conditionalFormatting sqref="O129">
    <cfRule type="cellIs" dxfId="19608" priority="19744" stopIfTrue="1" operator="lessThan">
      <formula>G129</formula>
    </cfRule>
  </conditionalFormatting>
  <conditionalFormatting sqref="O129">
    <cfRule type="cellIs" dxfId="19607" priority="19743" stopIfTrue="1" operator="lessThan">
      <formula>G129</formula>
    </cfRule>
  </conditionalFormatting>
  <conditionalFormatting sqref="O129">
    <cfRule type="cellIs" dxfId="19606" priority="19742" stopIfTrue="1" operator="lessThan">
      <formula>G129</formula>
    </cfRule>
  </conditionalFormatting>
  <conditionalFormatting sqref="O129">
    <cfRule type="cellIs" dxfId="19605" priority="19741" stopIfTrue="1" operator="lessThan">
      <formula>G129</formula>
    </cfRule>
  </conditionalFormatting>
  <conditionalFormatting sqref="O129">
    <cfRule type="cellIs" dxfId="19604" priority="19740" stopIfTrue="1" operator="lessThan">
      <formula>G129</formula>
    </cfRule>
  </conditionalFormatting>
  <conditionalFormatting sqref="O129">
    <cfRule type="cellIs" dxfId="19603" priority="19739" stopIfTrue="1" operator="lessThan">
      <formula>G129</formula>
    </cfRule>
  </conditionalFormatting>
  <conditionalFormatting sqref="O129">
    <cfRule type="cellIs" dxfId="19602" priority="19738" stopIfTrue="1" operator="lessThan">
      <formula>G129</formula>
    </cfRule>
  </conditionalFormatting>
  <conditionalFormatting sqref="O129">
    <cfRule type="cellIs" dxfId="19601" priority="19737" stopIfTrue="1" operator="lessThan">
      <formula>G129</formula>
    </cfRule>
  </conditionalFormatting>
  <conditionalFormatting sqref="O129">
    <cfRule type="cellIs" dxfId="19600" priority="19736" stopIfTrue="1" operator="lessThan">
      <formula>G129</formula>
    </cfRule>
  </conditionalFormatting>
  <conditionalFormatting sqref="O129">
    <cfRule type="cellIs" dxfId="19599" priority="19735" stopIfTrue="1" operator="lessThan">
      <formula>G129</formula>
    </cfRule>
  </conditionalFormatting>
  <conditionalFormatting sqref="O129">
    <cfRule type="cellIs" dxfId="19598" priority="19734" stopIfTrue="1" operator="lessThan">
      <formula>G129</formula>
    </cfRule>
  </conditionalFormatting>
  <conditionalFormatting sqref="O129">
    <cfRule type="cellIs" dxfId="19597" priority="19733" stopIfTrue="1" operator="lessThan">
      <formula>G129</formula>
    </cfRule>
  </conditionalFormatting>
  <conditionalFormatting sqref="O129">
    <cfRule type="cellIs" dxfId="19596" priority="19732" stopIfTrue="1" operator="lessThan">
      <formula>G129</formula>
    </cfRule>
  </conditionalFormatting>
  <conditionalFormatting sqref="O129">
    <cfRule type="cellIs" dxfId="19595" priority="19731" stopIfTrue="1" operator="lessThan">
      <formula>G129</formula>
    </cfRule>
  </conditionalFormatting>
  <conditionalFormatting sqref="O129">
    <cfRule type="cellIs" dxfId="19594" priority="19730" stopIfTrue="1" operator="lessThan">
      <formula>G129</formula>
    </cfRule>
  </conditionalFormatting>
  <conditionalFormatting sqref="O129">
    <cfRule type="cellIs" dxfId="19593" priority="19729" stopIfTrue="1" operator="lessThan">
      <formula>G129</formula>
    </cfRule>
  </conditionalFormatting>
  <conditionalFormatting sqref="O129">
    <cfRule type="cellIs" dxfId="19592" priority="19728" stopIfTrue="1" operator="lessThan">
      <formula>G129</formula>
    </cfRule>
  </conditionalFormatting>
  <conditionalFormatting sqref="O129">
    <cfRule type="cellIs" dxfId="19591" priority="19727" stopIfTrue="1" operator="lessThan">
      <formula>G129</formula>
    </cfRule>
  </conditionalFormatting>
  <conditionalFormatting sqref="O129">
    <cfRule type="cellIs" dxfId="19590" priority="19726" stopIfTrue="1" operator="lessThan">
      <formula>G129</formula>
    </cfRule>
  </conditionalFormatting>
  <conditionalFormatting sqref="O129">
    <cfRule type="cellIs" dxfId="19589" priority="19725" stopIfTrue="1" operator="lessThan">
      <formula>G129</formula>
    </cfRule>
  </conditionalFormatting>
  <conditionalFormatting sqref="O129">
    <cfRule type="cellIs" dxfId="19588" priority="19724" stopIfTrue="1" operator="lessThan">
      <formula>G129</formula>
    </cfRule>
  </conditionalFormatting>
  <conditionalFormatting sqref="O129">
    <cfRule type="cellIs" dxfId="19587" priority="19723" stopIfTrue="1" operator="lessThan">
      <formula>G129</formula>
    </cfRule>
  </conditionalFormatting>
  <conditionalFormatting sqref="O129">
    <cfRule type="cellIs" dxfId="19586" priority="19722" stopIfTrue="1" operator="lessThan">
      <formula>G129</formula>
    </cfRule>
  </conditionalFormatting>
  <conditionalFormatting sqref="O129">
    <cfRule type="cellIs" dxfId="19585" priority="19721" stopIfTrue="1" operator="lessThan">
      <formula>G129</formula>
    </cfRule>
  </conditionalFormatting>
  <conditionalFormatting sqref="O129">
    <cfRule type="cellIs" dxfId="19584" priority="19720" stopIfTrue="1" operator="lessThan">
      <formula>G129</formula>
    </cfRule>
  </conditionalFormatting>
  <conditionalFormatting sqref="O129">
    <cfRule type="cellIs" dxfId="19583" priority="19719" stopIfTrue="1" operator="lessThan">
      <formula>G129</formula>
    </cfRule>
  </conditionalFormatting>
  <conditionalFormatting sqref="O129">
    <cfRule type="cellIs" dxfId="19582" priority="19718" stopIfTrue="1" operator="lessThan">
      <formula>G129</formula>
    </cfRule>
  </conditionalFormatting>
  <conditionalFormatting sqref="O129">
    <cfRule type="cellIs" dxfId="19581" priority="19717" stopIfTrue="1" operator="lessThan">
      <formula>G129</formula>
    </cfRule>
  </conditionalFormatting>
  <conditionalFormatting sqref="O129">
    <cfRule type="cellIs" dxfId="19580" priority="19716" stopIfTrue="1" operator="lessThan">
      <formula>G129</formula>
    </cfRule>
  </conditionalFormatting>
  <conditionalFormatting sqref="O129">
    <cfRule type="cellIs" dxfId="19579" priority="19715" stopIfTrue="1" operator="lessThan">
      <formula>G129</formula>
    </cfRule>
  </conditionalFormatting>
  <conditionalFormatting sqref="O129">
    <cfRule type="cellIs" dxfId="19578" priority="19714" stopIfTrue="1" operator="lessThan">
      <formula>G129</formula>
    </cfRule>
  </conditionalFormatting>
  <conditionalFormatting sqref="O129">
    <cfRule type="cellIs" dxfId="19577" priority="19713" stopIfTrue="1" operator="lessThan">
      <formula>G129</formula>
    </cfRule>
  </conditionalFormatting>
  <conditionalFormatting sqref="O129">
    <cfRule type="cellIs" dxfId="19576" priority="19712" stopIfTrue="1" operator="lessThan">
      <formula>G129</formula>
    </cfRule>
  </conditionalFormatting>
  <conditionalFormatting sqref="O129">
    <cfRule type="cellIs" dxfId="19575" priority="19711" stopIfTrue="1" operator="lessThan">
      <formula>G129</formula>
    </cfRule>
  </conditionalFormatting>
  <conditionalFormatting sqref="O129">
    <cfRule type="cellIs" dxfId="19574" priority="19710" stopIfTrue="1" operator="lessThan">
      <formula>G129</formula>
    </cfRule>
  </conditionalFormatting>
  <conditionalFormatting sqref="O129">
    <cfRule type="cellIs" dxfId="19573" priority="19709" stopIfTrue="1" operator="lessThan">
      <formula>G129</formula>
    </cfRule>
  </conditionalFormatting>
  <conditionalFormatting sqref="O129">
    <cfRule type="cellIs" dxfId="19572" priority="19708" stopIfTrue="1" operator="lessThan">
      <formula>G129</formula>
    </cfRule>
  </conditionalFormatting>
  <conditionalFormatting sqref="O129">
    <cfRule type="cellIs" dxfId="19571" priority="19707" stopIfTrue="1" operator="lessThan">
      <formula>G129</formula>
    </cfRule>
  </conditionalFormatting>
  <conditionalFormatting sqref="O129">
    <cfRule type="cellIs" dxfId="19570" priority="19706" stopIfTrue="1" operator="lessThan">
      <formula>G129</formula>
    </cfRule>
  </conditionalFormatting>
  <conditionalFormatting sqref="O129">
    <cfRule type="cellIs" dxfId="19569" priority="19705" stopIfTrue="1" operator="lessThan">
      <formula>G129</formula>
    </cfRule>
  </conditionalFormatting>
  <conditionalFormatting sqref="O129">
    <cfRule type="cellIs" dxfId="19568" priority="19704" stopIfTrue="1" operator="lessThan">
      <formula>G129</formula>
    </cfRule>
  </conditionalFormatting>
  <conditionalFormatting sqref="O129">
    <cfRule type="cellIs" dxfId="19567" priority="19703" stopIfTrue="1" operator="lessThan">
      <formula>G129</formula>
    </cfRule>
  </conditionalFormatting>
  <conditionalFormatting sqref="O129">
    <cfRule type="cellIs" dxfId="19566" priority="19702" stopIfTrue="1" operator="lessThan">
      <formula>G129</formula>
    </cfRule>
  </conditionalFormatting>
  <conditionalFormatting sqref="O129">
    <cfRule type="cellIs" dxfId="19565" priority="19701" stopIfTrue="1" operator="lessThan">
      <formula>G129</formula>
    </cfRule>
  </conditionalFormatting>
  <conditionalFormatting sqref="O129">
    <cfRule type="cellIs" dxfId="19564" priority="19700" stopIfTrue="1" operator="lessThan">
      <formula>G129</formula>
    </cfRule>
  </conditionalFormatting>
  <conditionalFormatting sqref="O129">
    <cfRule type="cellIs" dxfId="19563" priority="19699" stopIfTrue="1" operator="lessThan">
      <formula>G129</formula>
    </cfRule>
  </conditionalFormatting>
  <conditionalFormatting sqref="O129">
    <cfRule type="cellIs" dxfId="19562" priority="19698" stopIfTrue="1" operator="lessThan">
      <formula>G129</formula>
    </cfRule>
  </conditionalFormatting>
  <conditionalFormatting sqref="O129">
    <cfRule type="cellIs" dxfId="19561" priority="19697" stopIfTrue="1" operator="lessThan">
      <formula>G129</formula>
    </cfRule>
  </conditionalFormatting>
  <conditionalFormatting sqref="O129">
    <cfRule type="cellIs" dxfId="19560" priority="19696" stopIfTrue="1" operator="lessThan">
      <formula>G129</formula>
    </cfRule>
  </conditionalFormatting>
  <conditionalFormatting sqref="O129">
    <cfRule type="cellIs" dxfId="19559" priority="19695" stopIfTrue="1" operator="lessThan">
      <formula>G129</formula>
    </cfRule>
  </conditionalFormatting>
  <conditionalFormatting sqref="O129">
    <cfRule type="cellIs" dxfId="19558" priority="19694" stopIfTrue="1" operator="lessThan">
      <formula>G129</formula>
    </cfRule>
  </conditionalFormatting>
  <conditionalFormatting sqref="O129">
    <cfRule type="cellIs" dxfId="19557" priority="19693" stopIfTrue="1" operator="lessThan">
      <formula>G129</formula>
    </cfRule>
  </conditionalFormatting>
  <conditionalFormatting sqref="O129">
    <cfRule type="cellIs" dxfId="19556" priority="19692" stopIfTrue="1" operator="lessThan">
      <formula>G129</formula>
    </cfRule>
  </conditionalFormatting>
  <conditionalFormatting sqref="O129">
    <cfRule type="cellIs" dxfId="19555" priority="19691" stopIfTrue="1" operator="lessThan">
      <formula>G129</formula>
    </cfRule>
  </conditionalFormatting>
  <conditionalFormatting sqref="O129">
    <cfRule type="cellIs" dxfId="19554" priority="19690" stopIfTrue="1" operator="lessThan">
      <formula>G129</formula>
    </cfRule>
  </conditionalFormatting>
  <conditionalFormatting sqref="O129">
    <cfRule type="cellIs" dxfId="19553" priority="19689" stopIfTrue="1" operator="lessThan">
      <formula>G129</formula>
    </cfRule>
  </conditionalFormatting>
  <conditionalFormatting sqref="O129">
    <cfRule type="cellIs" dxfId="19552" priority="19688" stopIfTrue="1" operator="lessThan">
      <formula>G129</formula>
    </cfRule>
  </conditionalFormatting>
  <conditionalFormatting sqref="O129">
    <cfRule type="cellIs" dxfId="19551" priority="19687" stopIfTrue="1" operator="lessThan">
      <formula>G129</formula>
    </cfRule>
  </conditionalFormatting>
  <conditionalFormatting sqref="O129">
    <cfRule type="cellIs" dxfId="19550" priority="19686" stopIfTrue="1" operator="lessThan">
      <formula>G129</formula>
    </cfRule>
  </conditionalFormatting>
  <conditionalFormatting sqref="O129">
    <cfRule type="cellIs" dxfId="19549" priority="19685" stopIfTrue="1" operator="lessThan">
      <formula>G129</formula>
    </cfRule>
  </conditionalFormatting>
  <conditionalFormatting sqref="O129">
    <cfRule type="cellIs" dxfId="19548" priority="19684" stopIfTrue="1" operator="lessThan">
      <formula>G129</formula>
    </cfRule>
  </conditionalFormatting>
  <conditionalFormatting sqref="O129">
    <cfRule type="cellIs" dxfId="19547" priority="19683" stopIfTrue="1" operator="lessThan">
      <formula>G129</formula>
    </cfRule>
  </conditionalFormatting>
  <conditionalFormatting sqref="O129">
    <cfRule type="cellIs" dxfId="19546" priority="19682" stopIfTrue="1" operator="lessThan">
      <formula>G129</formula>
    </cfRule>
  </conditionalFormatting>
  <conditionalFormatting sqref="O129">
    <cfRule type="cellIs" dxfId="19545" priority="19681" stopIfTrue="1" operator="lessThan">
      <formula>G129</formula>
    </cfRule>
  </conditionalFormatting>
  <conditionalFormatting sqref="O129">
    <cfRule type="cellIs" dxfId="19544" priority="19680" stopIfTrue="1" operator="lessThan">
      <formula>G129</formula>
    </cfRule>
  </conditionalFormatting>
  <conditionalFormatting sqref="O129">
    <cfRule type="cellIs" dxfId="19543" priority="19679" stopIfTrue="1" operator="lessThan">
      <formula>G129</formula>
    </cfRule>
  </conditionalFormatting>
  <conditionalFormatting sqref="O129">
    <cfRule type="cellIs" dxfId="19542" priority="19678" stopIfTrue="1" operator="lessThan">
      <formula>G129</formula>
    </cfRule>
  </conditionalFormatting>
  <conditionalFormatting sqref="O129">
    <cfRule type="cellIs" dxfId="19541" priority="19677" stopIfTrue="1" operator="lessThan">
      <formula>G129</formula>
    </cfRule>
  </conditionalFormatting>
  <conditionalFormatting sqref="O129">
    <cfRule type="cellIs" dxfId="19540" priority="19676" stopIfTrue="1" operator="lessThan">
      <formula>G129</formula>
    </cfRule>
  </conditionalFormatting>
  <conditionalFormatting sqref="O129">
    <cfRule type="cellIs" dxfId="19539" priority="19675" stopIfTrue="1" operator="lessThan">
      <formula>G129</formula>
    </cfRule>
  </conditionalFormatting>
  <conditionalFormatting sqref="O129">
    <cfRule type="cellIs" dxfId="19538" priority="19674" stopIfTrue="1" operator="lessThan">
      <formula>G129</formula>
    </cfRule>
  </conditionalFormatting>
  <conditionalFormatting sqref="O129">
    <cfRule type="cellIs" dxfId="19537" priority="19673" stopIfTrue="1" operator="lessThan">
      <formula>G129</formula>
    </cfRule>
  </conditionalFormatting>
  <conditionalFormatting sqref="O129">
    <cfRule type="cellIs" dxfId="19536" priority="19672" stopIfTrue="1" operator="lessThan">
      <formula>G129</formula>
    </cfRule>
  </conditionalFormatting>
  <conditionalFormatting sqref="O129">
    <cfRule type="cellIs" dxfId="19535" priority="19671" stopIfTrue="1" operator="lessThan">
      <formula>G129</formula>
    </cfRule>
  </conditionalFormatting>
  <conditionalFormatting sqref="O129">
    <cfRule type="cellIs" dxfId="19534" priority="19670" stopIfTrue="1" operator="lessThan">
      <formula>G129</formula>
    </cfRule>
  </conditionalFormatting>
  <conditionalFormatting sqref="O129">
    <cfRule type="cellIs" dxfId="19533" priority="19669" stopIfTrue="1" operator="lessThan">
      <formula>G129</formula>
    </cfRule>
  </conditionalFormatting>
  <conditionalFormatting sqref="O129">
    <cfRule type="cellIs" dxfId="19532" priority="19668" stopIfTrue="1" operator="lessThan">
      <formula>G129</formula>
    </cfRule>
  </conditionalFormatting>
  <conditionalFormatting sqref="O129">
    <cfRule type="cellIs" dxfId="19531" priority="19667" stopIfTrue="1" operator="lessThan">
      <formula>G129</formula>
    </cfRule>
  </conditionalFormatting>
  <conditionalFormatting sqref="O129">
    <cfRule type="cellIs" dxfId="19530" priority="19666" stopIfTrue="1" operator="lessThan">
      <formula>G129</formula>
    </cfRule>
  </conditionalFormatting>
  <conditionalFormatting sqref="O129">
    <cfRule type="cellIs" dxfId="19529" priority="19665" stopIfTrue="1" operator="lessThan">
      <formula>G129</formula>
    </cfRule>
  </conditionalFormatting>
  <conditionalFormatting sqref="O129">
    <cfRule type="cellIs" dxfId="19528" priority="19664" stopIfTrue="1" operator="lessThan">
      <formula>G129</formula>
    </cfRule>
  </conditionalFormatting>
  <conditionalFormatting sqref="O129">
    <cfRule type="cellIs" dxfId="19527" priority="19663" stopIfTrue="1" operator="lessThan">
      <formula>G129</formula>
    </cfRule>
  </conditionalFormatting>
  <conditionalFormatting sqref="O129">
    <cfRule type="cellIs" dxfId="19526" priority="19662" stopIfTrue="1" operator="lessThan">
      <formula>G129</formula>
    </cfRule>
  </conditionalFormatting>
  <conditionalFormatting sqref="O129">
    <cfRule type="cellIs" dxfId="19525" priority="19661" stopIfTrue="1" operator="lessThan">
      <formula>G129</formula>
    </cfRule>
  </conditionalFormatting>
  <conditionalFormatting sqref="O129">
    <cfRule type="cellIs" dxfId="19524" priority="19660" stopIfTrue="1" operator="lessThan">
      <formula>G129</formula>
    </cfRule>
  </conditionalFormatting>
  <conditionalFormatting sqref="O129">
    <cfRule type="cellIs" dxfId="19523" priority="19659" stopIfTrue="1" operator="lessThan">
      <formula>G129</formula>
    </cfRule>
  </conditionalFormatting>
  <conditionalFormatting sqref="O129">
    <cfRule type="cellIs" dxfId="19522" priority="19658" stopIfTrue="1" operator="lessThan">
      <formula>G129</formula>
    </cfRule>
  </conditionalFormatting>
  <conditionalFormatting sqref="O129">
    <cfRule type="cellIs" dxfId="19521" priority="19657" stopIfTrue="1" operator="lessThan">
      <formula>G129</formula>
    </cfRule>
  </conditionalFormatting>
  <conditionalFormatting sqref="O129">
    <cfRule type="cellIs" dxfId="19520" priority="19656" stopIfTrue="1" operator="lessThan">
      <formula>G129</formula>
    </cfRule>
  </conditionalFormatting>
  <conditionalFormatting sqref="O129">
    <cfRule type="cellIs" dxfId="19519" priority="19655" stopIfTrue="1" operator="lessThan">
      <formula>G129</formula>
    </cfRule>
  </conditionalFormatting>
  <conditionalFormatting sqref="O129">
    <cfRule type="cellIs" dxfId="19518" priority="19654" stopIfTrue="1" operator="lessThan">
      <formula>G129</formula>
    </cfRule>
  </conditionalFormatting>
  <conditionalFormatting sqref="O129">
    <cfRule type="cellIs" dxfId="19517" priority="19653" stopIfTrue="1" operator="lessThan">
      <formula>G129</formula>
    </cfRule>
  </conditionalFormatting>
  <conditionalFormatting sqref="O129">
    <cfRule type="cellIs" dxfId="19516" priority="19652" stopIfTrue="1" operator="lessThan">
      <formula>G129</formula>
    </cfRule>
  </conditionalFormatting>
  <conditionalFormatting sqref="O129">
    <cfRule type="cellIs" dxfId="19515" priority="19651" stopIfTrue="1" operator="lessThan">
      <formula>G129</formula>
    </cfRule>
  </conditionalFormatting>
  <conditionalFormatting sqref="O129">
    <cfRule type="cellIs" dxfId="19514" priority="19650" stopIfTrue="1" operator="lessThan">
      <formula>G129</formula>
    </cfRule>
  </conditionalFormatting>
  <conditionalFormatting sqref="O129">
    <cfRule type="cellIs" dxfId="19513" priority="19649" stopIfTrue="1" operator="lessThan">
      <formula>G129</formula>
    </cfRule>
  </conditionalFormatting>
  <conditionalFormatting sqref="O129">
    <cfRule type="cellIs" dxfId="19512" priority="19648" stopIfTrue="1" operator="lessThan">
      <formula>G129</formula>
    </cfRule>
  </conditionalFormatting>
  <conditionalFormatting sqref="O129">
    <cfRule type="cellIs" dxfId="19511" priority="19647" stopIfTrue="1" operator="lessThan">
      <formula>G129</formula>
    </cfRule>
  </conditionalFormatting>
  <conditionalFormatting sqref="O129">
    <cfRule type="cellIs" dxfId="19510" priority="19646" stopIfTrue="1" operator="lessThan">
      <formula>G129</formula>
    </cfRule>
  </conditionalFormatting>
  <conditionalFormatting sqref="O129">
    <cfRule type="cellIs" dxfId="19509" priority="19645" stopIfTrue="1" operator="lessThan">
      <formula>G129</formula>
    </cfRule>
  </conditionalFormatting>
  <conditionalFormatting sqref="O129">
    <cfRule type="cellIs" dxfId="19508" priority="19644" stopIfTrue="1" operator="lessThan">
      <formula>G129</formula>
    </cfRule>
  </conditionalFormatting>
  <conditionalFormatting sqref="O129">
    <cfRule type="cellIs" dxfId="19507" priority="19643" stopIfTrue="1" operator="lessThan">
      <formula>G129</formula>
    </cfRule>
  </conditionalFormatting>
  <conditionalFormatting sqref="O129">
    <cfRule type="cellIs" dxfId="19506" priority="19642" stopIfTrue="1" operator="lessThan">
      <formula>G129</formula>
    </cfRule>
  </conditionalFormatting>
  <conditionalFormatting sqref="O129">
    <cfRule type="cellIs" dxfId="19505" priority="19641" stopIfTrue="1" operator="lessThan">
      <formula>G129</formula>
    </cfRule>
  </conditionalFormatting>
  <conditionalFormatting sqref="O129">
    <cfRule type="cellIs" dxfId="19504" priority="19640" stopIfTrue="1" operator="lessThan">
      <formula>G129</formula>
    </cfRule>
  </conditionalFormatting>
  <conditionalFormatting sqref="O129">
    <cfRule type="cellIs" dxfId="19503" priority="19639" stopIfTrue="1" operator="lessThan">
      <formula>G129</formula>
    </cfRule>
  </conditionalFormatting>
  <conditionalFormatting sqref="O129">
    <cfRule type="cellIs" dxfId="19502" priority="19638" stopIfTrue="1" operator="lessThan">
      <formula>G129</formula>
    </cfRule>
  </conditionalFormatting>
  <conditionalFormatting sqref="O129">
    <cfRule type="cellIs" dxfId="19501" priority="19637" stopIfTrue="1" operator="lessThan">
      <formula>G129</formula>
    </cfRule>
  </conditionalFormatting>
  <conditionalFormatting sqref="O129">
    <cfRule type="cellIs" dxfId="19500" priority="19636" stopIfTrue="1" operator="lessThan">
      <formula>G129</formula>
    </cfRule>
  </conditionalFormatting>
  <conditionalFormatting sqref="O129">
    <cfRule type="cellIs" dxfId="19499" priority="19635" stopIfTrue="1" operator="lessThan">
      <formula>G129</formula>
    </cfRule>
  </conditionalFormatting>
  <conditionalFormatting sqref="O129">
    <cfRule type="cellIs" dxfId="19498" priority="19634" stopIfTrue="1" operator="lessThan">
      <formula>G129</formula>
    </cfRule>
  </conditionalFormatting>
  <conditionalFormatting sqref="O129">
    <cfRule type="cellIs" dxfId="19497" priority="19633" stopIfTrue="1" operator="lessThan">
      <formula>G129</formula>
    </cfRule>
  </conditionalFormatting>
  <conditionalFormatting sqref="O129">
    <cfRule type="cellIs" dxfId="19496" priority="19632" stopIfTrue="1" operator="lessThan">
      <formula>G129</formula>
    </cfRule>
  </conditionalFormatting>
  <conditionalFormatting sqref="O129">
    <cfRule type="cellIs" dxfId="19495" priority="19631" stopIfTrue="1" operator="lessThan">
      <formula>G129</formula>
    </cfRule>
  </conditionalFormatting>
  <conditionalFormatting sqref="O129">
    <cfRule type="cellIs" dxfId="19494" priority="19630" stopIfTrue="1" operator="lessThan">
      <formula>G129</formula>
    </cfRule>
  </conditionalFormatting>
  <conditionalFormatting sqref="O129">
    <cfRule type="cellIs" dxfId="19493" priority="19629" stopIfTrue="1" operator="lessThan">
      <formula>G129</formula>
    </cfRule>
  </conditionalFormatting>
  <conditionalFormatting sqref="O129">
    <cfRule type="cellIs" dxfId="19492" priority="19628" stopIfTrue="1" operator="lessThan">
      <formula>G129</formula>
    </cfRule>
  </conditionalFormatting>
  <conditionalFormatting sqref="O129">
    <cfRule type="cellIs" dxfId="19491" priority="19627" stopIfTrue="1" operator="lessThan">
      <formula>G129</formula>
    </cfRule>
  </conditionalFormatting>
  <conditionalFormatting sqref="O129">
    <cfRule type="cellIs" dxfId="19490" priority="19626" stopIfTrue="1" operator="lessThan">
      <formula>G129</formula>
    </cfRule>
  </conditionalFormatting>
  <conditionalFormatting sqref="O129">
    <cfRule type="cellIs" dxfId="19489" priority="19625" stopIfTrue="1" operator="lessThan">
      <formula>G129</formula>
    </cfRule>
  </conditionalFormatting>
  <conditionalFormatting sqref="O129">
    <cfRule type="cellIs" dxfId="19488" priority="19624" stopIfTrue="1" operator="lessThan">
      <formula>G129</formula>
    </cfRule>
  </conditionalFormatting>
  <conditionalFormatting sqref="O129">
    <cfRule type="cellIs" dxfId="19487" priority="19623" stopIfTrue="1" operator="lessThan">
      <formula>G129</formula>
    </cfRule>
  </conditionalFormatting>
  <conditionalFormatting sqref="O129">
    <cfRule type="cellIs" dxfId="19486" priority="19622" stopIfTrue="1" operator="lessThan">
      <formula>G129</formula>
    </cfRule>
  </conditionalFormatting>
  <conditionalFormatting sqref="O129">
    <cfRule type="cellIs" dxfId="19485" priority="19621" stopIfTrue="1" operator="lessThan">
      <formula>G129</formula>
    </cfRule>
  </conditionalFormatting>
  <conditionalFormatting sqref="O129">
    <cfRule type="cellIs" dxfId="19484" priority="19620" stopIfTrue="1" operator="lessThan">
      <formula>G129</formula>
    </cfRule>
  </conditionalFormatting>
  <conditionalFormatting sqref="O129">
    <cfRule type="cellIs" dxfId="19483" priority="19619" stopIfTrue="1" operator="lessThan">
      <formula>G129</formula>
    </cfRule>
  </conditionalFormatting>
  <conditionalFormatting sqref="O129">
    <cfRule type="cellIs" dxfId="19482" priority="19618" stopIfTrue="1" operator="lessThan">
      <formula>G129</formula>
    </cfRule>
  </conditionalFormatting>
  <conditionalFormatting sqref="O129">
    <cfRule type="cellIs" dxfId="19481" priority="19617" stopIfTrue="1" operator="lessThan">
      <formula>G129</formula>
    </cfRule>
  </conditionalFormatting>
  <conditionalFormatting sqref="O129">
    <cfRule type="cellIs" dxfId="19480" priority="19616" stopIfTrue="1" operator="lessThan">
      <formula>G129</formula>
    </cfRule>
  </conditionalFormatting>
  <conditionalFormatting sqref="O129">
    <cfRule type="cellIs" dxfId="19479" priority="19615" stopIfTrue="1" operator="lessThan">
      <formula>G129</formula>
    </cfRule>
  </conditionalFormatting>
  <conditionalFormatting sqref="O129">
    <cfRule type="cellIs" dxfId="19478" priority="19614" stopIfTrue="1" operator="lessThan">
      <formula>G129</formula>
    </cfRule>
  </conditionalFormatting>
  <conditionalFormatting sqref="O129">
    <cfRule type="cellIs" dxfId="19477" priority="19613" stopIfTrue="1" operator="lessThan">
      <formula>G129</formula>
    </cfRule>
  </conditionalFormatting>
  <conditionalFormatting sqref="O129">
    <cfRule type="cellIs" dxfId="19476" priority="19612" stopIfTrue="1" operator="lessThan">
      <formula>G129</formula>
    </cfRule>
  </conditionalFormatting>
  <conditionalFormatting sqref="O129">
    <cfRule type="cellIs" dxfId="19475" priority="19611" stopIfTrue="1" operator="lessThan">
      <formula>G129</formula>
    </cfRule>
  </conditionalFormatting>
  <conditionalFormatting sqref="O129">
    <cfRule type="cellIs" dxfId="19474" priority="19610" stopIfTrue="1" operator="lessThan">
      <formula>G129</formula>
    </cfRule>
  </conditionalFormatting>
  <conditionalFormatting sqref="O129">
    <cfRule type="cellIs" dxfId="19473" priority="19609" stopIfTrue="1" operator="lessThan">
      <formula>G129</formula>
    </cfRule>
  </conditionalFormatting>
  <conditionalFormatting sqref="O129">
    <cfRule type="cellIs" dxfId="19472" priority="19608" stopIfTrue="1" operator="lessThan">
      <formula>G129</formula>
    </cfRule>
  </conditionalFormatting>
  <conditionalFormatting sqref="O129">
    <cfRule type="cellIs" dxfId="19471" priority="19607" stopIfTrue="1" operator="lessThan">
      <formula>G129</formula>
    </cfRule>
  </conditionalFormatting>
  <conditionalFormatting sqref="O129">
    <cfRule type="cellIs" dxfId="19470" priority="19606" stopIfTrue="1" operator="lessThan">
      <formula>G129</formula>
    </cfRule>
  </conditionalFormatting>
  <conditionalFormatting sqref="O129">
    <cfRule type="cellIs" dxfId="19469" priority="19605" stopIfTrue="1" operator="lessThan">
      <formula>G129</formula>
    </cfRule>
  </conditionalFormatting>
  <conditionalFormatting sqref="O129">
    <cfRule type="cellIs" dxfId="19468" priority="19604" stopIfTrue="1" operator="lessThan">
      <formula>G129</formula>
    </cfRule>
  </conditionalFormatting>
  <conditionalFormatting sqref="O129">
    <cfRule type="cellIs" dxfId="19467" priority="19603" stopIfTrue="1" operator="lessThan">
      <formula>G129</formula>
    </cfRule>
  </conditionalFormatting>
  <conditionalFormatting sqref="O129">
    <cfRule type="cellIs" dxfId="19466" priority="19602" stopIfTrue="1" operator="lessThan">
      <formula>G129</formula>
    </cfRule>
  </conditionalFormatting>
  <conditionalFormatting sqref="O129">
    <cfRule type="cellIs" dxfId="19465" priority="19601" stopIfTrue="1" operator="lessThan">
      <formula>G129</formula>
    </cfRule>
  </conditionalFormatting>
  <conditionalFormatting sqref="O129">
    <cfRule type="cellIs" dxfId="19464" priority="19600" stopIfTrue="1" operator="lessThan">
      <formula>G129</formula>
    </cfRule>
  </conditionalFormatting>
  <conditionalFormatting sqref="O129">
    <cfRule type="cellIs" dxfId="19463" priority="19599" stopIfTrue="1" operator="lessThan">
      <formula>G129</formula>
    </cfRule>
  </conditionalFormatting>
  <conditionalFormatting sqref="O129">
    <cfRule type="cellIs" dxfId="19462" priority="19598" stopIfTrue="1" operator="lessThan">
      <formula>G129</formula>
    </cfRule>
  </conditionalFormatting>
  <conditionalFormatting sqref="O129">
    <cfRule type="cellIs" dxfId="19461" priority="19597" stopIfTrue="1" operator="lessThan">
      <formula>G129</formula>
    </cfRule>
  </conditionalFormatting>
  <conditionalFormatting sqref="O129">
    <cfRule type="cellIs" dxfId="19460" priority="19596" stopIfTrue="1" operator="lessThan">
      <formula>G129</formula>
    </cfRule>
  </conditionalFormatting>
  <conditionalFormatting sqref="O129">
    <cfRule type="cellIs" dxfId="19459" priority="19595" stopIfTrue="1" operator="lessThan">
      <formula>G129</formula>
    </cfRule>
  </conditionalFormatting>
  <conditionalFormatting sqref="O129">
    <cfRule type="cellIs" dxfId="19458" priority="19594" stopIfTrue="1" operator="lessThan">
      <formula>G129</formula>
    </cfRule>
  </conditionalFormatting>
  <conditionalFormatting sqref="O129">
    <cfRule type="cellIs" dxfId="19457" priority="19593" stopIfTrue="1" operator="lessThan">
      <formula>G129</formula>
    </cfRule>
  </conditionalFormatting>
  <conditionalFormatting sqref="O129">
    <cfRule type="cellIs" dxfId="19456" priority="19592" stopIfTrue="1" operator="lessThan">
      <formula>G129</formula>
    </cfRule>
  </conditionalFormatting>
  <conditionalFormatting sqref="O129">
    <cfRule type="cellIs" dxfId="19455" priority="19591" stopIfTrue="1" operator="lessThan">
      <formula>G129</formula>
    </cfRule>
  </conditionalFormatting>
  <conditionalFormatting sqref="O129">
    <cfRule type="cellIs" dxfId="19454" priority="19590" stopIfTrue="1" operator="lessThan">
      <formula>G129</formula>
    </cfRule>
  </conditionalFormatting>
  <conditionalFormatting sqref="O129">
    <cfRule type="cellIs" dxfId="19453" priority="19589" stopIfTrue="1" operator="lessThan">
      <formula>G129</formula>
    </cfRule>
  </conditionalFormatting>
  <conditionalFormatting sqref="O129">
    <cfRule type="cellIs" dxfId="19452" priority="19588" stopIfTrue="1" operator="lessThan">
      <formula>G129</formula>
    </cfRule>
  </conditionalFormatting>
  <conditionalFormatting sqref="O129">
    <cfRule type="cellIs" dxfId="19451" priority="19587" stopIfTrue="1" operator="lessThan">
      <formula>G129</formula>
    </cfRule>
  </conditionalFormatting>
  <conditionalFormatting sqref="O129">
    <cfRule type="cellIs" dxfId="19450" priority="19586" stopIfTrue="1" operator="lessThan">
      <formula>G129</formula>
    </cfRule>
  </conditionalFormatting>
  <conditionalFormatting sqref="O129">
    <cfRule type="cellIs" dxfId="19449" priority="19585" stopIfTrue="1" operator="lessThan">
      <formula>G129</formula>
    </cfRule>
  </conditionalFormatting>
  <conditionalFormatting sqref="O129">
    <cfRule type="cellIs" dxfId="19448" priority="19584" stopIfTrue="1" operator="lessThan">
      <formula>G129</formula>
    </cfRule>
  </conditionalFormatting>
  <conditionalFormatting sqref="O129">
    <cfRule type="cellIs" dxfId="19447" priority="19583" stopIfTrue="1" operator="lessThan">
      <formula>G129</formula>
    </cfRule>
  </conditionalFormatting>
  <conditionalFormatting sqref="O129">
    <cfRule type="cellIs" dxfId="19446" priority="19582" stopIfTrue="1" operator="lessThan">
      <formula>G129</formula>
    </cfRule>
  </conditionalFormatting>
  <conditionalFormatting sqref="O129">
    <cfRule type="cellIs" dxfId="19445" priority="19581" stopIfTrue="1" operator="lessThan">
      <formula>G129</formula>
    </cfRule>
  </conditionalFormatting>
  <conditionalFormatting sqref="O129">
    <cfRule type="cellIs" dxfId="19444" priority="19580" stopIfTrue="1" operator="lessThan">
      <formula>G129</formula>
    </cfRule>
  </conditionalFormatting>
  <conditionalFormatting sqref="O129">
    <cfRule type="cellIs" dxfId="19443" priority="19579" stopIfTrue="1" operator="lessThan">
      <formula>G129</formula>
    </cfRule>
  </conditionalFormatting>
  <conditionalFormatting sqref="O129">
    <cfRule type="cellIs" dxfId="19442" priority="19578" stopIfTrue="1" operator="lessThan">
      <formula>G129</formula>
    </cfRule>
  </conditionalFormatting>
  <conditionalFormatting sqref="O129">
    <cfRule type="cellIs" dxfId="19441" priority="19577" stopIfTrue="1" operator="lessThan">
      <formula>G129</formula>
    </cfRule>
  </conditionalFormatting>
  <conditionalFormatting sqref="O129">
    <cfRule type="cellIs" dxfId="19440" priority="19576" stopIfTrue="1" operator="lessThan">
      <formula>G129</formula>
    </cfRule>
  </conditionalFormatting>
  <conditionalFormatting sqref="O129">
    <cfRule type="cellIs" dxfId="19439" priority="19575" stopIfTrue="1" operator="lessThan">
      <formula>G129</formula>
    </cfRule>
  </conditionalFormatting>
  <conditionalFormatting sqref="O129">
    <cfRule type="cellIs" dxfId="19438" priority="19574" stopIfTrue="1" operator="lessThan">
      <formula>G129</formula>
    </cfRule>
  </conditionalFormatting>
  <conditionalFormatting sqref="O129">
    <cfRule type="cellIs" dxfId="19437" priority="19573" stopIfTrue="1" operator="lessThan">
      <formula>G129</formula>
    </cfRule>
  </conditionalFormatting>
  <conditionalFormatting sqref="O129">
    <cfRule type="cellIs" dxfId="19436" priority="19572" stopIfTrue="1" operator="lessThan">
      <formula>G129</formula>
    </cfRule>
  </conditionalFormatting>
  <conditionalFormatting sqref="O129">
    <cfRule type="cellIs" dxfId="19435" priority="19571" stopIfTrue="1" operator="lessThan">
      <formula>G129</formula>
    </cfRule>
  </conditionalFormatting>
  <conditionalFormatting sqref="O129">
    <cfRule type="cellIs" dxfId="19434" priority="19570" stopIfTrue="1" operator="lessThan">
      <formula>G129</formula>
    </cfRule>
  </conditionalFormatting>
  <conditionalFormatting sqref="O129">
    <cfRule type="cellIs" dxfId="19433" priority="19569" stopIfTrue="1" operator="lessThan">
      <formula>G129</formula>
    </cfRule>
  </conditionalFormatting>
  <conditionalFormatting sqref="O129">
    <cfRule type="cellIs" dxfId="19432" priority="19568" stopIfTrue="1" operator="lessThan">
      <formula>G129</formula>
    </cfRule>
  </conditionalFormatting>
  <conditionalFormatting sqref="O129">
    <cfRule type="cellIs" dxfId="19431" priority="19567" stopIfTrue="1" operator="lessThan">
      <formula>G129</formula>
    </cfRule>
  </conditionalFormatting>
  <conditionalFormatting sqref="O129">
    <cfRule type="cellIs" dxfId="19430" priority="19566" stopIfTrue="1" operator="lessThan">
      <formula>G129</formula>
    </cfRule>
  </conditionalFormatting>
  <conditionalFormatting sqref="O129">
    <cfRule type="cellIs" dxfId="19429" priority="19565" stopIfTrue="1" operator="lessThan">
      <formula>G129</formula>
    </cfRule>
  </conditionalFormatting>
  <conditionalFormatting sqref="O129">
    <cfRule type="cellIs" dxfId="19428" priority="19564" stopIfTrue="1" operator="lessThan">
      <formula>G129</formula>
    </cfRule>
  </conditionalFormatting>
  <conditionalFormatting sqref="O129">
    <cfRule type="cellIs" dxfId="19427" priority="19563" stopIfTrue="1" operator="lessThan">
      <formula>G129</formula>
    </cfRule>
  </conditionalFormatting>
  <conditionalFormatting sqref="O129">
    <cfRule type="cellIs" dxfId="19426" priority="19562" stopIfTrue="1" operator="lessThan">
      <formula>G129</formula>
    </cfRule>
  </conditionalFormatting>
  <conditionalFormatting sqref="O129">
    <cfRule type="cellIs" dxfId="19425" priority="19561" stopIfTrue="1" operator="lessThan">
      <formula>G129</formula>
    </cfRule>
  </conditionalFormatting>
  <conditionalFormatting sqref="O129">
    <cfRule type="cellIs" dxfId="19424" priority="19560" stopIfTrue="1" operator="lessThan">
      <formula>G129</formula>
    </cfRule>
  </conditionalFormatting>
  <conditionalFormatting sqref="O129">
    <cfRule type="cellIs" dxfId="19423" priority="19559" stopIfTrue="1" operator="lessThan">
      <formula>G129</formula>
    </cfRule>
  </conditionalFormatting>
  <conditionalFormatting sqref="O129">
    <cfRule type="cellIs" dxfId="19422" priority="19558" stopIfTrue="1" operator="lessThan">
      <formula>G129</formula>
    </cfRule>
  </conditionalFormatting>
  <conditionalFormatting sqref="O129">
    <cfRule type="cellIs" dxfId="19421" priority="19557" stopIfTrue="1" operator="lessThan">
      <formula>G129</formula>
    </cfRule>
  </conditionalFormatting>
  <conditionalFormatting sqref="O129">
    <cfRule type="cellIs" dxfId="19420" priority="19556" stopIfTrue="1" operator="lessThan">
      <formula>G129</formula>
    </cfRule>
  </conditionalFormatting>
  <conditionalFormatting sqref="O129">
    <cfRule type="cellIs" dxfId="19419" priority="19555" stopIfTrue="1" operator="lessThan">
      <formula>G129</formula>
    </cfRule>
  </conditionalFormatting>
  <conditionalFormatting sqref="O129">
    <cfRule type="cellIs" dxfId="19418" priority="19554" stopIfTrue="1" operator="lessThan">
      <formula>G129</formula>
    </cfRule>
  </conditionalFormatting>
  <conditionalFormatting sqref="O129">
    <cfRule type="cellIs" dxfId="19417" priority="19553" stopIfTrue="1" operator="lessThan">
      <formula>G129</formula>
    </cfRule>
  </conditionalFormatting>
  <conditionalFormatting sqref="O129">
    <cfRule type="cellIs" dxfId="19416" priority="19552" stopIfTrue="1" operator="lessThan">
      <formula>G129</formula>
    </cfRule>
  </conditionalFormatting>
  <conditionalFormatting sqref="O129">
    <cfRule type="cellIs" dxfId="19415" priority="19551" stopIfTrue="1" operator="lessThan">
      <formula>G129</formula>
    </cfRule>
  </conditionalFormatting>
  <conditionalFormatting sqref="O129">
    <cfRule type="cellIs" dxfId="19414" priority="19550" stopIfTrue="1" operator="lessThan">
      <formula>G129</formula>
    </cfRule>
  </conditionalFormatting>
  <conditionalFormatting sqref="O129">
    <cfRule type="cellIs" dxfId="19413" priority="19549" stopIfTrue="1" operator="lessThan">
      <formula>G129</formula>
    </cfRule>
  </conditionalFormatting>
  <conditionalFormatting sqref="O129">
    <cfRule type="cellIs" dxfId="19412" priority="19548" stopIfTrue="1" operator="lessThan">
      <formula>G129</formula>
    </cfRule>
  </conditionalFormatting>
  <conditionalFormatting sqref="O129">
    <cfRule type="cellIs" dxfId="19411" priority="19547" stopIfTrue="1" operator="lessThan">
      <formula>G129</formula>
    </cfRule>
  </conditionalFormatting>
  <conditionalFormatting sqref="O129">
    <cfRule type="cellIs" dxfId="19410" priority="19546" stopIfTrue="1" operator="lessThan">
      <formula>G129</formula>
    </cfRule>
  </conditionalFormatting>
  <conditionalFormatting sqref="O129">
    <cfRule type="cellIs" dxfId="19409" priority="19545" stopIfTrue="1" operator="lessThan">
      <formula>G129</formula>
    </cfRule>
  </conditionalFormatting>
  <conditionalFormatting sqref="O129">
    <cfRule type="cellIs" dxfId="19408" priority="19544" stopIfTrue="1" operator="lessThan">
      <formula>G129</formula>
    </cfRule>
  </conditionalFormatting>
  <conditionalFormatting sqref="O129">
    <cfRule type="cellIs" dxfId="19407" priority="19543" stopIfTrue="1" operator="lessThan">
      <formula>G129</formula>
    </cfRule>
  </conditionalFormatting>
  <conditionalFormatting sqref="O129">
    <cfRule type="cellIs" dxfId="19406" priority="19542" stopIfTrue="1" operator="lessThan">
      <formula>G129</formula>
    </cfRule>
  </conditionalFormatting>
  <conditionalFormatting sqref="O129">
    <cfRule type="cellIs" dxfId="19405" priority="19541" stopIfTrue="1" operator="lessThan">
      <formula>G129</formula>
    </cfRule>
  </conditionalFormatting>
  <conditionalFormatting sqref="O129">
    <cfRule type="cellIs" dxfId="19404" priority="19540" stopIfTrue="1" operator="lessThan">
      <formula>G129</formula>
    </cfRule>
  </conditionalFormatting>
  <conditionalFormatting sqref="O129">
    <cfRule type="cellIs" dxfId="19403" priority="19539" stopIfTrue="1" operator="lessThan">
      <formula>G129</formula>
    </cfRule>
  </conditionalFormatting>
  <conditionalFormatting sqref="O129">
    <cfRule type="cellIs" dxfId="19402" priority="19538" stopIfTrue="1" operator="lessThan">
      <formula>G129</formula>
    </cfRule>
  </conditionalFormatting>
  <conditionalFormatting sqref="O129">
    <cfRule type="cellIs" dxfId="19401" priority="19537" stopIfTrue="1" operator="lessThan">
      <formula>G129</formula>
    </cfRule>
  </conditionalFormatting>
  <conditionalFormatting sqref="O129">
    <cfRule type="cellIs" dxfId="19400" priority="19536" stopIfTrue="1" operator="lessThan">
      <formula>G129</formula>
    </cfRule>
  </conditionalFormatting>
  <conditionalFormatting sqref="O129">
    <cfRule type="cellIs" dxfId="19399" priority="19535" stopIfTrue="1" operator="lessThan">
      <formula>G129</formula>
    </cfRule>
  </conditionalFormatting>
  <conditionalFormatting sqref="O129">
    <cfRule type="cellIs" dxfId="19398" priority="19534" stopIfTrue="1" operator="lessThan">
      <formula>G129</formula>
    </cfRule>
  </conditionalFormatting>
  <conditionalFormatting sqref="O129">
    <cfRule type="cellIs" dxfId="19397" priority="19533" stopIfTrue="1" operator="lessThan">
      <formula>G129</formula>
    </cfRule>
  </conditionalFormatting>
  <conditionalFormatting sqref="O129">
    <cfRule type="cellIs" dxfId="19396" priority="19532" stopIfTrue="1" operator="lessThan">
      <formula>G129</formula>
    </cfRule>
  </conditionalFormatting>
  <conditionalFormatting sqref="O129">
    <cfRule type="cellIs" dxfId="19395" priority="19531" stopIfTrue="1" operator="lessThan">
      <formula>G129</formula>
    </cfRule>
  </conditionalFormatting>
  <conditionalFormatting sqref="O129">
    <cfRule type="cellIs" dxfId="19394" priority="19530" stopIfTrue="1" operator="lessThan">
      <formula>G129</formula>
    </cfRule>
  </conditionalFormatting>
  <conditionalFormatting sqref="O129">
    <cfRule type="cellIs" dxfId="19393" priority="19529" stopIfTrue="1" operator="lessThan">
      <formula>G129</formula>
    </cfRule>
  </conditionalFormatting>
  <conditionalFormatting sqref="O129">
    <cfRule type="cellIs" dxfId="19392" priority="19528" stopIfTrue="1" operator="lessThan">
      <formula>G129</formula>
    </cfRule>
  </conditionalFormatting>
  <conditionalFormatting sqref="O129">
    <cfRule type="cellIs" dxfId="19391" priority="19527" stopIfTrue="1" operator="lessThan">
      <formula>G129</formula>
    </cfRule>
  </conditionalFormatting>
  <conditionalFormatting sqref="O129">
    <cfRule type="cellIs" dxfId="19390" priority="19526" stopIfTrue="1" operator="lessThan">
      <formula>G129</formula>
    </cfRule>
  </conditionalFormatting>
  <conditionalFormatting sqref="O129">
    <cfRule type="cellIs" dxfId="19389" priority="19525" stopIfTrue="1" operator="lessThan">
      <formula>G129</formula>
    </cfRule>
  </conditionalFormatting>
  <conditionalFormatting sqref="O129">
    <cfRule type="cellIs" dxfId="19388" priority="19524" stopIfTrue="1" operator="lessThan">
      <formula>G129</formula>
    </cfRule>
  </conditionalFormatting>
  <conditionalFormatting sqref="O129">
    <cfRule type="cellIs" dxfId="19387" priority="19523" stopIfTrue="1" operator="lessThan">
      <formula>G129</formula>
    </cfRule>
  </conditionalFormatting>
  <conditionalFormatting sqref="O129">
    <cfRule type="cellIs" dxfId="19386" priority="19522" stopIfTrue="1" operator="lessThan">
      <formula>G129</formula>
    </cfRule>
  </conditionalFormatting>
  <conditionalFormatting sqref="O129">
    <cfRule type="cellIs" dxfId="19385" priority="19521" stopIfTrue="1" operator="lessThan">
      <formula>G129</formula>
    </cfRule>
  </conditionalFormatting>
  <conditionalFormatting sqref="O129">
    <cfRule type="cellIs" dxfId="19384" priority="19520" stopIfTrue="1" operator="lessThan">
      <formula>G129</formula>
    </cfRule>
  </conditionalFormatting>
  <conditionalFormatting sqref="O129">
    <cfRule type="cellIs" dxfId="19383" priority="19519" stopIfTrue="1" operator="lessThan">
      <formula>G129</formula>
    </cfRule>
  </conditionalFormatting>
  <conditionalFormatting sqref="Y129">
    <cfRule type="cellIs" dxfId="19382" priority="19518" stopIfTrue="1" operator="lessThan">
      <formula>J129</formula>
    </cfRule>
  </conditionalFormatting>
  <conditionalFormatting sqref="X129">
    <cfRule type="cellIs" dxfId="19381" priority="19517" stopIfTrue="1" operator="lessThan">
      <formula>J129</formula>
    </cfRule>
  </conditionalFormatting>
  <conditionalFormatting sqref="X129">
    <cfRule type="cellIs" dxfId="19380" priority="19516" stopIfTrue="1" operator="lessThan">
      <formula>J129</formula>
    </cfRule>
  </conditionalFormatting>
  <conditionalFormatting sqref="X129">
    <cfRule type="cellIs" dxfId="19379" priority="19515" stopIfTrue="1" operator="lessThan">
      <formula>J129</formula>
    </cfRule>
  </conditionalFormatting>
  <conditionalFormatting sqref="Y129">
    <cfRule type="cellIs" dxfId="19378" priority="19514" stopIfTrue="1" operator="lessThan">
      <formula>J129</formula>
    </cfRule>
  </conditionalFormatting>
  <conditionalFormatting sqref="X129">
    <cfRule type="cellIs" dxfId="19377" priority="19513" stopIfTrue="1" operator="lessThan">
      <formula>J129</formula>
    </cfRule>
  </conditionalFormatting>
  <conditionalFormatting sqref="X129">
    <cfRule type="cellIs" dxfId="19376" priority="19512" stopIfTrue="1" operator="lessThan">
      <formula>J129</formula>
    </cfRule>
  </conditionalFormatting>
  <conditionalFormatting sqref="O130:O133">
    <cfRule type="cellIs" dxfId="19375" priority="19511" stopIfTrue="1" operator="lessThan">
      <formula>G130</formula>
    </cfRule>
  </conditionalFormatting>
  <conditionalFormatting sqref="O130:O133">
    <cfRule type="cellIs" dxfId="19374" priority="19510" stopIfTrue="1" operator="lessThan">
      <formula>G130</formula>
    </cfRule>
  </conditionalFormatting>
  <conditionalFormatting sqref="O130:O133">
    <cfRule type="cellIs" dxfId="19373" priority="19509" stopIfTrue="1" operator="lessThan">
      <formula>G130</formula>
    </cfRule>
  </conditionalFormatting>
  <conditionalFormatting sqref="O130:O133">
    <cfRule type="cellIs" dxfId="19372" priority="19508" stopIfTrue="1" operator="lessThan">
      <formula>G130</formula>
    </cfRule>
  </conditionalFormatting>
  <conditionalFormatting sqref="O130:O133">
    <cfRule type="cellIs" dxfId="19371" priority="19507" stopIfTrue="1" operator="lessThan">
      <formula>G130</formula>
    </cfRule>
  </conditionalFormatting>
  <conditionalFormatting sqref="O130:O133">
    <cfRule type="cellIs" dxfId="19370" priority="19506" stopIfTrue="1" operator="lessThan">
      <formula>G130</formula>
    </cfRule>
  </conditionalFormatting>
  <conditionalFormatting sqref="O130:O133">
    <cfRule type="cellIs" dxfId="19369" priority="19505" stopIfTrue="1" operator="lessThan">
      <formula>G130</formula>
    </cfRule>
  </conditionalFormatting>
  <conditionalFormatting sqref="O130:O133">
    <cfRule type="cellIs" dxfId="19368" priority="19504" stopIfTrue="1" operator="lessThan">
      <formula>G130</formula>
    </cfRule>
  </conditionalFormatting>
  <conditionalFormatting sqref="O130:O133">
    <cfRule type="cellIs" dxfId="19367" priority="19503" stopIfTrue="1" operator="lessThan">
      <formula>G130</formula>
    </cfRule>
  </conditionalFormatting>
  <conditionalFormatting sqref="O130:O133">
    <cfRule type="cellIs" dxfId="19366" priority="19502" stopIfTrue="1" operator="lessThan">
      <formula>G130</formula>
    </cfRule>
  </conditionalFormatting>
  <conditionalFormatting sqref="O130:O133">
    <cfRule type="cellIs" dxfId="19365" priority="19501" stopIfTrue="1" operator="lessThan">
      <formula>G130</formula>
    </cfRule>
  </conditionalFormatting>
  <conditionalFormatting sqref="O130:O133">
    <cfRule type="cellIs" dxfId="19364" priority="19500" stopIfTrue="1" operator="lessThan">
      <formula>G130</formula>
    </cfRule>
  </conditionalFormatting>
  <conditionalFormatting sqref="O130:O133">
    <cfRule type="cellIs" dxfId="19363" priority="19499" stopIfTrue="1" operator="lessThan">
      <formula>G130</formula>
    </cfRule>
  </conditionalFormatting>
  <conditionalFormatting sqref="O130:O133">
    <cfRule type="cellIs" dxfId="19362" priority="19498" stopIfTrue="1" operator="lessThan">
      <formula>G130</formula>
    </cfRule>
  </conditionalFormatting>
  <conditionalFormatting sqref="O130:O133">
    <cfRule type="cellIs" dxfId="19361" priority="19497" stopIfTrue="1" operator="lessThan">
      <formula>G130</formula>
    </cfRule>
  </conditionalFormatting>
  <conditionalFormatting sqref="O130:O133">
    <cfRule type="cellIs" dxfId="19360" priority="19496" stopIfTrue="1" operator="lessThan">
      <formula>G130</formula>
    </cfRule>
  </conditionalFormatting>
  <conditionalFormatting sqref="O130:O133">
    <cfRule type="cellIs" dxfId="19359" priority="19495" stopIfTrue="1" operator="lessThan">
      <formula>G130</formula>
    </cfRule>
  </conditionalFormatting>
  <conditionalFormatting sqref="O130:O133">
    <cfRule type="cellIs" dxfId="19358" priority="19494" stopIfTrue="1" operator="lessThan">
      <formula>G130</formula>
    </cfRule>
  </conditionalFormatting>
  <conditionalFormatting sqref="O130:O133">
    <cfRule type="cellIs" dxfId="19357" priority="19493" stopIfTrue="1" operator="lessThan">
      <formula>G130</formula>
    </cfRule>
  </conditionalFormatting>
  <conditionalFormatting sqref="O130:O133">
    <cfRule type="cellIs" dxfId="19356" priority="19492" stopIfTrue="1" operator="lessThan">
      <formula>G130</formula>
    </cfRule>
  </conditionalFormatting>
  <conditionalFormatting sqref="O130:O133">
    <cfRule type="cellIs" dxfId="19355" priority="19491" stopIfTrue="1" operator="lessThan">
      <formula>G130</formula>
    </cfRule>
  </conditionalFormatting>
  <conditionalFormatting sqref="O130:O133">
    <cfRule type="cellIs" dxfId="19354" priority="19490" stopIfTrue="1" operator="lessThan">
      <formula>G130</formula>
    </cfRule>
  </conditionalFormatting>
  <conditionalFormatting sqref="O130:O133">
    <cfRule type="cellIs" dxfId="19353" priority="19489" stopIfTrue="1" operator="lessThan">
      <formula>G130</formula>
    </cfRule>
  </conditionalFormatting>
  <conditionalFormatting sqref="O130:O133">
    <cfRule type="cellIs" dxfId="19352" priority="19488" stopIfTrue="1" operator="lessThan">
      <formula>G130</formula>
    </cfRule>
  </conditionalFormatting>
  <conditionalFormatting sqref="O130:O133">
    <cfRule type="cellIs" dxfId="19351" priority="19487" stopIfTrue="1" operator="lessThan">
      <formula>G130</formula>
    </cfRule>
  </conditionalFormatting>
  <conditionalFormatting sqref="O130:O133">
    <cfRule type="cellIs" dxfId="19350" priority="19486" stopIfTrue="1" operator="lessThan">
      <formula>G130</formula>
    </cfRule>
  </conditionalFormatting>
  <conditionalFormatting sqref="O130:O133">
    <cfRule type="cellIs" dxfId="19349" priority="19485" stopIfTrue="1" operator="lessThan">
      <formula>G130</formula>
    </cfRule>
  </conditionalFormatting>
  <conditionalFormatting sqref="O130:O133">
    <cfRule type="cellIs" dxfId="19348" priority="19484" stopIfTrue="1" operator="lessThan">
      <formula>G130</formula>
    </cfRule>
  </conditionalFormatting>
  <conditionalFormatting sqref="O130:O133">
    <cfRule type="cellIs" dxfId="19347" priority="19483" stopIfTrue="1" operator="lessThan">
      <formula>G130</formula>
    </cfRule>
  </conditionalFormatting>
  <conditionalFormatting sqref="O130:O133">
    <cfRule type="cellIs" dxfId="19346" priority="19482" stopIfTrue="1" operator="lessThan">
      <formula>G130</formula>
    </cfRule>
  </conditionalFormatting>
  <conditionalFormatting sqref="O130:O133">
    <cfRule type="cellIs" dxfId="19345" priority="19481" stopIfTrue="1" operator="lessThan">
      <formula>G130</formula>
    </cfRule>
  </conditionalFormatting>
  <conditionalFormatting sqref="O130:O133">
    <cfRule type="cellIs" dxfId="19344" priority="19480" stopIfTrue="1" operator="lessThan">
      <formula>G130</formula>
    </cfRule>
  </conditionalFormatting>
  <conditionalFormatting sqref="O130:O133">
    <cfRule type="cellIs" dxfId="19343" priority="19479" stopIfTrue="1" operator="lessThan">
      <formula>G130</formula>
    </cfRule>
  </conditionalFormatting>
  <conditionalFormatting sqref="O130:O133">
    <cfRule type="cellIs" dxfId="19342" priority="19478" stopIfTrue="1" operator="lessThan">
      <formula>G130</formula>
    </cfRule>
  </conditionalFormatting>
  <conditionalFormatting sqref="O130:O133">
    <cfRule type="cellIs" dxfId="19341" priority="19477" stopIfTrue="1" operator="lessThan">
      <formula>G130</formula>
    </cfRule>
  </conditionalFormatting>
  <conditionalFormatting sqref="O130:O133">
    <cfRule type="cellIs" dxfId="19340" priority="19476" stopIfTrue="1" operator="lessThan">
      <formula>G130</formula>
    </cfRule>
  </conditionalFormatting>
  <conditionalFormatting sqref="O130:O133">
    <cfRule type="cellIs" dxfId="19339" priority="19475" stopIfTrue="1" operator="lessThan">
      <formula>G130</formula>
    </cfRule>
  </conditionalFormatting>
  <conditionalFormatting sqref="O130:O133">
    <cfRule type="cellIs" dxfId="19338" priority="19474" stopIfTrue="1" operator="lessThan">
      <formula>G130</formula>
    </cfRule>
  </conditionalFormatting>
  <conditionalFormatting sqref="O130:O133">
    <cfRule type="cellIs" dxfId="19337" priority="19473" stopIfTrue="1" operator="lessThan">
      <formula>G130</formula>
    </cfRule>
  </conditionalFormatting>
  <conditionalFormatting sqref="O130:O133">
    <cfRule type="cellIs" dxfId="19336" priority="19472" stopIfTrue="1" operator="lessThan">
      <formula>G130</formula>
    </cfRule>
  </conditionalFormatting>
  <conditionalFormatting sqref="O130:O133">
    <cfRule type="cellIs" dxfId="19335" priority="19471" stopIfTrue="1" operator="lessThan">
      <formula>G130</formula>
    </cfRule>
  </conditionalFormatting>
  <conditionalFormatting sqref="O130:O133">
    <cfRule type="cellIs" dxfId="19334" priority="19470" stopIfTrue="1" operator="lessThan">
      <formula>G130</formula>
    </cfRule>
  </conditionalFormatting>
  <conditionalFormatting sqref="O130:O133">
    <cfRule type="cellIs" dxfId="19333" priority="19469" stopIfTrue="1" operator="lessThan">
      <formula>G130</formula>
    </cfRule>
  </conditionalFormatting>
  <conditionalFormatting sqref="O130:O133">
    <cfRule type="cellIs" dxfId="19332" priority="19468" stopIfTrue="1" operator="lessThan">
      <formula>G130</formula>
    </cfRule>
  </conditionalFormatting>
  <conditionalFormatting sqref="O130:O133">
    <cfRule type="cellIs" dxfId="19331" priority="19467" stopIfTrue="1" operator="lessThan">
      <formula>G130</formula>
    </cfRule>
  </conditionalFormatting>
  <conditionalFormatting sqref="O130:O133">
    <cfRule type="cellIs" dxfId="19330" priority="19466" stopIfTrue="1" operator="lessThan">
      <formula>G130</formula>
    </cfRule>
  </conditionalFormatting>
  <conditionalFormatting sqref="O130:O133">
    <cfRule type="cellIs" dxfId="19329" priority="19465" stopIfTrue="1" operator="lessThan">
      <formula>G130</formula>
    </cfRule>
  </conditionalFormatting>
  <conditionalFormatting sqref="O130:O133">
    <cfRule type="cellIs" dxfId="19328" priority="19464" stopIfTrue="1" operator="lessThan">
      <formula>G130</formula>
    </cfRule>
  </conditionalFormatting>
  <conditionalFormatting sqref="O130:O133">
    <cfRule type="cellIs" dxfId="19327" priority="19463" stopIfTrue="1" operator="lessThan">
      <formula>G130</formula>
    </cfRule>
  </conditionalFormatting>
  <conditionalFormatting sqref="O130:O133">
    <cfRule type="cellIs" dxfId="19326" priority="19462" stopIfTrue="1" operator="lessThan">
      <formula>G130</formula>
    </cfRule>
  </conditionalFormatting>
  <conditionalFormatting sqref="O130:O133">
    <cfRule type="cellIs" dxfId="19325" priority="19461" stopIfTrue="1" operator="lessThan">
      <formula>G130</formula>
    </cfRule>
  </conditionalFormatting>
  <conditionalFormatting sqref="O130:O133">
    <cfRule type="cellIs" dxfId="19324" priority="19460" stopIfTrue="1" operator="lessThan">
      <formula>G130</formula>
    </cfRule>
  </conditionalFormatting>
  <conditionalFormatting sqref="O130:O133">
    <cfRule type="cellIs" dxfId="19323" priority="19459" stopIfTrue="1" operator="lessThan">
      <formula>G130</formula>
    </cfRule>
  </conditionalFormatting>
  <conditionalFormatting sqref="O130:O133">
    <cfRule type="cellIs" dxfId="19322" priority="19458" stopIfTrue="1" operator="lessThan">
      <formula>G130</formula>
    </cfRule>
  </conditionalFormatting>
  <conditionalFormatting sqref="O130:O133">
    <cfRule type="cellIs" dxfId="19321" priority="19457" stopIfTrue="1" operator="lessThan">
      <formula>G130</formula>
    </cfRule>
  </conditionalFormatting>
  <conditionalFormatting sqref="O130:O133">
    <cfRule type="cellIs" dxfId="19320" priority="19456" stopIfTrue="1" operator="lessThan">
      <formula>G130</formula>
    </cfRule>
  </conditionalFormatting>
  <conditionalFormatting sqref="O130:O133">
    <cfRule type="cellIs" dxfId="19319" priority="19455" stopIfTrue="1" operator="lessThan">
      <formula>G130</formula>
    </cfRule>
  </conditionalFormatting>
  <conditionalFormatting sqref="O130:O133">
    <cfRule type="cellIs" dxfId="19318" priority="19454" stopIfTrue="1" operator="lessThan">
      <formula>G130</formula>
    </cfRule>
  </conditionalFormatting>
  <conditionalFormatting sqref="O130:O133">
    <cfRule type="cellIs" dxfId="19317" priority="19453" stopIfTrue="1" operator="lessThan">
      <formula>G130</formula>
    </cfRule>
  </conditionalFormatting>
  <conditionalFormatting sqref="O130:O133">
    <cfRule type="cellIs" dxfId="19316" priority="19452" stopIfTrue="1" operator="lessThan">
      <formula>G130</formula>
    </cfRule>
  </conditionalFormatting>
  <conditionalFormatting sqref="O130:O133">
    <cfRule type="cellIs" dxfId="19315" priority="19451" stopIfTrue="1" operator="lessThan">
      <formula>G130</formula>
    </cfRule>
  </conditionalFormatting>
  <conditionalFormatting sqref="O130:O133">
    <cfRule type="cellIs" dxfId="19314" priority="19450" stopIfTrue="1" operator="lessThan">
      <formula>G130</formula>
    </cfRule>
  </conditionalFormatting>
  <conditionalFormatting sqref="O130:O133">
    <cfRule type="cellIs" dxfId="19313" priority="19449" stopIfTrue="1" operator="lessThan">
      <formula>G130</formula>
    </cfRule>
  </conditionalFormatting>
  <conditionalFormatting sqref="O130:O133">
    <cfRule type="cellIs" dxfId="19312" priority="19448" stopIfTrue="1" operator="lessThan">
      <formula>G130</formula>
    </cfRule>
  </conditionalFormatting>
  <conditionalFormatting sqref="O130:O133">
    <cfRule type="cellIs" dxfId="19311" priority="19447" stopIfTrue="1" operator="lessThan">
      <formula>G130</formula>
    </cfRule>
  </conditionalFormatting>
  <conditionalFormatting sqref="O130:O133">
    <cfRule type="cellIs" dxfId="19310" priority="19446" stopIfTrue="1" operator="lessThan">
      <formula>G130</formula>
    </cfRule>
  </conditionalFormatting>
  <conditionalFormatting sqref="O130:O133">
    <cfRule type="cellIs" dxfId="19309" priority="19445" stopIfTrue="1" operator="lessThan">
      <formula>G130</formula>
    </cfRule>
  </conditionalFormatting>
  <conditionalFormatting sqref="O130:O133">
    <cfRule type="cellIs" dxfId="19308" priority="19444" stopIfTrue="1" operator="lessThan">
      <formula>G130</formula>
    </cfRule>
  </conditionalFormatting>
  <conditionalFormatting sqref="O130:O133">
    <cfRule type="cellIs" dxfId="19307" priority="19443" stopIfTrue="1" operator="lessThan">
      <formula>G130</formula>
    </cfRule>
  </conditionalFormatting>
  <conditionalFormatting sqref="O130:O133">
    <cfRule type="cellIs" dxfId="19306" priority="19442" stopIfTrue="1" operator="lessThan">
      <formula>G130</formula>
    </cfRule>
  </conditionalFormatting>
  <conditionalFormatting sqref="O130:O133">
    <cfRule type="cellIs" dxfId="19305" priority="19441" stopIfTrue="1" operator="lessThan">
      <formula>G130</formula>
    </cfRule>
  </conditionalFormatting>
  <conditionalFormatting sqref="O130:O133">
    <cfRule type="cellIs" dxfId="19304" priority="19440" stopIfTrue="1" operator="lessThan">
      <formula>G130</formula>
    </cfRule>
  </conditionalFormatting>
  <conditionalFormatting sqref="O130:O133">
    <cfRule type="cellIs" dxfId="19303" priority="19439" stopIfTrue="1" operator="lessThan">
      <formula>G130</formula>
    </cfRule>
  </conditionalFormatting>
  <conditionalFormatting sqref="O130:O133">
    <cfRule type="cellIs" dxfId="19302" priority="19438" stopIfTrue="1" operator="lessThan">
      <formula>G130</formula>
    </cfRule>
  </conditionalFormatting>
  <conditionalFormatting sqref="O130:O133">
    <cfRule type="cellIs" dxfId="19301" priority="19437" stopIfTrue="1" operator="lessThan">
      <formula>G130</formula>
    </cfRule>
  </conditionalFormatting>
  <conditionalFormatting sqref="O130:O133">
    <cfRule type="cellIs" dxfId="19300" priority="19436" stopIfTrue="1" operator="lessThan">
      <formula>G130</formula>
    </cfRule>
  </conditionalFormatting>
  <conditionalFormatting sqref="O130:O133">
    <cfRule type="cellIs" dxfId="19299" priority="19435" stopIfTrue="1" operator="lessThan">
      <formula>G130</formula>
    </cfRule>
  </conditionalFormatting>
  <conditionalFormatting sqref="O130:O133">
    <cfRule type="cellIs" dxfId="19298" priority="19434" stopIfTrue="1" operator="lessThan">
      <formula>G130</formula>
    </cfRule>
  </conditionalFormatting>
  <conditionalFormatting sqref="O130:O133">
    <cfRule type="cellIs" dxfId="19297" priority="19433" stopIfTrue="1" operator="lessThan">
      <formula>G130</formula>
    </cfRule>
  </conditionalFormatting>
  <conditionalFormatting sqref="O130:O133">
    <cfRule type="cellIs" dxfId="19296" priority="19432" stopIfTrue="1" operator="lessThan">
      <formula>G130</formula>
    </cfRule>
  </conditionalFormatting>
  <conditionalFormatting sqref="O130:O133">
    <cfRule type="cellIs" dxfId="19295" priority="19431" stopIfTrue="1" operator="lessThan">
      <formula>G130</formula>
    </cfRule>
  </conditionalFormatting>
  <conditionalFormatting sqref="O130:O133">
    <cfRule type="cellIs" dxfId="19294" priority="19430" stopIfTrue="1" operator="lessThan">
      <formula>G130</formula>
    </cfRule>
  </conditionalFormatting>
  <conditionalFormatting sqref="O130:O133">
    <cfRule type="cellIs" dxfId="19293" priority="19429" stopIfTrue="1" operator="lessThan">
      <formula>G130</formula>
    </cfRule>
  </conditionalFormatting>
  <conditionalFormatting sqref="O130:O133">
    <cfRule type="cellIs" dxfId="19292" priority="19428" stopIfTrue="1" operator="lessThan">
      <formula>G130</formula>
    </cfRule>
  </conditionalFormatting>
  <conditionalFormatting sqref="O130:O133">
    <cfRule type="cellIs" dxfId="19291" priority="19427" stopIfTrue="1" operator="lessThan">
      <formula>G130</formula>
    </cfRule>
  </conditionalFormatting>
  <conditionalFormatting sqref="O130:O133">
    <cfRule type="cellIs" dxfId="19290" priority="19426" stopIfTrue="1" operator="lessThan">
      <formula>G130</formula>
    </cfRule>
  </conditionalFormatting>
  <conditionalFormatting sqref="O130:O133">
    <cfRule type="cellIs" dxfId="19289" priority="19425" stopIfTrue="1" operator="lessThan">
      <formula>G130</formula>
    </cfRule>
  </conditionalFormatting>
  <conditionalFormatting sqref="O130:O133">
    <cfRule type="cellIs" dxfId="19288" priority="19424" stopIfTrue="1" operator="lessThan">
      <formula>G130</formula>
    </cfRule>
  </conditionalFormatting>
  <conditionalFormatting sqref="O130:O133">
    <cfRule type="cellIs" dxfId="19287" priority="19423" stopIfTrue="1" operator="lessThan">
      <formula>G130</formula>
    </cfRule>
  </conditionalFormatting>
  <conditionalFormatting sqref="O130:O133">
    <cfRule type="cellIs" dxfId="19286" priority="19422" stopIfTrue="1" operator="lessThan">
      <formula>G130</formula>
    </cfRule>
  </conditionalFormatting>
  <conditionalFormatting sqref="O130:O133">
    <cfRule type="cellIs" dxfId="19285" priority="19421" stopIfTrue="1" operator="lessThan">
      <formula>G130</formula>
    </cfRule>
  </conditionalFormatting>
  <conditionalFormatting sqref="O130:O133">
    <cfRule type="cellIs" dxfId="19284" priority="19420" stopIfTrue="1" operator="lessThan">
      <formula>G130</formula>
    </cfRule>
  </conditionalFormatting>
  <conditionalFormatting sqref="O130:O133">
    <cfRule type="cellIs" dxfId="19283" priority="19419" stopIfTrue="1" operator="lessThan">
      <formula>G130</formula>
    </cfRule>
  </conditionalFormatting>
  <conditionalFormatting sqref="O130:O133">
    <cfRule type="cellIs" dxfId="19282" priority="19418" stopIfTrue="1" operator="lessThan">
      <formula>G130</formula>
    </cfRule>
  </conditionalFormatting>
  <conditionalFormatting sqref="O130:O133">
    <cfRule type="cellIs" dxfId="19281" priority="19417" stopIfTrue="1" operator="lessThan">
      <formula>G130</formula>
    </cfRule>
  </conditionalFormatting>
  <conditionalFormatting sqref="O130:O133">
    <cfRule type="cellIs" dxfId="19280" priority="19416" stopIfTrue="1" operator="lessThan">
      <formula>G130</formula>
    </cfRule>
  </conditionalFormatting>
  <conditionalFormatting sqref="O130:O133">
    <cfRule type="cellIs" dxfId="19279" priority="19415" stopIfTrue="1" operator="lessThan">
      <formula>G130</formula>
    </cfRule>
  </conditionalFormatting>
  <conditionalFormatting sqref="O130:O133">
    <cfRule type="cellIs" dxfId="19278" priority="19414" stopIfTrue="1" operator="lessThan">
      <formula>G130</formula>
    </cfRule>
  </conditionalFormatting>
  <conditionalFormatting sqref="O130:O133">
    <cfRule type="cellIs" dxfId="19277" priority="19413" stopIfTrue="1" operator="lessThan">
      <formula>G130</formula>
    </cfRule>
  </conditionalFormatting>
  <conditionalFormatting sqref="O130:O133">
    <cfRule type="cellIs" dxfId="19276" priority="19412" stopIfTrue="1" operator="lessThan">
      <formula>G130</formula>
    </cfRule>
  </conditionalFormatting>
  <conditionalFormatting sqref="O130:O133">
    <cfRule type="cellIs" dxfId="19275" priority="19411" stopIfTrue="1" operator="lessThan">
      <formula>G130</formula>
    </cfRule>
  </conditionalFormatting>
  <conditionalFormatting sqref="O130:O133">
    <cfRule type="cellIs" dxfId="19274" priority="19410" stopIfTrue="1" operator="lessThan">
      <formula>G130</formula>
    </cfRule>
  </conditionalFormatting>
  <conditionalFormatting sqref="O130:O133">
    <cfRule type="cellIs" dxfId="19273" priority="19409" stopIfTrue="1" operator="lessThan">
      <formula>G130</formula>
    </cfRule>
  </conditionalFormatting>
  <conditionalFormatting sqref="O130:O133">
    <cfRule type="cellIs" dxfId="19272" priority="19408" stopIfTrue="1" operator="lessThan">
      <formula>G130</formula>
    </cfRule>
  </conditionalFormatting>
  <conditionalFormatting sqref="O130:O133">
    <cfRule type="cellIs" dxfId="19271" priority="19407" stopIfTrue="1" operator="lessThan">
      <formula>G130</formula>
    </cfRule>
  </conditionalFormatting>
  <conditionalFormatting sqref="O130:O133">
    <cfRule type="cellIs" dxfId="19270" priority="19406" stopIfTrue="1" operator="lessThan">
      <formula>G130</formula>
    </cfRule>
  </conditionalFormatting>
  <conditionalFormatting sqref="O130:O133">
    <cfRule type="cellIs" dxfId="19269" priority="19405" stopIfTrue="1" operator="lessThan">
      <formula>G130</formula>
    </cfRule>
  </conditionalFormatting>
  <conditionalFormatting sqref="O130:O133">
    <cfRule type="cellIs" dxfId="19268" priority="19404" stopIfTrue="1" operator="lessThan">
      <formula>G130</formula>
    </cfRule>
  </conditionalFormatting>
  <conditionalFormatting sqref="O130:O133">
    <cfRule type="cellIs" dxfId="19267" priority="19403" stopIfTrue="1" operator="lessThan">
      <formula>G130</formula>
    </cfRule>
  </conditionalFormatting>
  <conditionalFormatting sqref="O130:O133">
    <cfRule type="cellIs" dxfId="19266" priority="19402" stopIfTrue="1" operator="lessThan">
      <formula>G130</formula>
    </cfRule>
  </conditionalFormatting>
  <conditionalFormatting sqref="O130:O133">
    <cfRule type="cellIs" dxfId="19265" priority="19401" stopIfTrue="1" operator="lessThan">
      <formula>G130</formula>
    </cfRule>
  </conditionalFormatting>
  <conditionalFormatting sqref="O130:O133">
    <cfRule type="cellIs" dxfId="19264" priority="19400" stopIfTrue="1" operator="lessThan">
      <formula>G130</formula>
    </cfRule>
  </conditionalFormatting>
  <conditionalFormatting sqref="O130:O133">
    <cfRule type="cellIs" dxfId="19263" priority="19399" stopIfTrue="1" operator="lessThan">
      <formula>G130</formula>
    </cfRule>
  </conditionalFormatting>
  <conditionalFormatting sqref="O130:O133">
    <cfRule type="cellIs" dxfId="19262" priority="19398" stopIfTrue="1" operator="lessThan">
      <formula>G130</formula>
    </cfRule>
  </conditionalFormatting>
  <conditionalFormatting sqref="O130:O133">
    <cfRule type="cellIs" dxfId="19261" priority="19397" stopIfTrue="1" operator="lessThan">
      <formula>G130</formula>
    </cfRule>
  </conditionalFormatting>
  <conditionalFormatting sqref="O130:O133">
    <cfRule type="cellIs" dxfId="19260" priority="19396" stopIfTrue="1" operator="lessThan">
      <formula>G130</formula>
    </cfRule>
  </conditionalFormatting>
  <conditionalFormatting sqref="O130:O133">
    <cfRule type="cellIs" dxfId="19259" priority="19395" stopIfTrue="1" operator="lessThan">
      <formula>G130</formula>
    </cfRule>
  </conditionalFormatting>
  <conditionalFormatting sqref="O130:O133">
    <cfRule type="cellIs" dxfId="19258" priority="19394" stopIfTrue="1" operator="lessThan">
      <formula>G130</formula>
    </cfRule>
  </conditionalFormatting>
  <conditionalFormatting sqref="O130:O133">
    <cfRule type="cellIs" dxfId="19257" priority="19393" stopIfTrue="1" operator="lessThan">
      <formula>G130</formula>
    </cfRule>
  </conditionalFormatting>
  <conditionalFormatting sqref="O130:O133">
    <cfRule type="cellIs" dxfId="19256" priority="19392" stopIfTrue="1" operator="lessThan">
      <formula>G130</formula>
    </cfRule>
  </conditionalFormatting>
  <conditionalFormatting sqref="O130:O133">
    <cfRule type="cellIs" dxfId="19255" priority="19391" stopIfTrue="1" operator="lessThan">
      <formula>G130</formula>
    </cfRule>
  </conditionalFormatting>
  <conditionalFormatting sqref="O130:O133">
    <cfRule type="cellIs" dxfId="19254" priority="19390" stopIfTrue="1" operator="lessThan">
      <formula>G130</formula>
    </cfRule>
  </conditionalFormatting>
  <conditionalFormatting sqref="O130:O133">
    <cfRule type="cellIs" dxfId="19253" priority="19389" stopIfTrue="1" operator="lessThan">
      <formula>G130</formula>
    </cfRule>
  </conditionalFormatting>
  <conditionalFormatting sqref="O130:O133">
    <cfRule type="cellIs" dxfId="19252" priority="19388" stopIfTrue="1" operator="lessThan">
      <formula>G130</formula>
    </cfRule>
  </conditionalFormatting>
  <conditionalFormatting sqref="O130:O133">
    <cfRule type="cellIs" dxfId="19251" priority="19387" stopIfTrue="1" operator="lessThan">
      <formula>G130</formula>
    </cfRule>
  </conditionalFormatting>
  <conditionalFormatting sqref="O130:O133">
    <cfRule type="cellIs" dxfId="19250" priority="19386" stopIfTrue="1" operator="lessThan">
      <formula>G130</formula>
    </cfRule>
  </conditionalFormatting>
  <conditionalFormatting sqref="O130:O133">
    <cfRule type="cellIs" dxfId="19249" priority="19385" stopIfTrue="1" operator="lessThan">
      <formula>G130</formula>
    </cfRule>
  </conditionalFormatting>
  <conditionalFormatting sqref="O130:O133">
    <cfRule type="cellIs" dxfId="19248" priority="19384" stopIfTrue="1" operator="lessThan">
      <formula>G130</formula>
    </cfRule>
  </conditionalFormatting>
  <conditionalFormatting sqref="O130:O133">
    <cfRule type="cellIs" dxfId="19247" priority="19383" stopIfTrue="1" operator="lessThan">
      <formula>G130</formula>
    </cfRule>
  </conditionalFormatting>
  <conditionalFormatting sqref="O130:O133">
    <cfRule type="cellIs" dxfId="19246" priority="19382" stopIfTrue="1" operator="lessThan">
      <formula>G130</formula>
    </cfRule>
  </conditionalFormatting>
  <conditionalFormatting sqref="O130:O133">
    <cfRule type="cellIs" dxfId="19245" priority="19381" stopIfTrue="1" operator="lessThan">
      <formula>G130</formula>
    </cfRule>
  </conditionalFormatting>
  <conditionalFormatting sqref="O130:O133">
    <cfRule type="cellIs" dxfId="19244" priority="19380" stopIfTrue="1" operator="lessThan">
      <formula>G130</formula>
    </cfRule>
  </conditionalFormatting>
  <conditionalFormatting sqref="O130:O133">
    <cfRule type="cellIs" dxfId="19243" priority="19379" stopIfTrue="1" operator="lessThan">
      <formula>G130</formula>
    </cfRule>
  </conditionalFormatting>
  <conditionalFormatting sqref="O130:O133">
    <cfRule type="cellIs" dxfId="19242" priority="19378" stopIfTrue="1" operator="lessThan">
      <formula>G130</formula>
    </cfRule>
  </conditionalFormatting>
  <conditionalFormatting sqref="O130:O133">
    <cfRule type="cellIs" dxfId="19241" priority="19377" stopIfTrue="1" operator="lessThan">
      <formula>G130</formula>
    </cfRule>
  </conditionalFormatting>
  <conditionalFormatting sqref="O130:O133">
    <cfRule type="cellIs" dxfId="19240" priority="19376" stopIfTrue="1" operator="lessThan">
      <formula>G130</formula>
    </cfRule>
  </conditionalFormatting>
  <conditionalFormatting sqref="O130:O133">
    <cfRule type="cellIs" dxfId="19239" priority="19375" stopIfTrue="1" operator="lessThan">
      <formula>G130</formula>
    </cfRule>
  </conditionalFormatting>
  <conditionalFormatting sqref="O130:O133">
    <cfRule type="cellIs" dxfId="19238" priority="19374" stopIfTrue="1" operator="lessThan">
      <formula>G130</formula>
    </cfRule>
  </conditionalFormatting>
  <conditionalFormatting sqref="O130:O133">
    <cfRule type="cellIs" dxfId="19237" priority="19373" stopIfTrue="1" operator="lessThan">
      <formula>G130</formula>
    </cfRule>
  </conditionalFormatting>
  <conditionalFormatting sqref="O130:O133">
    <cfRule type="cellIs" dxfId="19236" priority="19372" stopIfTrue="1" operator="lessThan">
      <formula>G130</formula>
    </cfRule>
  </conditionalFormatting>
  <conditionalFormatting sqref="O130:O133">
    <cfRule type="cellIs" dxfId="19235" priority="19371" stopIfTrue="1" operator="lessThan">
      <formula>G130</formula>
    </cfRule>
  </conditionalFormatting>
  <conditionalFormatting sqref="O130:O133">
    <cfRule type="cellIs" dxfId="19234" priority="19370" stopIfTrue="1" operator="lessThan">
      <formula>G130</formula>
    </cfRule>
  </conditionalFormatting>
  <conditionalFormatting sqref="O130:O133">
    <cfRule type="cellIs" dxfId="19233" priority="19369" stopIfTrue="1" operator="lessThan">
      <formula>G130</formula>
    </cfRule>
  </conditionalFormatting>
  <conditionalFormatting sqref="O130:O133">
    <cfRule type="cellIs" dxfId="19232" priority="19368" stopIfTrue="1" operator="lessThan">
      <formula>G130</formula>
    </cfRule>
  </conditionalFormatting>
  <conditionalFormatting sqref="O130:O133">
    <cfRule type="cellIs" dxfId="19231" priority="19367" stopIfTrue="1" operator="lessThan">
      <formula>G130</formula>
    </cfRule>
  </conditionalFormatting>
  <conditionalFormatting sqref="O130:O133">
    <cfRule type="cellIs" dxfId="19230" priority="19366" stopIfTrue="1" operator="lessThan">
      <formula>G130</formula>
    </cfRule>
  </conditionalFormatting>
  <conditionalFormatting sqref="O130:O133">
    <cfRule type="cellIs" dxfId="19229" priority="19365" stopIfTrue="1" operator="lessThan">
      <formula>G130</formula>
    </cfRule>
  </conditionalFormatting>
  <conditionalFormatting sqref="O130:O133">
    <cfRule type="cellIs" dxfId="19228" priority="19364" stopIfTrue="1" operator="lessThan">
      <formula>G130</formula>
    </cfRule>
  </conditionalFormatting>
  <conditionalFormatting sqref="O130:O133">
    <cfRule type="cellIs" dxfId="19227" priority="19363" stopIfTrue="1" operator="lessThan">
      <formula>G130</formula>
    </cfRule>
  </conditionalFormatting>
  <conditionalFormatting sqref="O130:O133">
    <cfRule type="cellIs" dxfId="19226" priority="19362" stopIfTrue="1" operator="lessThan">
      <formula>G130</formula>
    </cfRule>
  </conditionalFormatting>
  <conditionalFormatting sqref="O130:O133">
    <cfRule type="cellIs" dxfId="19225" priority="19361" stopIfTrue="1" operator="lessThan">
      <formula>G130</formula>
    </cfRule>
  </conditionalFormatting>
  <conditionalFormatting sqref="O130:O133">
    <cfRule type="cellIs" dxfId="19224" priority="19360" stopIfTrue="1" operator="lessThan">
      <formula>G130</formula>
    </cfRule>
  </conditionalFormatting>
  <conditionalFormatting sqref="O130:O133">
    <cfRule type="cellIs" dxfId="19223" priority="19359" stopIfTrue="1" operator="lessThan">
      <formula>G130</formula>
    </cfRule>
  </conditionalFormatting>
  <conditionalFormatting sqref="O130:O133">
    <cfRule type="cellIs" dxfId="19222" priority="19358" stopIfTrue="1" operator="lessThan">
      <formula>G130</formula>
    </cfRule>
  </conditionalFormatting>
  <conditionalFormatting sqref="O130:O133">
    <cfRule type="cellIs" dxfId="19221" priority="19357" stopIfTrue="1" operator="lessThan">
      <formula>G130</formula>
    </cfRule>
  </conditionalFormatting>
  <conditionalFormatting sqref="O130:O133">
    <cfRule type="cellIs" dxfId="19220" priority="19356" stopIfTrue="1" operator="lessThan">
      <formula>G130</formula>
    </cfRule>
  </conditionalFormatting>
  <conditionalFormatting sqref="O130:O133">
    <cfRule type="cellIs" dxfId="19219" priority="19355" stopIfTrue="1" operator="lessThan">
      <formula>G130</formula>
    </cfRule>
  </conditionalFormatting>
  <conditionalFormatting sqref="O130:O133">
    <cfRule type="cellIs" dxfId="19218" priority="19354" stopIfTrue="1" operator="lessThan">
      <formula>G130</formula>
    </cfRule>
  </conditionalFormatting>
  <conditionalFormatting sqref="O130:O133">
    <cfRule type="cellIs" dxfId="19217" priority="19353" stopIfTrue="1" operator="lessThan">
      <formula>G130</formula>
    </cfRule>
  </conditionalFormatting>
  <conditionalFormatting sqref="O130:O133">
    <cfRule type="cellIs" dxfId="19216" priority="19352" stopIfTrue="1" operator="lessThan">
      <formula>G130</formula>
    </cfRule>
  </conditionalFormatting>
  <conditionalFormatting sqref="O130:O133">
    <cfRule type="cellIs" dxfId="19215" priority="19351" stopIfTrue="1" operator="lessThan">
      <formula>G130</formula>
    </cfRule>
  </conditionalFormatting>
  <conditionalFormatting sqref="O130:O133">
    <cfRule type="cellIs" dxfId="19214" priority="19350" stopIfTrue="1" operator="lessThan">
      <formula>G130</formula>
    </cfRule>
  </conditionalFormatting>
  <conditionalFormatting sqref="O130:O133">
    <cfRule type="cellIs" dxfId="19213" priority="19349" stopIfTrue="1" operator="lessThan">
      <formula>G130</formula>
    </cfRule>
  </conditionalFormatting>
  <conditionalFormatting sqref="O130:O133">
    <cfRule type="cellIs" dxfId="19212" priority="19348" stopIfTrue="1" operator="lessThan">
      <formula>G130</formula>
    </cfRule>
  </conditionalFormatting>
  <conditionalFormatting sqref="O130:O133">
    <cfRule type="cellIs" dxfId="19211" priority="19347" stopIfTrue="1" operator="lessThan">
      <formula>G130</formula>
    </cfRule>
  </conditionalFormatting>
  <conditionalFormatting sqref="O130:O133">
    <cfRule type="cellIs" dxfId="19210" priority="19346" stopIfTrue="1" operator="lessThan">
      <formula>G130</formula>
    </cfRule>
  </conditionalFormatting>
  <conditionalFormatting sqref="O130:O133">
    <cfRule type="cellIs" dxfId="19209" priority="19345" stopIfTrue="1" operator="lessThan">
      <formula>G130</formula>
    </cfRule>
  </conditionalFormatting>
  <conditionalFormatting sqref="O130:O133">
    <cfRule type="cellIs" dxfId="19208" priority="19344" stopIfTrue="1" operator="lessThan">
      <formula>G130</formula>
    </cfRule>
  </conditionalFormatting>
  <conditionalFormatting sqref="O130:O133">
    <cfRule type="cellIs" dxfId="19207" priority="19343" stopIfTrue="1" operator="lessThan">
      <formula>G130</formula>
    </cfRule>
  </conditionalFormatting>
  <conditionalFormatting sqref="O130:O133">
    <cfRule type="cellIs" dxfId="19206" priority="19342" stopIfTrue="1" operator="lessThan">
      <formula>G130</formula>
    </cfRule>
  </conditionalFormatting>
  <conditionalFormatting sqref="O130:O133">
    <cfRule type="cellIs" dxfId="19205" priority="19341" stopIfTrue="1" operator="lessThan">
      <formula>G130</formula>
    </cfRule>
  </conditionalFormatting>
  <conditionalFormatting sqref="O130:O133">
    <cfRule type="cellIs" dxfId="19204" priority="19340" stopIfTrue="1" operator="lessThan">
      <formula>G130</formula>
    </cfRule>
  </conditionalFormatting>
  <conditionalFormatting sqref="O130:O133">
    <cfRule type="cellIs" dxfId="19203" priority="19339" stopIfTrue="1" operator="lessThan">
      <formula>G130</formula>
    </cfRule>
  </conditionalFormatting>
  <conditionalFormatting sqref="O130:O133">
    <cfRule type="cellIs" dxfId="19202" priority="19338" stopIfTrue="1" operator="lessThan">
      <formula>G130</formula>
    </cfRule>
  </conditionalFormatting>
  <conditionalFormatting sqref="O130:O133">
    <cfRule type="cellIs" dxfId="19201" priority="19337" stopIfTrue="1" operator="lessThan">
      <formula>G130</formula>
    </cfRule>
  </conditionalFormatting>
  <conditionalFormatting sqref="O130:O133">
    <cfRule type="cellIs" dxfId="19200" priority="19336" stopIfTrue="1" operator="lessThan">
      <formula>G130</formula>
    </cfRule>
  </conditionalFormatting>
  <conditionalFormatting sqref="O130:O133">
    <cfRule type="cellIs" dxfId="19199" priority="19335" stopIfTrue="1" operator="lessThan">
      <formula>G130</formula>
    </cfRule>
  </conditionalFormatting>
  <conditionalFormatting sqref="O130:O133">
    <cfRule type="cellIs" dxfId="19198" priority="19334" stopIfTrue="1" operator="lessThan">
      <formula>G130</formula>
    </cfRule>
  </conditionalFormatting>
  <conditionalFormatting sqref="O130:O133">
    <cfRule type="cellIs" dxfId="19197" priority="19333" stopIfTrue="1" operator="lessThan">
      <formula>G130</formula>
    </cfRule>
  </conditionalFormatting>
  <conditionalFormatting sqref="O130:O133">
    <cfRule type="cellIs" dxfId="19196" priority="19332" stopIfTrue="1" operator="lessThan">
      <formula>G130</formula>
    </cfRule>
  </conditionalFormatting>
  <conditionalFormatting sqref="O130:O133">
    <cfRule type="cellIs" dxfId="19195" priority="19331" stopIfTrue="1" operator="lessThan">
      <formula>G130</formula>
    </cfRule>
  </conditionalFormatting>
  <conditionalFormatting sqref="O130:O133">
    <cfRule type="cellIs" dxfId="19194" priority="19330" stopIfTrue="1" operator="lessThan">
      <formula>G130</formula>
    </cfRule>
  </conditionalFormatting>
  <conditionalFormatting sqref="O130:O133">
    <cfRule type="cellIs" dxfId="19193" priority="19329" stopIfTrue="1" operator="lessThan">
      <formula>G130</formula>
    </cfRule>
  </conditionalFormatting>
  <conditionalFormatting sqref="O130:O133">
    <cfRule type="cellIs" dxfId="19192" priority="19328" stopIfTrue="1" operator="lessThan">
      <formula>G130</formula>
    </cfRule>
  </conditionalFormatting>
  <conditionalFormatting sqref="O130:O133">
    <cfRule type="cellIs" dxfId="19191" priority="19327" stopIfTrue="1" operator="lessThan">
      <formula>G130</formula>
    </cfRule>
  </conditionalFormatting>
  <conditionalFormatting sqref="O130:O133">
    <cfRule type="cellIs" dxfId="19190" priority="19326" stopIfTrue="1" operator="lessThan">
      <formula>G130</formula>
    </cfRule>
  </conditionalFormatting>
  <conditionalFormatting sqref="O130:O133">
    <cfRule type="cellIs" dxfId="19189" priority="19325" stopIfTrue="1" operator="lessThan">
      <formula>G130</formula>
    </cfRule>
  </conditionalFormatting>
  <conditionalFormatting sqref="O130:O133">
    <cfRule type="cellIs" dxfId="19188" priority="19324" stopIfTrue="1" operator="lessThan">
      <formula>G130</formula>
    </cfRule>
  </conditionalFormatting>
  <conditionalFormatting sqref="O130:O133">
    <cfRule type="cellIs" dxfId="19187" priority="19323" stopIfTrue="1" operator="lessThan">
      <formula>G130</formula>
    </cfRule>
  </conditionalFormatting>
  <conditionalFormatting sqref="O130:O133">
    <cfRule type="cellIs" dxfId="19186" priority="19322" stopIfTrue="1" operator="lessThan">
      <formula>G130</formula>
    </cfRule>
  </conditionalFormatting>
  <conditionalFormatting sqref="O130:O133">
    <cfRule type="cellIs" dxfId="19185" priority="19321" stopIfTrue="1" operator="lessThan">
      <formula>G130</formula>
    </cfRule>
  </conditionalFormatting>
  <conditionalFormatting sqref="O130:O133">
    <cfRule type="cellIs" dxfId="19184" priority="19320" stopIfTrue="1" operator="lessThan">
      <formula>G130</formula>
    </cfRule>
  </conditionalFormatting>
  <conditionalFormatting sqref="O130:O133">
    <cfRule type="cellIs" dxfId="19183" priority="19319" stopIfTrue="1" operator="lessThan">
      <formula>G130</formula>
    </cfRule>
  </conditionalFormatting>
  <conditionalFormatting sqref="O130:O133">
    <cfRule type="cellIs" dxfId="19182" priority="19318" stopIfTrue="1" operator="lessThan">
      <formula>G130</formula>
    </cfRule>
  </conditionalFormatting>
  <conditionalFormatting sqref="O130:O133">
    <cfRule type="cellIs" dxfId="19181" priority="19317" stopIfTrue="1" operator="lessThan">
      <formula>G130</formula>
    </cfRule>
  </conditionalFormatting>
  <conditionalFormatting sqref="O130:O133">
    <cfRule type="cellIs" dxfId="19180" priority="19316" stopIfTrue="1" operator="lessThan">
      <formula>G130</formula>
    </cfRule>
  </conditionalFormatting>
  <conditionalFormatting sqref="O130:O133">
    <cfRule type="cellIs" dxfId="19179" priority="19315" stopIfTrue="1" operator="lessThan">
      <formula>G130</formula>
    </cfRule>
  </conditionalFormatting>
  <conditionalFormatting sqref="O130:O133">
    <cfRule type="cellIs" dxfId="19178" priority="19314" stopIfTrue="1" operator="lessThan">
      <formula>G130</formula>
    </cfRule>
  </conditionalFormatting>
  <conditionalFormatting sqref="O130:O133">
    <cfRule type="cellIs" dxfId="19177" priority="19313" stopIfTrue="1" operator="lessThan">
      <formula>G130</formula>
    </cfRule>
  </conditionalFormatting>
  <conditionalFormatting sqref="O130:O133">
    <cfRule type="cellIs" dxfId="19176" priority="19312" stopIfTrue="1" operator="lessThan">
      <formula>G130</formula>
    </cfRule>
  </conditionalFormatting>
  <conditionalFormatting sqref="O130:O133">
    <cfRule type="cellIs" dxfId="19175" priority="19311" stopIfTrue="1" operator="lessThan">
      <formula>G130</formula>
    </cfRule>
  </conditionalFormatting>
  <conditionalFormatting sqref="O130:O133">
    <cfRule type="cellIs" dxfId="19174" priority="19310" stopIfTrue="1" operator="lessThan">
      <formula>G130</formula>
    </cfRule>
  </conditionalFormatting>
  <conditionalFormatting sqref="O130:O133">
    <cfRule type="cellIs" dxfId="19173" priority="19309" stopIfTrue="1" operator="lessThan">
      <formula>G130</formula>
    </cfRule>
  </conditionalFormatting>
  <conditionalFormatting sqref="O130:O133">
    <cfRule type="cellIs" dxfId="19172" priority="19308" stopIfTrue="1" operator="lessThan">
      <formula>G130</formula>
    </cfRule>
  </conditionalFormatting>
  <conditionalFormatting sqref="O130:O133">
    <cfRule type="cellIs" dxfId="19171" priority="19307" stopIfTrue="1" operator="lessThan">
      <formula>G130</formula>
    </cfRule>
  </conditionalFormatting>
  <conditionalFormatting sqref="O130:O133">
    <cfRule type="cellIs" dxfId="19170" priority="19306" stopIfTrue="1" operator="lessThan">
      <formula>G130</formula>
    </cfRule>
  </conditionalFormatting>
  <conditionalFormatting sqref="O130:O133">
    <cfRule type="cellIs" dxfId="19169" priority="19305" stopIfTrue="1" operator="lessThan">
      <formula>G130</formula>
    </cfRule>
  </conditionalFormatting>
  <conditionalFormatting sqref="O130:O133">
    <cfRule type="cellIs" dxfId="19168" priority="19304" stopIfTrue="1" operator="lessThan">
      <formula>G130</formula>
    </cfRule>
  </conditionalFormatting>
  <conditionalFormatting sqref="O130:O133">
    <cfRule type="cellIs" dxfId="19167" priority="19303" stopIfTrue="1" operator="lessThan">
      <formula>G130</formula>
    </cfRule>
  </conditionalFormatting>
  <conditionalFormatting sqref="O130:O133">
    <cfRule type="cellIs" dxfId="19166" priority="19302" stopIfTrue="1" operator="lessThan">
      <formula>G130</formula>
    </cfRule>
  </conditionalFormatting>
  <conditionalFormatting sqref="O130:O133">
    <cfRule type="cellIs" dxfId="19165" priority="19301" stopIfTrue="1" operator="lessThan">
      <formula>G130</formula>
    </cfRule>
  </conditionalFormatting>
  <conditionalFormatting sqref="O130:O133">
    <cfRule type="cellIs" dxfId="19164" priority="19300" stopIfTrue="1" operator="lessThan">
      <formula>G130</formula>
    </cfRule>
  </conditionalFormatting>
  <conditionalFormatting sqref="O130:O133">
    <cfRule type="cellIs" dxfId="19163" priority="19299" stopIfTrue="1" operator="lessThan">
      <formula>G130</formula>
    </cfRule>
  </conditionalFormatting>
  <conditionalFormatting sqref="O130:O133">
    <cfRule type="cellIs" dxfId="19162" priority="19298" stopIfTrue="1" operator="lessThan">
      <formula>G130</formula>
    </cfRule>
  </conditionalFormatting>
  <conditionalFormatting sqref="O130:O133">
    <cfRule type="cellIs" dxfId="19161" priority="19297" stopIfTrue="1" operator="lessThan">
      <formula>G130</formula>
    </cfRule>
  </conditionalFormatting>
  <conditionalFormatting sqref="O130:O133">
    <cfRule type="cellIs" dxfId="19160" priority="19296" stopIfTrue="1" operator="lessThan">
      <formula>G130</formula>
    </cfRule>
  </conditionalFormatting>
  <conditionalFormatting sqref="O130:O133">
    <cfRule type="cellIs" dxfId="19159" priority="19295" stopIfTrue="1" operator="lessThan">
      <formula>G130</formula>
    </cfRule>
  </conditionalFormatting>
  <conditionalFormatting sqref="O130:O133">
    <cfRule type="cellIs" dxfId="19158" priority="19294" stopIfTrue="1" operator="lessThan">
      <formula>G130</formula>
    </cfRule>
  </conditionalFormatting>
  <conditionalFormatting sqref="O130:O133">
    <cfRule type="cellIs" dxfId="19157" priority="19293" stopIfTrue="1" operator="lessThan">
      <formula>G130</formula>
    </cfRule>
  </conditionalFormatting>
  <conditionalFormatting sqref="O130:O133">
    <cfRule type="cellIs" dxfId="19156" priority="19292" stopIfTrue="1" operator="lessThan">
      <formula>G130</formula>
    </cfRule>
  </conditionalFormatting>
  <conditionalFormatting sqref="O130:O133">
    <cfRule type="cellIs" dxfId="19155" priority="19291" stopIfTrue="1" operator="lessThan">
      <formula>G130</formula>
    </cfRule>
  </conditionalFormatting>
  <conditionalFormatting sqref="O130:O133">
    <cfRule type="cellIs" dxfId="19154" priority="19290" stopIfTrue="1" operator="lessThan">
      <formula>G130</formula>
    </cfRule>
  </conditionalFormatting>
  <conditionalFormatting sqref="O130:O133">
    <cfRule type="cellIs" dxfId="19153" priority="19289" stopIfTrue="1" operator="lessThan">
      <formula>G130</formula>
    </cfRule>
  </conditionalFormatting>
  <conditionalFormatting sqref="O130:O133">
    <cfRule type="cellIs" dxfId="19152" priority="19288" stopIfTrue="1" operator="lessThan">
      <formula>G130</formula>
    </cfRule>
  </conditionalFormatting>
  <conditionalFormatting sqref="O130:O133">
    <cfRule type="cellIs" dxfId="19151" priority="19287" stopIfTrue="1" operator="lessThan">
      <formula>G130</formula>
    </cfRule>
  </conditionalFormatting>
  <conditionalFormatting sqref="O130:O133">
    <cfRule type="cellIs" dxfId="19150" priority="19286" stopIfTrue="1" operator="lessThan">
      <formula>G130</formula>
    </cfRule>
  </conditionalFormatting>
  <conditionalFormatting sqref="O130:O133">
    <cfRule type="cellIs" dxfId="19149" priority="19285" stopIfTrue="1" operator="lessThan">
      <formula>G130</formula>
    </cfRule>
  </conditionalFormatting>
  <conditionalFormatting sqref="O130:O133">
    <cfRule type="cellIs" dxfId="19148" priority="19284" stopIfTrue="1" operator="lessThan">
      <formula>G130</formula>
    </cfRule>
  </conditionalFormatting>
  <conditionalFormatting sqref="O130:O133">
    <cfRule type="cellIs" dxfId="19147" priority="19283" stopIfTrue="1" operator="lessThan">
      <formula>G130</formula>
    </cfRule>
  </conditionalFormatting>
  <conditionalFormatting sqref="O130:O133">
    <cfRule type="cellIs" dxfId="19146" priority="19282" stopIfTrue="1" operator="lessThan">
      <formula>G130</formula>
    </cfRule>
  </conditionalFormatting>
  <conditionalFormatting sqref="O130:O133">
    <cfRule type="cellIs" dxfId="19145" priority="19281" stopIfTrue="1" operator="lessThan">
      <formula>G130</formula>
    </cfRule>
  </conditionalFormatting>
  <conditionalFormatting sqref="O130:O133">
    <cfRule type="cellIs" dxfId="19144" priority="19280" stopIfTrue="1" operator="lessThan">
      <formula>G130</formula>
    </cfRule>
  </conditionalFormatting>
  <conditionalFormatting sqref="O130:O133">
    <cfRule type="cellIs" dxfId="19143" priority="19279" stopIfTrue="1" operator="lessThan">
      <formula>G130</formula>
    </cfRule>
  </conditionalFormatting>
  <conditionalFormatting sqref="O130:O133">
    <cfRule type="cellIs" dxfId="19142" priority="19278" stopIfTrue="1" operator="lessThan">
      <formula>G130</formula>
    </cfRule>
  </conditionalFormatting>
  <conditionalFormatting sqref="O130:O133">
    <cfRule type="cellIs" dxfId="19141" priority="19277" stopIfTrue="1" operator="lessThan">
      <formula>G130</formula>
    </cfRule>
  </conditionalFormatting>
  <conditionalFormatting sqref="O130:O133">
    <cfRule type="cellIs" dxfId="19140" priority="19276" stopIfTrue="1" operator="lessThan">
      <formula>G130</formula>
    </cfRule>
  </conditionalFormatting>
  <conditionalFormatting sqref="O130:O133">
    <cfRule type="cellIs" dxfId="19139" priority="19275" stopIfTrue="1" operator="lessThan">
      <formula>G130</formula>
    </cfRule>
  </conditionalFormatting>
  <conditionalFormatting sqref="O130:O133">
    <cfRule type="cellIs" dxfId="19138" priority="19274" stopIfTrue="1" operator="lessThan">
      <formula>G130</formula>
    </cfRule>
  </conditionalFormatting>
  <conditionalFormatting sqref="O130:O133">
    <cfRule type="cellIs" dxfId="19137" priority="19273" stopIfTrue="1" operator="lessThan">
      <formula>G130</formula>
    </cfRule>
  </conditionalFormatting>
  <conditionalFormatting sqref="O130:O133">
    <cfRule type="cellIs" dxfId="19136" priority="19272" stopIfTrue="1" operator="lessThan">
      <formula>G130</formula>
    </cfRule>
  </conditionalFormatting>
  <conditionalFormatting sqref="O130:O133">
    <cfRule type="cellIs" dxfId="19135" priority="19271" stopIfTrue="1" operator="lessThan">
      <formula>G130</formula>
    </cfRule>
  </conditionalFormatting>
  <conditionalFormatting sqref="O130:O133">
    <cfRule type="cellIs" dxfId="19134" priority="19270" stopIfTrue="1" operator="lessThan">
      <formula>G130</formula>
    </cfRule>
  </conditionalFormatting>
  <conditionalFormatting sqref="O130:O133">
    <cfRule type="cellIs" dxfId="19133" priority="19269" stopIfTrue="1" operator="lessThan">
      <formula>G130</formula>
    </cfRule>
  </conditionalFormatting>
  <conditionalFormatting sqref="O130:O133">
    <cfRule type="cellIs" dxfId="19132" priority="19268" stopIfTrue="1" operator="lessThan">
      <formula>G130</formula>
    </cfRule>
  </conditionalFormatting>
  <conditionalFormatting sqref="O130:O133">
    <cfRule type="cellIs" dxfId="19131" priority="19267" stopIfTrue="1" operator="lessThan">
      <formula>G130</formula>
    </cfRule>
  </conditionalFormatting>
  <conditionalFormatting sqref="O130:O133">
    <cfRule type="cellIs" dxfId="19130" priority="19266" stopIfTrue="1" operator="lessThan">
      <formula>G130</formula>
    </cfRule>
  </conditionalFormatting>
  <conditionalFormatting sqref="O130:O133">
    <cfRule type="cellIs" dxfId="19129" priority="19265" stopIfTrue="1" operator="lessThan">
      <formula>G130</formula>
    </cfRule>
  </conditionalFormatting>
  <conditionalFormatting sqref="O130:O133">
    <cfRule type="cellIs" dxfId="19128" priority="19264" stopIfTrue="1" operator="lessThan">
      <formula>G130</formula>
    </cfRule>
  </conditionalFormatting>
  <conditionalFormatting sqref="O130:O133">
    <cfRule type="cellIs" dxfId="19127" priority="19263" stopIfTrue="1" operator="lessThan">
      <formula>G130</formula>
    </cfRule>
  </conditionalFormatting>
  <conditionalFormatting sqref="O130:O133">
    <cfRule type="cellIs" dxfId="19126" priority="19262" stopIfTrue="1" operator="lessThan">
      <formula>G130</formula>
    </cfRule>
  </conditionalFormatting>
  <conditionalFormatting sqref="O130:O133">
    <cfRule type="cellIs" dxfId="19125" priority="19261" stopIfTrue="1" operator="lessThan">
      <formula>G130</formula>
    </cfRule>
  </conditionalFormatting>
  <conditionalFormatting sqref="O130:O133">
    <cfRule type="cellIs" dxfId="19124" priority="19260" stopIfTrue="1" operator="lessThan">
      <formula>G130</formula>
    </cfRule>
  </conditionalFormatting>
  <conditionalFormatting sqref="O130:O133">
    <cfRule type="cellIs" dxfId="19123" priority="19259" stopIfTrue="1" operator="lessThan">
      <formula>G130</formula>
    </cfRule>
  </conditionalFormatting>
  <conditionalFormatting sqref="O130:O133">
    <cfRule type="cellIs" dxfId="19122" priority="19258" stopIfTrue="1" operator="lessThan">
      <formula>G130</formula>
    </cfRule>
  </conditionalFormatting>
  <conditionalFormatting sqref="O130:O133">
    <cfRule type="cellIs" dxfId="19121" priority="19257" stopIfTrue="1" operator="lessThan">
      <formula>G130</formula>
    </cfRule>
  </conditionalFormatting>
  <conditionalFormatting sqref="O130:O133">
    <cfRule type="cellIs" dxfId="19120" priority="19256" stopIfTrue="1" operator="lessThan">
      <formula>G130</formula>
    </cfRule>
  </conditionalFormatting>
  <conditionalFormatting sqref="O130:O133">
    <cfRule type="cellIs" dxfId="19119" priority="19255" stopIfTrue="1" operator="lessThan">
      <formula>G130</formula>
    </cfRule>
  </conditionalFormatting>
  <conditionalFormatting sqref="O130:O133">
    <cfRule type="cellIs" dxfId="19118" priority="19254" stopIfTrue="1" operator="lessThan">
      <formula>G130</formula>
    </cfRule>
  </conditionalFormatting>
  <conditionalFormatting sqref="O130:O133">
    <cfRule type="cellIs" dxfId="19117" priority="19253" stopIfTrue="1" operator="lessThan">
      <formula>G130</formula>
    </cfRule>
  </conditionalFormatting>
  <conditionalFormatting sqref="O130:O133">
    <cfRule type="cellIs" dxfId="19116" priority="19252" stopIfTrue="1" operator="lessThan">
      <formula>G130</formula>
    </cfRule>
  </conditionalFormatting>
  <conditionalFormatting sqref="O130:O133">
    <cfRule type="cellIs" dxfId="19115" priority="19251" stopIfTrue="1" operator="lessThan">
      <formula>G130</formula>
    </cfRule>
  </conditionalFormatting>
  <conditionalFormatting sqref="O130:O133">
    <cfRule type="cellIs" dxfId="19114" priority="19250" stopIfTrue="1" operator="lessThan">
      <formula>G130</formula>
    </cfRule>
  </conditionalFormatting>
  <conditionalFormatting sqref="O130:O133">
    <cfRule type="cellIs" dxfId="19113" priority="19249" stopIfTrue="1" operator="lessThan">
      <formula>G130</formula>
    </cfRule>
  </conditionalFormatting>
  <conditionalFormatting sqref="O130:O133">
    <cfRule type="cellIs" dxfId="19112" priority="19248" stopIfTrue="1" operator="lessThan">
      <formula>G130</formula>
    </cfRule>
  </conditionalFormatting>
  <conditionalFormatting sqref="O130:O133">
    <cfRule type="cellIs" dxfId="19111" priority="19247" stopIfTrue="1" operator="lessThan">
      <formula>G130</formula>
    </cfRule>
  </conditionalFormatting>
  <conditionalFormatting sqref="O130:O133">
    <cfRule type="cellIs" dxfId="19110" priority="19246" stopIfTrue="1" operator="lessThan">
      <formula>G130</formula>
    </cfRule>
  </conditionalFormatting>
  <conditionalFormatting sqref="O130:O133">
    <cfRule type="cellIs" dxfId="19109" priority="19245" stopIfTrue="1" operator="lessThan">
      <formula>G130</formula>
    </cfRule>
  </conditionalFormatting>
  <conditionalFormatting sqref="O130:O133">
    <cfRule type="cellIs" dxfId="19108" priority="19244" stopIfTrue="1" operator="lessThan">
      <formula>G130</formula>
    </cfRule>
  </conditionalFormatting>
  <conditionalFormatting sqref="O130:O133">
    <cfRule type="cellIs" dxfId="19107" priority="19243" stopIfTrue="1" operator="lessThan">
      <formula>G130</formula>
    </cfRule>
  </conditionalFormatting>
  <conditionalFormatting sqref="O130:O133">
    <cfRule type="cellIs" dxfId="19106" priority="19242" stopIfTrue="1" operator="lessThan">
      <formula>G130</formula>
    </cfRule>
  </conditionalFormatting>
  <conditionalFormatting sqref="O130:O133">
    <cfRule type="cellIs" dxfId="19105" priority="19241" stopIfTrue="1" operator="lessThan">
      <formula>G130</formula>
    </cfRule>
  </conditionalFormatting>
  <conditionalFormatting sqref="O130:O133">
    <cfRule type="cellIs" dxfId="19104" priority="19240" stopIfTrue="1" operator="lessThan">
      <formula>G130</formula>
    </cfRule>
  </conditionalFormatting>
  <conditionalFormatting sqref="O130:O133">
    <cfRule type="cellIs" dxfId="19103" priority="19239" stopIfTrue="1" operator="lessThan">
      <formula>G130</formula>
    </cfRule>
  </conditionalFormatting>
  <conditionalFormatting sqref="O130:O133">
    <cfRule type="cellIs" dxfId="19102" priority="19238" stopIfTrue="1" operator="lessThan">
      <formula>G130</formula>
    </cfRule>
  </conditionalFormatting>
  <conditionalFormatting sqref="O130:O133">
    <cfRule type="cellIs" dxfId="19101" priority="19237" stopIfTrue="1" operator="lessThan">
      <formula>G130</formula>
    </cfRule>
  </conditionalFormatting>
  <conditionalFormatting sqref="O130:O133">
    <cfRule type="cellIs" dxfId="19100" priority="19236" stopIfTrue="1" operator="lessThan">
      <formula>G130</formula>
    </cfRule>
  </conditionalFormatting>
  <conditionalFormatting sqref="O130:O133">
    <cfRule type="cellIs" dxfId="19099" priority="19235" stopIfTrue="1" operator="lessThan">
      <formula>G130</formula>
    </cfRule>
  </conditionalFormatting>
  <conditionalFormatting sqref="O130:O133">
    <cfRule type="cellIs" dxfId="19098" priority="19234" stopIfTrue="1" operator="lessThan">
      <formula>G130</formula>
    </cfRule>
  </conditionalFormatting>
  <conditionalFormatting sqref="O130:O133">
    <cfRule type="cellIs" dxfId="19097" priority="19233" stopIfTrue="1" operator="lessThan">
      <formula>G130</formula>
    </cfRule>
  </conditionalFormatting>
  <conditionalFormatting sqref="O130:O133">
    <cfRule type="cellIs" dxfId="19096" priority="19232" stopIfTrue="1" operator="lessThan">
      <formula>G130</formula>
    </cfRule>
  </conditionalFormatting>
  <conditionalFormatting sqref="O130:O133">
    <cfRule type="cellIs" dxfId="19095" priority="19231" stopIfTrue="1" operator="lessThan">
      <formula>G130</formula>
    </cfRule>
  </conditionalFormatting>
  <conditionalFormatting sqref="O130:O133">
    <cfRule type="cellIs" dxfId="19094" priority="19230" stopIfTrue="1" operator="lessThan">
      <formula>G130</formula>
    </cfRule>
  </conditionalFormatting>
  <conditionalFormatting sqref="O130:O133">
    <cfRule type="cellIs" dxfId="19093" priority="19229" stopIfTrue="1" operator="lessThan">
      <formula>G130</formula>
    </cfRule>
  </conditionalFormatting>
  <conditionalFormatting sqref="O130:O133">
    <cfRule type="cellIs" dxfId="19092" priority="19228" stopIfTrue="1" operator="lessThan">
      <formula>G130</formula>
    </cfRule>
  </conditionalFormatting>
  <conditionalFormatting sqref="O130:O133">
    <cfRule type="cellIs" dxfId="19091" priority="19227" stopIfTrue="1" operator="lessThan">
      <formula>G130</formula>
    </cfRule>
  </conditionalFormatting>
  <conditionalFormatting sqref="O130:O133">
    <cfRule type="cellIs" dxfId="19090" priority="19226" stopIfTrue="1" operator="lessThan">
      <formula>G130</formula>
    </cfRule>
  </conditionalFormatting>
  <conditionalFormatting sqref="O130:O133">
    <cfRule type="cellIs" dxfId="19089" priority="19225" stopIfTrue="1" operator="lessThan">
      <formula>G130</formula>
    </cfRule>
  </conditionalFormatting>
  <conditionalFormatting sqref="O130:O133">
    <cfRule type="cellIs" dxfId="19088" priority="19224" stopIfTrue="1" operator="lessThan">
      <formula>G130</formula>
    </cfRule>
  </conditionalFormatting>
  <conditionalFormatting sqref="O130:O133">
    <cfRule type="cellIs" dxfId="19087" priority="19223" stopIfTrue="1" operator="lessThan">
      <formula>G130</formula>
    </cfRule>
  </conditionalFormatting>
  <conditionalFormatting sqref="O130:O133">
    <cfRule type="cellIs" dxfId="19086" priority="19222" stopIfTrue="1" operator="lessThan">
      <formula>G130</formula>
    </cfRule>
  </conditionalFormatting>
  <conditionalFormatting sqref="O130:O133">
    <cfRule type="cellIs" dxfId="19085" priority="19221" stopIfTrue="1" operator="lessThan">
      <formula>G130</formula>
    </cfRule>
  </conditionalFormatting>
  <conditionalFormatting sqref="O130:O133">
    <cfRule type="cellIs" dxfId="19084" priority="19220" stopIfTrue="1" operator="lessThan">
      <formula>G130</formula>
    </cfRule>
  </conditionalFormatting>
  <conditionalFormatting sqref="O130:O133">
    <cfRule type="cellIs" dxfId="19083" priority="19219" stopIfTrue="1" operator="lessThan">
      <formula>G130</formula>
    </cfRule>
  </conditionalFormatting>
  <conditionalFormatting sqref="O130:O133">
    <cfRule type="cellIs" dxfId="19082" priority="19218" stopIfTrue="1" operator="lessThan">
      <formula>G130</formula>
    </cfRule>
  </conditionalFormatting>
  <conditionalFormatting sqref="O130:O133">
    <cfRule type="cellIs" dxfId="19081" priority="19217" stopIfTrue="1" operator="lessThan">
      <formula>G130</formula>
    </cfRule>
  </conditionalFormatting>
  <conditionalFormatting sqref="O130:O133">
    <cfRule type="cellIs" dxfId="19080" priority="19216" stopIfTrue="1" operator="lessThan">
      <formula>G130</formula>
    </cfRule>
  </conditionalFormatting>
  <conditionalFormatting sqref="O130:O133">
    <cfRule type="cellIs" dxfId="19079" priority="19215" stopIfTrue="1" operator="lessThan">
      <formula>G130</formula>
    </cfRule>
  </conditionalFormatting>
  <conditionalFormatting sqref="O130:O133">
    <cfRule type="cellIs" dxfId="19078" priority="19214" stopIfTrue="1" operator="lessThan">
      <formula>G130</formula>
    </cfRule>
  </conditionalFormatting>
  <conditionalFormatting sqref="O130:O133">
    <cfRule type="cellIs" dxfId="19077" priority="19213" stopIfTrue="1" operator="lessThan">
      <formula>G130</formula>
    </cfRule>
  </conditionalFormatting>
  <conditionalFormatting sqref="O130:O133">
    <cfRule type="cellIs" dxfId="19076" priority="19212" stopIfTrue="1" operator="lessThan">
      <formula>G130</formula>
    </cfRule>
  </conditionalFormatting>
  <conditionalFormatting sqref="O130:O133">
    <cfRule type="cellIs" dxfId="19075" priority="19211" stopIfTrue="1" operator="lessThan">
      <formula>G130</formula>
    </cfRule>
  </conditionalFormatting>
  <conditionalFormatting sqref="O130:O133">
    <cfRule type="cellIs" dxfId="19074" priority="19210" stopIfTrue="1" operator="lessThan">
      <formula>G130</formula>
    </cfRule>
  </conditionalFormatting>
  <conditionalFormatting sqref="O130:O133">
    <cfRule type="cellIs" dxfId="19073" priority="19209" stopIfTrue="1" operator="lessThan">
      <formula>G130</formula>
    </cfRule>
  </conditionalFormatting>
  <conditionalFormatting sqref="O130:O133">
    <cfRule type="cellIs" dxfId="19072" priority="19208" stopIfTrue="1" operator="lessThan">
      <formula>G130</formula>
    </cfRule>
  </conditionalFormatting>
  <conditionalFormatting sqref="O130:O133">
    <cfRule type="cellIs" dxfId="19071" priority="19207" stopIfTrue="1" operator="lessThan">
      <formula>G130</formula>
    </cfRule>
  </conditionalFormatting>
  <conditionalFormatting sqref="O130:O133">
    <cfRule type="cellIs" dxfId="19070" priority="19206" stopIfTrue="1" operator="lessThan">
      <formula>G130</formula>
    </cfRule>
  </conditionalFormatting>
  <conditionalFormatting sqref="O130:O133">
    <cfRule type="cellIs" dxfId="19069" priority="19205" stopIfTrue="1" operator="lessThan">
      <formula>G130</formula>
    </cfRule>
  </conditionalFormatting>
  <conditionalFormatting sqref="O130:O133">
    <cfRule type="cellIs" dxfId="19068" priority="19204" stopIfTrue="1" operator="lessThan">
      <formula>G130</formula>
    </cfRule>
  </conditionalFormatting>
  <conditionalFormatting sqref="O130:O133">
    <cfRule type="cellIs" dxfId="19067" priority="19203" stopIfTrue="1" operator="lessThan">
      <formula>G130</formula>
    </cfRule>
  </conditionalFormatting>
  <conditionalFormatting sqref="O130:O133">
    <cfRule type="cellIs" dxfId="19066" priority="19202" stopIfTrue="1" operator="lessThan">
      <formula>G130</formula>
    </cfRule>
  </conditionalFormatting>
  <conditionalFormatting sqref="O130:O133">
    <cfRule type="cellIs" dxfId="19065" priority="19201" stopIfTrue="1" operator="lessThan">
      <formula>G130</formula>
    </cfRule>
  </conditionalFormatting>
  <conditionalFormatting sqref="O130:O133">
    <cfRule type="cellIs" dxfId="19064" priority="19200" stopIfTrue="1" operator="lessThan">
      <formula>G130</formula>
    </cfRule>
  </conditionalFormatting>
  <conditionalFormatting sqref="O130:O133">
    <cfRule type="cellIs" dxfId="19063" priority="19199" stopIfTrue="1" operator="lessThan">
      <formula>G130</formula>
    </cfRule>
  </conditionalFormatting>
  <conditionalFormatting sqref="O130:O133">
    <cfRule type="cellIs" dxfId="19062" priority="19198" stopIfTrue="1" operator="lessThan">
      <formula>G130</formula>
    </cfRule>
  </conditionalFormatting>
  <conditionalFormatting sqref="O130:O133">
    <cfRule type="cellIs" dxfId="19061" priority="19197" stopIfTrue="1" operator="lessThan">
      <formula>G130</formula>
    </cfRule>
  </conditionalFormatting>
  <conditionalFormatting sqref="O130:O133">
    <cfRule type="cellIs" dxfId="19060" priority="19196" stopIfTrue="1" operator="lessThan">
      <formula>G130</formula>
    </cfRule>
  </conditionalFormatting>
  <conditionalFormatting sqref="O130:O133">
    <cfRule type="cellIs" dxfId="19059" priority="19195" stopIfTrue="1" operator="lessThan">
      <formula>G130</formula>
    </cfRule>
  </conditionalFormatting>
  <conditionalFormatting sqref="O130:O133">
    <cfRule type="cellIs" dxfId="19058" priority="19194" stopIfTrue="1" operator="lessThan">
      <formula>G130</formula>
    </cfRule>
  </conditionalFormatting>
  <conditionalFormatting sqref="O130:O133">
    <cfRule type="cellIs" dxfId="19057" priority="19193" stopIfTrue="1" operator="lessThan">
      <formula>G130</formula>
    </cfRule>
  </conditionalFormatting>
  <conditionalFormatting sqref="O130:O133">
    <cfRule type="cellIs" dxfId="19056" priority="19192" stopIfTrue="1" operator="lessThan">
      <formula>G130</formula>
    </cfRule>
  </conditionalFormatting>
  <conditionalFormatting sqref="O130:O133">
    <cfRule type="cellIs" dxfId="19055" priority="19191" stopIfTrue="1" operator="lessThan">
      <formula>G130</formula>
    </cfRule>
  </conditionalFormatting>
  <conditionalFormatting sqref="O130:O133">
    <cfRule type="cellIs" dxfId="19054" priority="19190" stopIfTrue="1" operator="lessThan">
      <formula>G130</formula>
    </cfRule>
  </conditionalFormatting>
  <conditionalFormatting sqref="O130:O133">
    <cfRule type="cellIs" dxfId="19053" priority="19189" stopIfTrue="1" operator="lessThan">
      <formula>G130</formula>
    </cfRule>
  </conditionalFormatting>
  <conditionalFormatting sqref="O130:O133">
    <cfRule type="cellIs" dxfId="19052" priority="19188" stopIfTrue="1" operator="lessThan">
      <formula>G130</formula>
    </cfRule>
  </conditionalFormatting>
  <conditionalFormatting sqref="O130:O133">
    <cfRule type="cellIs" dxfId="19051" priority="19187" stopIfTrue="1" operator="lessThan">
      <formula>G130</formula>
    </cfRule>
  </conditionalFormatting>
  <conditionalFormatting sqref="O130:O133">
    <cfRule type="cellIs" dxfId="19050" priority="19186" stopIfTrue="1" operator="lessThan">
      <formula>G130</formula>
    </cfRule>
  </conditionalFormatting>
  <conditionalFormatting sqref="O130:O133">
    <cfRule type="cellIs" dxfId="19049" priority="19185" stopIfTrue="1" operator="lessThan">
      <formula>G130</formula>
    </cfRule>
  </conditionalFormatting>
  <conditionalFormatting sqref="O130:O133">
    <cfRule type="cellIs" dxfId="19048" priority="19184" stopIfTrue="1" operator="lessThan">
      <formula>G130</formula>
    </cfRule>
  </conditionalFormatting>
  <conditionalFormatting sqref="O130:O133">
    <cfRule type="cellIs" dxfId="19047" priority="19183" stopIfTrue="1" operator="lessThan">
      <formula>G130</formula>
    </cfRule>
  </conditionalFormatting>
  <conditionalFormatting sqref="O130:O133">
    <cfRule type="cellIs" dxfId="19046" priority="19182" stopIfTrue="1" operator="lessThan">
      <formula>G130</formula>
    </cfRule>
  </conditionalFormatting>
  <conditionalFormatting sqref="O130:O133">
    <cfRule type="cellIs" dxfId="19045" priority="19181" stopIfTrue="1" operator="lessThan">
      <formula>G130</formula>
    </cfRule>
  </conditionalFormatting>
  <conditionalFormatting sqref="O130:O133">
    <cfRule type="cellIs" dxfId="19044" priority="19180" stopIfTrue="1" operator="lessThan">
      <formula>G130</formula>
    </cfRule>
  </conditionalFormatting>
  <conditionalFormatting sqref="Y130:Y133">
    <cfRule type="cellIs" dxfId="19043" priority="19179" stopIfTrue="1" operator="lessThan">
      <formula>J130</formula>
    </cfRule>
  </conditionalFormatting>
  <conditionalFormatting sqref="Y130:Y133">
    <cfRule type="cellIs" dxfId="19042" priority="19178" stopIfTrue="1" operator="lessThan">
      <formula>J130</formula>
    </cfRule>
  </conditionalFormatting>
  <conditionalFormatting sqref="Y130:Y133">
    <cfRule type="cellIs" dxfId="19041" priority="19177" stopIfTrue="1" operator="lessThan">
      <formula>J130</formula>
    </cfRule>
  </conditionalFormatting>
  <conditionalFormatting sqref="Y130:Y133">
    <cfRule type="cellIs" dxfId="19040" priority="19176" stopIfTrue="1" operator="lessThan">
      <formula>J130</formula>
    </cfRule>
  </conditionalFormatting>
  <conditionalFormatting sqref="Y130:Y133">
    <cfRule type="cellIs" dxfId="19039" priority="19175" stopIfTrue="1" operator="lessThan">
      <formula>J130</formula>
    </cfRule>
  </conditionalFormatting>
  <conditionalFormatting sqref="Y130:Y133">
    <cfRule type="cellIs" dxfId="19038" priority="19174" stopIfTrue="1" operator="lessThan">
      <formula>J130</formula>
    </cfRule>
  </conditionalFormatting>
  <conditionalFormatting sqref="X130:X133">
    <cfRule type="cellIs" dxfId="19037" priority="19173" stopIfTrue="1" operator="lessThan">
      <formula>J130</formula>
    </cfRule>
  </conditionalFormatting>
  <conditionalFormatting sqref="X130:X133">
    <cfRule type="cellIs" dxfId="19036" priority="19172" stopIfTrue="1" operator="lessThan">
      <formula>J130</formula>
    </cfRule>
  </conditionalFormatting>
  <conditionalFormatting sqref="X130:X133">
    <cfRule type="cellIs" dxfId="19035" priority="19171" stopIfTrue="1" operator="lessThan">
      <formula>J130</formula>
    </cfRule>
  </conditionalFormatting>
  <conditionalFormatting sqref="Y130:Y133">
    <cfRule type="cellIs" dxfId="19034" priority="19170" stopIfTrue="1" operator="lessThan">
      <formula>J130</formula>
    </cfRule>
  </conditionalFormatting>
  <conditionalFormatting sqref="X130:X133">
    <cfRule type="cellIs" dxfId="19033" priority="19169" stopIfTrue="1" operator="lessThan">
      <formula>J130</formula>
    </cfRule>
  </conditionalFormatting>
  <conditionalFormatting sqref="X130:X133">
    <cfRule type="cellIs" dxfId="19032" priority="19168" stopIfTrue="1" operator="lessThan">
      <formula>J130</formula>
    </cfRule>
  </conditionalFormatting>
  <conditionalFormatting sqref="O134">
    <cfRule type="cellIs" dxfId="19031" priority="19167" stopIfTrue="1" operator="lessThan">
      <formula>G134</formula>
    </cfRule>
  </conditionalFormatting>
  <conditionalFormatting sqref="O134">
    <cfRule type="cellIs" dxfId="19030" priority="19166" stopIfTrue="1" operator="lessThan">
      <formula>G134</formula>
    </cfRule>
  </conditionalFormatting>
  <conditionalFormatting sqref="O134">
    <cfRule type="cellIs" dxfId="19029" priority="19165" stopIfTrue="1" operator="lessThan">
      <formula>G134</formula>
    </cfRule>
  </conditionalFormatting>
  <conditionalFormatting sqref="O134">
    <cfRule type="cellIs" dxfId="19028" priority="19164" stopIfTrue="1" operator="lessThan">
      <formula>G134</formula>
    </cfRule>
  </conditionalFormatting>
  <conditionalFormatting sqref="O134">
    <cfRule type="cellIs" dxfId="19027" priority="19163" stopIfTrue="1" operator="lessThan">
      <formula>G134</formula>
    </cfRule>
  </conditionalFormatting>
  <conditionalFormatting sqref="O134">
    <cfRule type="cellIs" dxfId="19026" priority="19162" stopIfTrue="1" operator="lessThan">
      <formula>G134</formula>
    </cfRule>
  </conditionalFormatting>
  <conditionalFormatting sqref="O134">
    <cfRule type="cellIs" dxfId="19025" priority="19161" stopIfTrue="1" operator="lessThan">
      <formula>G134</formula>
    </cfRule>
  </conditionalFormatting>
  <conditionalFormatting sqref="O134">
    <cfRule type="cellIs" dxfId="19024" priority="19160" stopIfTrue="1" operator="lessThan">
      <formula>G134</formula>
    </cfRule>
  </conditionalFormatting>
  <conditionalFormatting sqref="O134">
    <cfRule type="cellIs" dxfId="19023" priority="19159" stopIfTrue="1" operator="lessThan">
      <formula>G134</formula>
    </cfRule>
  </conditionalFormatting>
  <conditionalFormatting sqref="O134">
    <cfRule type="cellIs" dxfId="19022" priority="19158" stopIfTrue="1" operator="lessThan">
      <formula>G134</formula>
    </cfRule>
  </conditionalFormatting>
  <conditionalFormatting sqref="O134">
    <cfRule type="cellIs" dxfId="19021" priority="19157" stopIfTrue="1" operator="lessThan">
      <formula>G134</formula>
    </cfRule>
  </conditionalFormatting>
  <conditionalFormatting sqref="O134">
    <cfRule type="cellIs" dxfId="19020" priority="19156" stopIfTrue="1" operator="lessThan">
      <formula>G134</formula>
    </cfRule>
  </conditionalFormatting>
  <conditionalFormatting sqref="O134">
    <cfRule type="cellIs" dxfId="19019" priority="19155" stopIfTrue="1" operator="lessThan">
      <formula>G134</formula>
    </cfRule>
  </conditionalFormatting>
  <conditionalFormatting sqref="O134">
    <cfRule type="cellIs" dxfId="19018" priority="19154" stopIfTrue="1" operator="lessThan">
      <formula>G134</formula>
    </cfRule>
  </conditionalFormatting>
  <conditionalFormatting sqref="O134">
    <cfRule type="cellIs" dxfId="19017" priority="19153" stopIfTrue="1" operator="lessThan">
      <formula>G134</formula>
    </cfRule>
  </conditionalFormatting>
  <conditionalFormatting sqref="O134">
    <cfRule type="cellIs" dxfId="19016" priority="19152" stopIfTrue="1" operator="lessThan">
      <formula>G134</formula>
    </cfRule>
  </conditionalFormatting>
  <conditionalFormatting sqref="O134">
    <cfRule type="cellIs" dxfId="19015" priority="19151" stopIfTrue="1" operator="lessThan">
      <formula>G134</formula>
    </cfRule>
  </conditionalFormatting>
  <conditionalFormatting sqref="O134">
    <cfRule type="cellIs" dxfId="19014" priority="19150" stopIfTrue="1" operator="lessThan">
      <formula>G134</formula>
    </cfRule>
  </conditionalFormatting>
  <conditionalFormatting sqref="O134">
    <cfRule type="cellIs" dxfId="19013" priority="19149" stopIfTrue="1" operator="lessThan">
      <formula>G134</formula>
    </cfRule>
  </conditionalFormatting>
  <conditionalFormatting sqref="O134">
    <cfRule type="cellIs" dxfId="19012" priority="19148" stopIfTrue="1" operator="lessThan">
      <formula>G134</formula>
    </cfRule>
  </conditionalFormatting>
  <conditionalFormatting sqref="O134">
    <cfRule type="cellIs" dxfId="19011" priority="19147" stopIfTrue="1" operator="lessThan">
      <formula>G134</formula>
    </cfRule>
  </conditionalFormatting>
  <conditionalFormatting sqref="O134">
    <cfRule type="cellIs" dxfId="19010" priority="19146" stopIfTrue="1" operator="lessThan">
      <formula>G134</formula>
    </cfRule>
  </conditionalFormatting>
  <conditionalFormatting sqref="O134">
    <cfRule type="cellIs" dxfId="19009" priority="19145" stopIfTrue="1" operator="lessThan">
      <formula>G134</formula>
    </cfRule>
  </conditionalFormatting>
  <conditionalFormatting sqref="O134">
    <cfRule type="cellIs" dxfId="19008" priority="19144" stopIfTrue="1" operator="lessThan">
      <formula>G134</formula>
    </cfRule>
  </conditionalFormatting>
  <conditionalFormatting sqref="O134">
    <cfRule type="cellIs" dxfId="19007" priority="19143" stopIfTrue="1" operator="lessThan">
      <formula>G134</formula>
    </cfRule>
  </conditionalFormatting>
  <conditionalFormatting sqref="O134">
    <cfRule type="cellIs" dxfId="19006" priority="19142" stopIfTrue="1" operator="lessThan">
      <formula>G134</formula>
    </cfRule>
  </conditionalFormatting>
  <conditionalFormatting sqref="O134">
    <cfRule type="cellIs" dxfId="19005" priority="19141" stopIfTrue="1" operator="lessThan">
      <formula>G134</formula>
    </cfRule>
  </conditionalFormatting>
  <conditionalFormatting sqref="O134">
    <cfRule type="cellIs" dxfId="19004" priority="19140" stopIfTrue="1" operator="lessThan">
      <formula>G134</formula>
    </cfRule>
  </conditionalFormatting>
  <conditionalFormatting sqref="O134">
    <cfRule type="cellIs" dxfId="19003" priority="19139" stopIfTrue="1" operator="lessThan">
      <formula>G134</formula>
    </cfRule>
  </conditionalFormatting>
  <conditionalFormatting sqref="O134">
    <cfRule type="cellIs" dxfId="19002" priority="19138" stopIfTrue="1" operator="lessThan">
      <formula>G134</formula>
    </cfRule>
  </conditionalFormatting>
  <conditionalFormatting sqref="O134">
    <cfRule type="cellIs" dxfId="19001" priority="19137" stopIfTrue="1" operator="lessThan">
      <formula>G134</formula>
    </cfRule>
  </conditionalFormatting>
  <conditionalFormatting sqref="O134">
    <cfRule type="cellIs" dxfId="19000" priority="19136" stopIfTrue="1" operator="lessThan">
      <formula>G134</formula>
    </cfRule>
  </conditionalFormatting>
  <conditionalFormatting sqref="O134">
    <cfRule type="cellIs" dxfId="18999" priority="19135" stopIfTrue="1" operator="lessThan">
      <formula>G134</formula>
    </cfRule>
  </conditionalFormatting>
  <conditionalFormatting sqref="O134">
    <cfRule type="cellIs" dxfId="18998" priority="19134" stopIfTrue="1" operator="lessThan">
      <formula>G134</formula>
    </cfRule>
  </conditionalFormatting>
  <conditionalFormatting sqref="O134">
    <cfRule type="cellIs" dxfId="18997" priority="19133" stopIfTrue="1" operator="lessThan">
      <formula>G134</formula>
    </cfRule>
  </conditionalFormatting>
  <conditionalFormatting sqref="O134">
    <cfRule type="cellIs" dxfId="18996" priority="19132" stopIfTrue="1" operator="lessThan">
      <formula>G134</formula>
    </cfRule>
  </conditionalFormatting>
  <conditionalFormatting sqref="O134">
    <cfRule type="cellIs" dxfId="18995" priority="19131" stopIfTrue="1" operator="lessThan">
      <formula>G134</formula>
    </cfRule>
  </conditionalFormatting>
  <conditionalFormatting sqref="O134">
    <cfRule type="cellIs" dxfId="18994" priority="19130" stopIfTrue="1" operator="lessThan">
      <formula>G134</formula>
    </cfRule>
  </conditionalFormatting>
  <conditionalFormatting sqref="O134">
    <cfRule type="cellIs" dxfId="18993" priority="19129" stopIfTrue="1" operator="lessThan">
      <formula>G134</formula>
    </cfRule>
  </conditionalFormatting>
  <conditionalFormatting sqref="O134">
    <cfRule type="cellIs" dxfId="18992" priority="19128" stopIfTrue="1" operator="lessThan">
      <formula>G134</formula>
    </cfRule>
  </conditionalFormatting>
  <conditionalFormatting sqref="O134">
    <cfRule type="cellIs" dxfId="18991" priority="19127" stopIfTrue="1" operator="lessThan">
      <formula>G134</formula>
    </cfRule>
  </conditionalFormatting>
  <conditionalFormatting sqref="O134">
    <cfRule type="cellIs" dxfId="18990" priority="19126" stopIfTrue="1" operator="lessThan">
      <formula>G134</formula>
    </cfRule>
  </conditionalFormatting>
  <conditionalFormatting sqref="O134">
    <cfRule type="cellIs" dxfId="18989" priority="19125" stopIfTrue="1" operator="lessThan">
      <formula>G134</formula>
    </cfRule>
  </conditionalFormatting>
  <conditionalFormatting sqref="O134">
    <cfRule type="cellIs" dxfId="18988" priority="19124" stopIfTrue="1" operator="lessThan">
      <formula>G134</formula>
    </cfRule>
  </conditionalFormatting>
  <conditionalFormatting sqref="O134">
    <cfRule type="cellIs" dxfId="18987" priority="19123" stopIfTrue="1" operator="lessThan">
      <formula>G134</formula>
    </cfRule>
  </conditionalFormatting>
  <conditionalFormatting sqref="O134">
    <cfRule type="cellIs" dxfId="18986" priority="19122" stopIfTrue="1" operator="lessThan">
      <formula>G134</formula>
    </cfRule>
  </conditionalFormatting>
  <conditionalFormatting sqref="O134">
    <cfRule type="cellIs" dxfId="18985" priority="19121" stopIfTrue="1" operator="lessThan">
      <formula>G134</formula>
    </cfRule>
  </conditionalFormatting>
  <conditionalFormatting sqref="O134">
    <cfRule type="cellIs" dxfId="18984" priority="19120" stopIfTrue="1" operator="lessThan">
      <formula>G134</formula>
    </cfRule>
  </conditionalFormatting>
  <conditionalFormatting sqref="O134">
    <cfRule type="cellIs" dxfId="18983" priority="19119" stopIfTrue="1" operator="lessThan">
      <formula>G134</formula>
    </cfRule>
  </conditionalFormatting>
  <conditionalFormatting sqref="O134">
    <cfRule type="cellIs" dxfId="18982" priority="19118" stopIfTrue="1" operator="lessThan">
      <formula>G134</formula>
    </cfRule>
  </conditionalFormatting>
  <conditionalFormatting sqref="O134">
    <cfRule type="cellIs" dxfId="18981" priority="19117" stopIfTrue="1" operator="lessThan">
      <formula>G134</formula>
    </cfRule>
  </conditionalFormatting>
  <conditionalFormatting sqref="O134">
    <cfRule type="cellIs" dxfId="18980" priority="19116" stopIfTrue="1" operator="lessThan">
      <formula>G134</formula>
    </cfRule>
  </conditionalFormatting>
  <conditionalFormatting sqref="O134">
    <cfRule type="cellIs" dxfId="18979" priority="19115" stopIfTrue="1" operator="lessThan">
      <formula>G134</formula>
    </cfRule>
  </conditionalFormatting>
  <conditionalFormatting sqref="O134">
    <cfRule type="cellIs" dxfId="18978" priority="19114" stopIfTrue="1" operator="lessThan">
      <formula>G134</formula>
    </cfRule>
  </conditionalFormatting>
  <conditionalFormatting sqref="O134">
    <cfRule type="cellIs" dxfId="18977" priority="19113" stopIfTrue="1" operator="lessThan">
      <formula>G134</formula>
    </cfRule>
  </conditionalFormatting>
  <conditionalFormatting sqref="O134">
    <cfRule type="cellIs" dxfId="18976" priority="19112" stopIfTrue="1" operator="lessThan">
      <formula>G134</formula>
    </cfRule>
  </conditionalFormatting>
  <conditionalFormatting sqref="O134">
    <cfRule type="cellIs" dxfId="18975" priority="19111" stopIfTrue="1" operator="lessThan">
      <formula>G134</formula>
    </cfRule>
  </conditionalFormatting>
  <conditionalFormatting sqref="O134">
    <cfRule type="cellIs" dxfId="18974" priority="19110" stopIfTrue="1" operator="lessThan">
      <formula>G134</formula>
    </cfRule>
  </conditionalFormatting>
  <conditionalFormatting sqref="O134">
    <cfRule type="cellIs" dxfId="18973" priority="19109" stopIfTrue="1" operator="lessThan">
      <formula>G134</formula>
    </cfRule>
  </conditionalFormatting>
  <conditionalFormatting sqref="O134">
    <cfRule type="cellIs" dxfId="18972" priority="19108" stopIfTrue="1" operator="lessThan">
      <formula>G134</formula>
    </cfRule>
  </conditionalFormatting>
  <conditionalFormatting sqref="O134">
    <cfRule type="cellIs" dxfId="18971" priority="19107" stopIfTrue="1" operator="lessThan">
      <formula>G134</formula>
    </cfRule>
  </conditionalFormatting>
  <conditionalFormatting sqref="O134">
    <cfRule type="cellIs" dxfId="18970" priority="19106" stopIfTrue="1" operator="lessThan">
      <formula>G134</formula>
    </cfRule>
  </conditionalFormatting>
  <conditionalFormatting sqref="O134">
    <cfRule type="cellIs" dxfId="18969" priority="19105" stopIfTrue="1" operator="lessThan">
      <formula>G134</formula>
    </cfRule>
  </conditionalFormatting>
  <conditionalFormatting sqref="O134">
    <cfRule type="cellIs" dxfId="18968" priority="19104" stopIfTrue="1" operator="lessThan">
      <formula>G134</formula>
    </cfRule>
  </conditionalFormatting>
  <conditionalFormatting sqref="O134">
    <cfRule type="cellIs" dxfId="18967" priority="19103" stopIfTrue="1" operator="lessThan">
      <formula>G134</formula>
    </cfRule>
  </conditionalFormatting>
  <conditionalFormatting sqref="O134">
    <cfRule type="cellIs" dxfId="18966" priority="19102" stopIfTrue="1" operator="lessThan">
      <formula>G134</formula>
    </cfRule>
  </conditionalFormatting>
  <conditionalFormatting sqref="O134">
    <cfRule type="cellIs" dxfId="18965" priority="19101" stopIfTrue="1" operator="lessThan">
      <formula>G134</formula>
    </cfRule>
  </conditionalFormatting>
  <conditionalFormatting sqref="O134">
    <cfRule type="cellIs" dxfId="18964" priority="19100" stopIfTrue="1" operator="lessThan">
      <formula>G134</formula>
    </cfRule>
  </conditionalFormatting>
  <conditionalFormatting sqref="O134">
    <cfRule type="cellIs" dxfId="18963" priority="19099" stopIfTrue="1" operator="lessThan">
      <formula>G134</formula>
    </cfRule>
  </conditionalFormatting>
  <conditionalFormatting sqref="O134">
    <cfRule type="cellIs" dxfId="18962" priority="19098" stopIfTrue="1" operator="lessThan">
      <formula>G134</formula>
    </cfRule>
  </conditionalFormatting>
  <conditionalFormatting sqref="O134">
    <cfRule type="cellIs" dxfId="18961" priority="19097" stopIfTrue="1" operator="lessThan">
      <formula>G134</formula>
    </cfRule>
  </conditionalFormatting>
  <conditionalFormatting sqref="O134">
    <cfRule type="cellIs" dxfId="18960" priority="19096" stopIfTrue="1" operator="lessThan">
      <formula>G134</formula>
    </cfRule>
  </conditionalFormatting>
  <conditionalFormatting sqref="O134">
    <cfRule type="cellIs" dxfId="18959" priority="19095" stopIfTrue="1" operator="lessThan">
      <formula>G134</formula>
    </cfRule>
  </conditionalFormatting>
  <conditionalFormatting sqref="O134">
    <cfRule type="cellIs" dxfId="18958" priority="19094" stopIfTrue="1" operator="lessThan">
      <formula>G134</formula>
    </cfRule>
  </conditionalFormatting>
  <conditionalFormatting sqref="O134">
    <cfRule type="cellIs" dxfId="18957" priority="19093" stopIfTrue="1" operator="lessThan">
      <formula>G134</formula>
    </cfRule>
  </conditionalFormatting>
  <conditionalFormatting sqref="O134">
    <cfRule type="cellIs" dxfId="18956" priority="19092" stopIfTrue="1" operator="lessThan">
      <formula>G134</formula>
    </cfRule>
  </conditionalFormatting>
  <conditionalFormatting sqref="O134">
    <cfRule type="cellIs" dxfId="18955" priority="19091" stopIfTrue="1" operator="lessThan">
      <formula>G134</formula>
    </cfRule>
  </conditionalFormatting>
  <conditionalFormatting sqref="O134">
    <cfRule type="cellIs" dxfId="18954" priority="19090" stopIfTrue="1" operator="lessThan">
      <formula>G134</formula>
    </cfRule>
  </conditionalFormatting>
  <conditionalFormatting sqref="O134">
    <cfRule type="cellIs" dxfId="18953" priority="19089" stopIfTrue="1" operator="lessThan">
      <formula>G134</formula>
    </cfRule>
  </conditionalFormatting>
  <conditionalFormatting sqref="O134">
    <cfRule type="cellIs" dxfId="18952" priority="19088" stopIfTrue="1" operator="lessThan">
      <formula>G134</formula>
    </cfRule>
  </conditionalFormatting>
  <conditionalFormatting sqref="O134">
    <cfRule type="cellIs" dxfId="18951" priority="19087" stopIfTrue="1" operator="lessThan">
      <formula>G134</formula>
    </cfRule>
  </conditionalFormatting>
  <conditionalFormatting sqref="O134">
    <cfRule type="cellIs" dxfId="18950" priority="19086" stopIfTrue="1" operator="lessThan">
      <formula>G134</formula>
    </cfRule>
  </conditionalFormatting>
  <conditionalFormatting sqref="O134">
    <cfRule type="cellIs" dxfId="18949" priority="19085" stopIfTrue="1" operator="lessThan">
      <formula>G134</formula>
    </cfRule>
  </conditionalFormatting>
  <conditionalFormatting sqref="O134">
    <cfRule type="cellIs" dxfId="18948" priority="19084" stopIfTrue="1" operator="lessThan">
      <formula>G134</formula>
    </cfRule>
  </conditionalFormatting>
  <conditionalFormatting sqref="O134">
    <cfRule type="cellIs" dxfId="18947" priority="19083" stopIfTrue="1" operator="lessThan">
      <formula>G134</formula>
    </cfRule>
  </conditionalFormatting>
  <conditionalFormatting sqref="O134">
    <cfRule type="cellIs" dxfId="18946" priority="19082" stopIfTrue="1" operator="lessThan">
      <formula>G134</formula>
    </cfRule>
  </conditionalFormatting>
  <conditionalFormatting sqref="O134">
    <cfRule type="cellIs" dxfId="18945" priority="19081" stopIfTrue="1" operator="lessThan">
      <formula>G134</formula>
    </cfRule>
  </conditionalFormatting>
  <conditionalFormatting sqref="O134">
    <cfRule type="cellIs" dxfId="18944" priority="19080" stopIfTrue="1" operator="lessThan">
      <formula>G134</formula>
    </cfRule>
  </conditionalFormatting>
  <conditionalFormatting sqref="O134">
    <cfRule type="cellIs" dxfId="18943" priority="19079" stopIfTrue="1" operator="lessThan">
      <formula>G134</formula>
    </cfRule>
  </conditionalFormatting>
  <conditionalFormatting sqref="O134">
    <cfRule type="cellIs" dxfId="18942" priority="19078" stopIfTrue="1" operator="lessThan">
      <formula>G134</formula>
    </cfRule>
  </conditionalFormatting>
  <conditionalFormatting sqref="O134">
    <cfRule type="cellIs" dxfId="18941" priority="19077" stopIfTrue="1" operator="lessThan">
      <formula>G134</formula>
    </cfRule>
  </conditionalFormatting>
  <conditionalFormatting sqref="O134">
    <cfRule type="cellIs" dxfId="18940" priority="19076" stopIfTrue="1" operator="lessThan">
      <formula>G134</formula>
    </cfRule>
  </conditionalFormatting>
  <conditionalFormatting sqref="O134">
    <cfRule type="cellIs" dxfId="18939" priority="19075" stopIfTrue="1" operator="lessThan">
      <formula>G134</formula>
    </cfRule>
  </conditionalFormatting>
  <conditionalFormatting sqref="O134">
    <cfRule type="cellIs" dxfId="18938" priority="19074" stopIfTrue="1" operator="lessThan">
      <formula>G134</formula>
    </cfRule>
  </conditionalFormatting>
  <conditionalFormatting sqref="O134">
    <cfRule type="cellIs" dxfId="18937" priority="19073" stopIfTrue="1" operator="lessThan">
      <formula>G134</formula>
    </cfRule>
  </conditionalFormatting>
  <conditionalFormatting sqref="O134">
    <cfRule type="cellIs" dxfId="18936" priority="19072" stopIfTrue="1" operator="lessThan">
      <formula>G134</formula>
    </cfRule>
  </conditionalFormatting>
  <conditionalFormatting sqref="O134">
    <cfRule type="cellIs" dxfId="18935" priority="19071" stopIfTrue="1" operator="lessThan">
      <formula>G134</formula>
    </cfRule>
  </conditionalFormatting>
  <conditionalFormatting sqref="O134">
    <cfRule type="cellIs" dxfId="18934" priority="19070" stopIfTrue="1" operator="lessThan">
      <formula>G134</formula>
    </cfRule>
  </conditionalFormatting>
  <conditionalFormatting sqref="O134">
    <cfRule type="cellIs" dxfId="18933" priority="19069" stopIfTrue="1" operator="lessThan">
      <formula>G134</formula>
    </cfRule>
  </conditionalFormatting>
  <conditionalFormatting sqref="O134">
    <cfRule type="cellIs" dxfId="18932" priority="19068" stopIfTrue="1" operator="lessThan">
      <formula>G134</formula>
    </cfRule>
  </conditionalFormatting>
  <conditionalFormatting sqref="O134">
    <cfRule type="cellIs" dxfId="18931" priority="19067" stopIfTrue="1" operator="lessThan">
      <formula>G134</formula>
    </cfRule>
  </conditionalFormatting>
  <conditionalFormatting sqref="O134">
    <cfRule type="cellIs" dxfId="18930" priority="19066" stopIfTrue="1" operator="lessThan">
      <formula>G134</formula>
    </cfRule>
  </conditionalFormatting>
  <conditionalFormatting sqref="O134">
    <cfRule type="cellIs" dxfId="18929" priority="19065" stopIfTrue="1" operator="lessThan">
      <formula>G134</formula>
    </cfRule>
  </conditionalFormatting>
  <conditionalFormatting sqref="O134">
    <cfRule type="cellIs" dxfId="18928" priority="19064" stopIfTrue="1" operator="lessThan">
      <formula>G134</formula>
    </cfRule>
  </conditionalFormatting>
  <conditionalFormatting sqref="O134">
    <cfRule type="cellIs" dxfId="18927" priority="19063" stopIfTrue="1" operator="lessThan">
      <formula>G134</formula>
    </cfRule>
  </conditionalFormatting>
  <conditionalFormatting sqref="O134">
    <cfRule type="cellIs" dxfId="18926" priority="19062" stopIfTrue="1" operator="lessThan">
      <formula>G134</formula>
    </cfRule>
  </conditionalFormatting>
  <conditionalFormatting sqref="O134">
    <cfRule type="cellIs" dxfId="18925" priority="19061" stopIfTrue="1" operator="lessThan">
      <formula>G134</formula>
    </cfRule>
  </conditionalFormatting>
  <conditionalFormatting sqref="O134">
    <cfRule type="cellIs" dxfId="18924" priority="19060" stopIfTrue="1" operator="lessThan">
      <formula>G134</formula>
    </cfRule>
  </conditionalFormatting>
  <conditionalFormatting sqref="O134">
    <cfRule type="cellIs" dxfId="18923" priority="19059" stopIfTrue="1" operator="lessThan">
      <formula>G134</formula>
    </cfRule>
  </conditionalFormatting>
  <conditionalFormatting sqref="O134">
    <cfRule type="cellIs" dxfId="18922" priority="19058" stopIfTrue="1" operator="lessThan">
      <formula>G134</formula>
    </cfRule>
  </conditionalFormatting>
  <conditionalFormatting sqref="O134">
    <cfRule type="cellIs" dxfId="18921" priority="19057" stopIfTrue="1" operator="lessThan">
      <formula>G134</formula>
    </cfRule>
  </conditionalFormatting>
  <conditionalFormatting sqref="O134">
    <cfRule type="cellIs" dxfId="18920" priority="19056" stopIfTrue="1" operator="lessThan">
      <formula>G134</formula>
    </cfRule>
  </conditionalFormatting>
  <conditionalFormatting sqref="O134">
    <cfRule type="cellIs" dxfId="18919" priority="19055" stopIfTrue="1" operator="lessThan">
      <formula>G134</formula>
    </cfRule>
  </conditionalFormatting>
  <conditionalFormatting sqref="O134">
    <cfRule type="cellIs" dxfId="18918" priority="19054" stopIfTrue="1" operator="lessThan">
      <formula>G134</formula>
    </cfRule>
  </conditionalFormatting>
  <conditionalFormatting sqref="O134">
    <cfRule type="cellIs" dxfId="18917" priority="19053" stopIfTrue="1" operator="lessThan">
      <formula>G134</formula>
    </cfRule>
  </conditionalFormatting>
  <conditionalFormatting sqref="O134">
    <cfRule type="cellIs" dxfId="18916" priority="19052" stopIfTrue="1" operator="lessThan">
      <formula>G134</formula>
    </cfRule>
  </conditionalFormatting>
  <conditionalFormatting sqref="O134">
    <cfRule type="cellIs" dxfId="18915" priority="19051" stopIfTrue="1" operator="lessThan">
      <formula>G134</formula>
    </cfRule>
  </conditionalFormatting>
  <conditionalFormatting sqref="O134">
    <cfRule type="cellIs" dxfId="18914" priority="19050" stopIfTrue="1" operator="lessThan">
      <formula>G134</formula>
    </cfRule>
  </conditionalFormatting>
  <conditionalFormatting sqref="O134">
    <cfRule type="cellIs" dxfId="18913" priority="19049" stopIfTrue="1" operator="lessThan">
      <formula>G134</formula>
    </cfRule>
  </conditionalFormatting>
  <conditionalFormatting sqref="O134">
    <cfRule type="cellIs" dxfId="18912" priority="19048" stopIfTrue="1" operator="lessThan">
      <formula>G134</formula>
    </cfRule>
  </conditionalFormatting>
  <conditionalFormatting sqref="O134">
    <cfRule type="cellIs" dxfId="18911" priority="19047" stopIfTrue="1" operator="lessThan">
      <formula>G134</formula>
    </cfRule>
  </conditionalFormatting>
  <conditionalFormatting sqref="O134">
    <cfRule type="cellIs" dxfId="18910" priority="19046" stopIfTrue="1" operator="lessThan">
      <formula>G134</formula>
    </cfRule>
  </conditionalFormatting>
  <conditionalFormatting sqref="O134">
    <cfRule type="cellIs" dxfId="18909" priority="19045" stopIfTrue="1" operator="lessThan">
      <formula>G134</formula>
    </cfRule>
  </conditionalFormatting>
  <conditionalFormatting sqref="O134">
    <cfRule type="cellIs" dxfId="18908" priority="19044" stopIfTrue="1" operator="lessThan">
      <formula>G134</formula>
    </cfRule>
  </conditionalFormatting>
  <conditionalFormatting sqref="O134">
    <cfRule type="cellIs" dxfId="18907" priority="19043" stopIfTrue="1" operator="lessThan">
      <formula>G134</formula>
    </cfRule>
  </conditionalFormatting>
  <conditionalFormatting sqref="O134">
    <cfRule type="cellIs" dxfId="18906" priority="19042" stopIfTrue="1" operator="lessThan">
      <formula>G134</formula>
    </cfRule>
  </conditionalFormatting>
  <conditionalFormatting sqref="O134">
    <cfRule type="cellIs" dxfId="18905" priority="19041" stopIfTrue="1" operator="lessThan">
      <formula>G134</formula>
    </cfRule>
  </conditionalFormatting>
  <conditionalFormatting sqref="O134">
    <cfRule type="cellIs" dxfId="18904" priority="19040" stopIfTrue="1" operator="lessThan">
      <formula>G134</formula>
    </cfRule>
  </conditionalFormatting>
  <conditionalFormatting sqref="O134">
    <cfRule type="cellIs" dxfId="18903" priority="19039" stopIfTrue="1" operator="lessThan">
      <formula>G134</formula>
    </cfRule>
  </conditionalFormatting>
  <conditionalFormatting sqref="O134">
    <cfRule type="cellIs" dxfId="18902" priority="19038" stopIfTrue="1" operator="lessThan">
      <formula>G134</formula>
    </cfRule>
  </conditionalFormatting>
  <conditionalFormatting sqref="O134">
    <cfRule type="cellIs" dxfId="18901" priority="19037" stopIfTrue="1" operator="lessThan">
      <formula>G134</formula>
    </cfRule>
  </conditionalFormatting>
  <conditionalFormatting sqref="O134">
    <cfRule type="cellIs" dxfId="18900" priority="19036" stopIfTrue="1" operator="lessThan">
      <formula>G134</formula>
    </cfRule>
  </conditionalFormatting>
  <conditionalFormatting sqref="O134">
    <cfRule type="cellIs" dxfId="18899" priority="19035" stopIfTrue="1" operator="lessThan">
      <formula>G134</formula>
    </cfRule>
  </conditionalFormatting>
  <conditionalFormatting sqref="O134">
    <cfRule type="cellIs" dxfId="18898" priority="19034" stopIfTrue="1" operator="lessThan">
      <formula>G134</formula>
    </cfRule>
  </conditionalFormatting>
  <conditionalFormatting sqref="O134">
    <cfRule type="cellIs" dxfId="18897" priority="19033" stopIfTrue="1" operator="lessThan">
      <formula>G134</formula>
    </cfRule>
  </conditionalFormatting>
  <conditionalFormatting sqref="O134">
    <cfRule type="cellIs" dxfId="18896" priority="19032" stopIfTrue="1" operator="lessThan">
      <formula>G134</formula>
    </cfRule>
  </conditionalFormatting>
  <conditionalFormatting sqref="O134">
    <cfRule type="cellIs" dxfId="18895" priority="19031" stopIfTrue="1" operator="lessThan">
      <formula>G134</formula>
    </cfRule>
  </conditionalFormatting>
  <conditionalFormatting sqref="O134">
    <cfRule type="cellIs" dxfId="18894" priority="19030" stopIfTrue="1" operator="lessThan">
      <formula>G134</formula>
    </cfRule>
  </conditionalFormatting>
  <conditionalFormatting sqref="O134">
    <cfRule type="cellIs" dxfId="18893" priority="19029" stopIfTrue="1" operator="lessThan">
      <formula>G134</formula>
    </cfRule>
  </conditionalFormatting>
  <conditionalFormatting sqref="O134">
    <cfRule type="cellIs" dxfId="18892" priority="19028" stopIfTrue="1" operator="lessThan">
      <formula>G134</formula>
    </cfRule>
  </conditionalFormatting>
  <conditionalFormatting sqref="O134">
    <cfRule type="cellIs" dxfId="18891" priority="19027" stopIfTrue="1" operator="lessThan">
      <formula>G134</formula>
    </cfRule>
  </conditionalFormatting>
  <conditionalFormatting sqref="O134">
    <cfRule type="cellIs" dxfId="18890" priority="19026" stopIfTrue="1" operator="lessThan">
      <formula>G134</formula>
    </cfRule>
  </conditionalFormatting>
  <conditionalFormatting sqref="O134">
    <cfRule type="cellIs" dxfId="18889" priority="19025" stopIfTrue="1" operator="lessThan">
      <formula>G134</formula>
    </cfRule>
  </conditionalFormatting>
  <conditionalFormatting sqref="O134">
    <cfRule type="cellIs" dxfId="18888" priority="19024" stopIfTrue="1" operator="lessThan">
      <formula>G134</formula>
    </cfRule>
  </conditionalFormatting>
  <conditionalFormatting sqref="O134">
    <cfRule type="cellIs" dxfId="18887" priority="19023" stopIfTrue="1" operator="lessThan">
      <formula>G134</formula>
    </cfRule>
  </conditionalFormatting>
  <conditionalFormatting sqref="O134">
    <cfRule type="cellIs" dxfId="18886" priority="19022" stopIfTrue="1" operator="lessThan">
      <formula>G134</formula>
    </cfRule>
  </conditionalFormatting>
  <conditionalFormatting sqref="O134">
    <cfRule type="cellIs" dxfId="18885" priority="19021" stopIfTrue="1" operator="lessThan">
      <formula>G134</formula>
    </cfRule>
  </conditionalFormatting>
  <conditionalFormatting sqref="O134">
    <cfRule type="cellIs" dxfId="18884" priority="19020" stopIfTrue="1" operator="lessThan">
      <formula>G134</formula>
    </cfRule>
  </conditionalFormatting>
  <conditionalFormatting sqref="O134">
    <cfRule type="cellIs" dxfId="18883" priority="19019" stopIfTrue="1" operator="lessThan">
      <formula>G134</formula>
    </cfRule>
  </conditionalFormatting>
  <conditionalFormatting sqref="O134">
    <cfRule type="cellIs" dxfId="18882" priority="19018" stopIfTrue="1" operator="lessThan">
      <formula>G134</formula>
    </cfRule>
  </conditionalFormatting>
  <conditionalFormatting sqref="O134">
    <cfRule type="cellIs" dxfId="18881" priority="19017" stopIfTrue="1" operator="lessThan">
      <formula>G134</formula>
    </cfRule>
  </conditionalFormatting>
  <conditionalFormatting sqref="O134">
    <cfRule type="cellIs" dxfId="18880" priority="19016" stopIfTrue="1" operator="lessThan">
      <formula>G134</formula>
    </cfRule>
  </conditionalFormatting>
  <conditionalFormatting sqref="O134">
    <cfRule type="cellIs" dxfId="18879" priority="19015" stopIfTrue="1" operator="lessThan">
      <formula>G134</formula>
    </cfRule>
  </conditionalFormatting>
  <conditionalFormatting sqref="O134">
    <cfRule type="cellIs" dxfId="18878" priority="19014" stopIfTrue="1" operator="lessThan">
      <formula>G134</formula>
    </cfRule>
  </conditionalFormatting>
  <conditionalFormatting sqref="O134">
    <cfRule type="cellIs" dxfId="18877" priority="19013" stopIfTrue="1" operator="lessThan">
      <formula>G134</formula>
    </cfRule>
  </conditionalFormatting>
  <conditionalFormatting sqref="O134">
    <cfRule type="cellIs" dxfId="18876" priority="19012" stopIfTrue="1" operator="lessThan">
      <formula>G134</formula>
    </cfRule>
  </conditionalFormatting>
  <conditionalFormatting sqref="O134">
    <cfRule type="cellIs" dxfId="18875" priority="19011" stopIfTrue="1" operator="lessThan">
      <formula>G134</formula>
    </cfRule>
  </conditionalFormatting>
  <conditionalFormatting sqref="O134">
    <cfRule type="cellIs" dxfId="18874" priority="19010" stopIfTrue="1" operator="lessThan">
      <formula>G134</formula>
    </cfRule>
  </conditionalFormatting>
  <conditionalFormatting sqref="O134">
    <cfRule type="cellIs" dxfId="18873" priority="19009" stopIfTrue="1" operator="lessThan">
      <formula>G134</formula>
    </cfRule>
  </conditionalFormatting>
  <conditionalFormatting sqref="O134">
    <cfRule type="cellIs" dxfId="18872" priority="19008" stopIfTrue="1" operator="lessThan">
      <formula>G134</formula>
    </cfRule>
  </conditionalFormatting>
  <conditionalFormatting sqref="O134">
    <cfRule type="cellIs" dxfId="18871" priority="19007" stopIfTrue="1" operator="lessThan">
      <formula>G134</formula>
    </cfRule>
  </conditionalFormatting>
  <conditionalFormatting sqref="O134">
    <cfRule type="cellIs" dxfId="18870" priority="19006" stopIfTrue="1" operator="lessThan">
      <formula>G134</formula>
    </cfRule>
  </conditionalFormatting>
  <conditionalFormatting sqref="O134">
    <cfRule type="cellIs" dxfId="18869" priority="19005" stopIfTrue="1" operator="lessThan">
      <formula>G134</formula>
    </cfRule>
  </conditionalFormatting>
  <conditionalFormatting sqref="O134">
    <cfRule type="cellIs" dxfId="18868" priority="19004" stopIfTrue="1" operator="lessThan">
      <formula>G134</formula>
    </cfRule>
  </conditionalFormatting>
  <conditionalFormatting sqref="O134">
    <cfRule type="cellIs" dxfId="18867" priority="19003" stopIfTrue="1" operator="lessThan">
      <formula>G134</formula>
    </cfRule>
  </conditionalFormatting>
  <conditionalFormatting sqref="O134">
    <cfRule type="cellIs" dxfId="18866" priority="19002" stopIfTrue="1" operator="lessThan">
      <formula>G134</formula>
    </cfRule>
  </conditionalFormatting>
  <conditionalFormatting sqref="O134">
    <cfRule type="cellIs" dxfId="18865" priority="19001" stopIfTrue="1" operator="lessThan">
      <formula>G134</formula>
    </cfRule>
  </conditionalFormatting>
  <conditionalFormatting sqref="O134">
    <cfRule type="cellIs" dxfId="18864" priority="19000" stopIfTrue="1" operator="lessThan">
      <formula>G134</formula>
    </cfRule>
  </conditionalFormatting>
  <conditionalFormatting sqref="O134">
    <cfRule type="cellIs" dxfId="18863" priority="18999" stopIfTrue="1" operator="lessThan">
      <formula>G134</formula>
    </cfRule>
  </conditionalFormatting>
  <conditionalFormatting sqref="O134">
    <cfRule type="cellIs" dxfId="18862" priority="18998" stopIfTrue="1" operator="lessThan">
      <formula>G134</formula>
    </cfRule>
  </conditionalFormatting>
  <conditionalFormatting sqref="O134">
    <cfRule type="cellIs" dxfId="18861" priority="18997" stopIfTrue="1" operator="lessThan">
      <formula>G134</formula>
    </cfRule>
  </conditionalFormatting>
  <conditionalFormatting sqref="O134">
    <cfRule type="cellIs" dxfId="18860" priority="18996" stopIfTrue="1" operator="lessThan">
      <formula>G134</formula>
    </cfRule>
  </conditionalFormatting>
  <conditionalFormatting sqref="O134">
    <cfRule type="cellIs" dxfId="18859" priority="18995" stopIfTrue="1" operator="lessThan">
      <formula>G134</formula>
    </cfRule>
  </conditionalFormatting>
  <conditionalFormatting sqref="O134">
    <cfRule type="cellIs" dxfId="18858" priority="18994" stopIfTrue="1" operator="lessThan">
      <formula>G134</formula>
    </cfRule>
  </conditionalFormatting>
  <conditionalFormatting sqref="O134">
    <cfRule type="cellIs" dxfId="18857" priority="18993" stopIfTrue="1" operator="lessThan">
      <formula>G134</formula>
    </cfRule>
  </conditionalFormatting>
  <conditionalFormatting sqref="O134">
    <cfRule type="cellIs" dxfId="18856" priority="18992" stopIfTrue="1" operator="lessThan">
      <formula>G134</formula>
    </cfRule>
  </conditionalFormatting>
  <conditionalFormatting sqref="O134">
    <cfRule type="cellIs" dxfId="18855" priority="18991" stopIfTrue="1" operator="lessThan">
      <formula>G134</formula>
    </cfRule>
  </conditionalFormatting>
  <conditionalFormatting sqref="O134">
    <cfRule type="cellIs" dxfId="18854" priority="18990" stopIfTrue="1" operator="lessThan">
      <formula>G134</formula>
    </cfRule>
  </conditionalFormatting>
  <conditionalFormatting sqref="O134">
    <cfRule type="cellIs" dxfId="18853" priority="18989" stopIfTrue="1" operator="lessThan">
      <formula>G134</formula>
    </cfRule>
  </conditionalFormatting>
  <conditionalFormatting sqref="O134">
    <cfRule type="cellIs" dxfId="18852" priority="18988" stopIfTrue="1" operator="lessThan">
      <formula>G134</formula>
    </cfRule>
  </conditionalFormatting>
  <conditionalFormatting sqref="O134">
    <cfRule type="cellIs" dxfId="18851" priority="18987" stopIfTrue="1" operator="lessThan">
      <formula>G134</formula>
    </cfRule>
  </conditionalFormatting>
  <conditionalFormatting sqref="O134">
    <cfRule type="cellIs" dxfId="18850" priority="18986" stopIfTrue="1" operator="lessThan">
      <formula>G134</formula>
    </cfRule>
  </conditionalFormatting>
  <conditionalFormatting sqref="O134">
    <cfRule type="cellIs" dxfId="18849" priority="18985" stopIfTrue="1" operator="lessThan">
      <formula>G134</formula>
    </cfRule>
  </conditionalFormatting>
  <conditionalFormatting sqref="O134">
    <cfRule type="cellIs" dxfId="18848" priority="18984" stopIfTrue="1" operator="lessThan">
      <formula>G134</formula>
    </cfRule>
  </conditionalFormatting>
  <conditionalFormatting sqref="O134">
    <cfRule type="cellIs" dxfId="18847" priority="18983" stopIfTrue="1" operator="lessThan">
      <formula>G134</formula>
    </cfRule>
  </conditionalFormatting>
  <conditionalFormatting sqref="O134">
    <cfRule type="cellIs" dxfId="18846" priority="18982" stopIfTrue="1" operator="lessThan">
      <formula>G134</formula>
    </cfRule>
  </conditionalFormatting>
  <conditionalFormatting sqref="O134">
    <cfRule type="cellIs" dxfId="18845" priority="18981" stopIfTrue="1" operator="lessThan">
      <formula>G134</formula>
    </cfRule>
  </conditionalFormatting>
  <conditionalFormatting sqref="O134">
    <cfRule type="cellIs" dxfId="18844" priority="18980" stopIfTrue="1" operator="lessThan">
      <formula>G134</formula>
    </cfRule>
  </conditionalFormatting>
  <conditionalFormatting sqref="O134">
    <cfRule type="cellIs" dxfId="18843" priority="18979" stopIfTrue="1" operator="lessThan">
      <formula>G134</formula>
    </cfRule>
  </conditionalFormatting>
  <conditionalFormatting sqref="O134">
    <cfRule type="cellIs" dxfId="18842" priority="18978" stopIfTrue="1" operator="lessThan">
      <formula>G134</formula>
    </cfRule>
  </conditionalFormatting>
  <conditionalFormatting sqref="O134">
    <cfRule type="cellIs" dxfId="18841" priority="18977" stopIfTrue="1" operator="lessThan">
      <formula>G134</formula>
    </cfRule>
  </conditionalFormatting>
  <conditionalFormatting sqref="O134">
    <cfRule type="cellIs" dxfId="18840" priority="18976" stopIfTrue="1" operator="lessThan">
      <formula>G134</formula>
    </cfRule>
  </conditionalFormatting>
  <conditionalFormatting sqref="O134">
    <cfRule type="cellIs" dxfId="18839" priority="18975" stopIfTrue="1" operator="lessThan">
      <formula>G134</formula>
    </cfRule>
  </conditionalFormatting>
  <conditionalFormatting sqref="O134">
    <cfRule type="cellIs" dxfId="18838" priority="18974" stopIfTrue="1" operator="lessThan">
      <formula>G134</formula>
    </cfRule>
  </conditionalFormatting>
  <conditionalFormatting sqref="O134">
    <cfRule type="cellIs" dxfId="18837" priority="18973" stopIfTrue="1" operator="lessThan">
      <formula>G134</formula>
    </cfRule>
  </conditionalFormatting>
  <conditionalFormatting sqref="O134">
    <cfRule type="cellIs" dxfId="18836" priority="18972" stopIfTrue="1" operator="lessThan">
      <formula>G134</formula>
    </cfRule>
  </conditionalFormatting>
  <conditionalFormatting sqref="O134">
    <cfRule type="cellIs" dxfId="18835" priority="18971" stopIfTrue="1" operator="lessThan">
      <formula>G134</formula>
    </cfRule>
  </conditionalFormatting>
  <conditionalFormatting sqref="O134">
    <cfRule type="cellIs" dxfId="18834" priority="18970" stopIfTrue="1" operator="lessThan">
      <formula>G134</formula>
    </cfRule>
  </conditionalFormatting>
  <conditionalFormatting sqref="O134">
    <cfRule type="cellIs" dxfId="18833" priority="18969" stopIfTrue="1" operator="lessThan">
      <formula>G134</formula>
    </cfRule>
  </conditionalFormatting>
  <conditionalFormatting sqref="O134">
    <cfRule type="cellIs" dxfId="18832" priority="18968" stopIfTrue="1" operator="lessThan">
      <formula>G134</formula>
    </cfRule>
  </conditionalFormatting>
  <conditionalFormatting sqref="O134">
    <cfRule type="cellIs" dxfId="18831" priority="18967" stopIfTrue="1" operator="lessThan">
      <formula>G134</formula>
    </cfRule>
  </conditionalFormatting>
  <conditionalFormatting sqref="O134">
    <cfRule type="cellIs" dxfId="18830" priority="18966" stopIfTrue="1" operator="lessThan">
      <formula>G134</formula>
    </cfRule>
  </conditionalFormatting>
  <conditionalFormatting sqref="O134">
    <cfRule type="cellIs" dxfId="18829" priority="18965" stopIfTrue="1" operator="lessThan">
      <formula>G134</formula>
    </cfRule>
  </conditionalFormatting>
  <conditionalFormatting sqref="O134">
    <cfRule type="cellIs" dxfId="18828" priority="18964" stopIfTrue="1" operator="lessThan">
      <formula>G134</formula>
    </cfRule>
  </conditionalFormatting>
  <conditionalFormatting sqref="O134">
    <cfRule type="cellIs" dxfId="18827" priority="18963" stopIfTrue="1" operator="lessThan">
      <formula>G134</formula>
    </cfRule>
  </conditionalFormatting>
  <conditionalFormatting sqref="O134">
    <cfRule type="cellIs" dxfId="18826" priority="18962" stopIfTrue="1" operator="lessThan">
      <formula>G134</formula>
    </cfRule>
  </conditionalFormatting>
  <conditionalFormatting sqref="O134">
    <cfRule type="cellIs" dxfId="18825" priority="18961" stopIfTrue="1" operator="lessThan">
      <formula>G134</formula>
    </cfRule>
  </conditionalFormatting>
  <conditionalFormatting sqref="O134">
    <cfRule type="cellIs" dxfId="18824" priority="18960" stopIfTrue="1" operator="lessThan">
      <formula>G134</formula>
    </cfRule>
  </conditionalFormatting>
  <conditionalFormatting sqref="O134">
    <cfRule type="cellIs" dxfId="18823" priority="18959" stopIfTrue="1" operator="lessThan">
      <formula>G134</formula>
    </cfRule>
  </conditionalFormatting>
  <conditionalFormatting sqref="O134">
    <cfRule type="cellIs" dxfId="18822" priority="18958" stopIfTrue="1" operator="lessThan">
      <formula>G134</formula>
    </cfRule>
  </conditionalFormatting>
  <conditionalFormatting sqref="O134">
    <cfRule type="cellIs" dxfId="18821" priority="18957" stopIfTrue="1" operator="lessThan">
      <formula>G134</formula>
    </cfRule>
  </conditionalFormatting>
  <conditionalFormatting sqref="O134">
    <cfRule type="cellIs" dxfId="18820" priority="18956" stopIfTrue="1" operator="lessThan">
      <formula>G134</formula>
    </cfRule>
  </conditionalFormatting>
  <conditionalFormatting sqref="O134">
    <cfRule type="cellIs" dxfId="18819" priority="18955" stopIfTrue="1" operator="lessThan">
      <formula>G134</formula>
    </cfRule>
  </conditionalFormatting>
  <conditionalFormatting sqref="O134">
    <cfRule type="cellIs" dxfId="18818" priority="18954" stopIfTrue="1" operator="lessThan">
      <formula>G134</formula>
    </cfRule>
  </conditionalFormatting>
  <conditionalFormatting sqref="O134">
    <cfRule type="cellIs" dxfId="18817" priority="18953" stopIfTrue="1" operator="lessThan">
      <formula>G134</formula>
    </cfRule>
  </conditionalFormatting>
  <conditionalFormatting sqref="O134">
    <cfRule type="cellIs" dxfId="18816" priority="18952" stopIfTrue="1" operator="lessThan">
      <formula>G134</formula>
    </cfRule>
  </conditionalFormatting>
  <conditionalFormatting sqref="O134">
    <cfRule type="cellIs" dxfId="18815" priority="18951" stopIfTrue="1" operator="lessThan">
      <formula>G134</formula>
    </cfRule>
  </conditionalFormatting>
  <conditionalFormatting sqref="O134">
    <cfRule type="cellIs" dxfId="18814" priority="18950" stopIfTrue="1" operator="lessThan">
      <formula>G134</formula>
    </cfRule>
  </conditionalFormatting>
  <conditionalFormatting sqref="O134">
    <cfRule type="cellIs" dxfId="18813" priority="18949" stopIfTrue="1" operator="lessThan">
      <formula>G134</formula>
    </cfRule>
  </conditionalFormatting>
  <conditionalFormatting sqref="O134">
    <cfRule type="cellIs" dxfId="18812" priority="18948" stopIfTrue="1" operator="lessThan">
      <formula>G134</formula>
    </cfRule>
  </conditionalFormatting>
  <conditionalFormatting sqref="O134">
    <cfRule type="cellIs" dxfId="18811" priority="18947" stopIfTrue="1" operator="lessThan">
      <formula>G134</formula>
    </cfRule>
  </conditionalFormatting>
  <conditionalFormatting sqref="O134">
    <cfRule type="cellIs" dxfId="18810" priority="18946" stopIfTrue="1" operator="lessThan">
      <formula>G134</formula>
    </cfRule>
  </conditionalFormatting>
  <conditionalFormatting sqref="O134">
    <cfRule type="cellIs" dxfId="18809" priority="18945" stopIfTrue="1" operator="lessThan">
      <formula>G134</formula>
    </cfRule>
  </conditionalFormatting>
  <conditionalFormatting sqref="O134">
    <cfRule type="cellIs" dxfId="18808" priority="18944" stopIfTrue="1" operator="lessThan">
      <formula>G134</formula>
    </cfRule>
  </conditionalFormatting>
  <conditionalFormatting sqref="O134">
    <cfRule type="cellIs" dxfId="18807" priority="18943" stopIfTrue="1" operator="lessThan">
      <formula>G134</formula>
    </cfRule>
  </conditionalFormatting>
  <conditionalFormatting sqref="O134">
    <cfRule type="cellIs" dxfId="18806" priority="18942" stopIfTrue="1" operator="lessThan">
      <formula>G134</formula>
    </cfRule>
  </conditionalFormatting>
  <conditionalFormatting sqref="O134">
    <cfRule type="cellIs" dxfId="18805" priority="18941" stopIfTrue="1" operator="lessThan">
      <formula>G134</formula>
    </cfRule>
  </conditionalFormatting>
  <conditionalFormatting sqref="O134">
    <cfRule type="cellIs" dxfId="18804" priority="18940" stopIfTrue="1" operator="lessThan">
      <formula>G134</formula>
    </cfRule>
  </conditionalFormatting>
  <conditionalFormatting sqref="O134">
    <cfRule type="cellIs" dxfId="18803" priority="18939" stopIfTrue="1" operator="lessThan">
      <formula>G134</formula>
    </cfRule>
  </conditionalFormatting>
  <conditionalFormatting sqref="O134">
    <cfRule type="cellIs" dxfId="18802" priority="18938" stopIfTrue="1" operator="lessThan">
      <formula>G134</formula>
    </cfRule>
  </conditionalFormatting>
  <conditionalFormatting sqref="O134">
    <cfRule type="cellIs" dxfId="18801" priority="18937" stopIfTrue="1" operator="lessThan">
      <formula>G134</formula>
    </cfRule>
  </conditionalFormatting>
  <conditionalFormatting sqref="O134">
    <cfRule type="cellIs" dxfId="18800" priority="18936" stopIfTrue="1" operator="lessThan">
      <formula>G134</formula>
    </cfRule>
  </conditionalFormatting>
  <conditionalFormatting sqref="O134">
    <cfRule type="cellIs" dxfId="18799" priority="18935" stopIfTrue="1" operator="lessThan">
      <formula>G134</formula>
    </cfRule>
  </conditionalFormatting>
  <conditionalFormatting sqref="O134">
    <cfRule type="cellIs" dxfId="18798" priority="18934" stopIfTrue="1" operator="lessThan">
      <formula>G134</formula>
    </cfRule>
  </conditionalFormatting>
  <conditionalFormatting sqref="O134">
    <cfRule type="cellIs" dxfId="18797" priority="18933" stopIfTrue="1" operator="lessThan">
      <formula>G134</formula>
    </cfRule>
  </conditionalFormatting>
  <conditionalFormatting sqref="O134">
    <cfRule type="cellIs" dxfId="18796" priority="18932" stopIfTrue="1" operator="lessThan">
      <formula>G134</formula>
    </cfRule>
  </conditionalFormatting>
  <conditionalFormatting sqref="O134">
    <cfRule type="cellIs" dxfId="18795" priority="18931" stopIfTrue="1" operator="lessThan">
      <formula>G134</formula>
    </cfRule>
  </conditionalFormatting>
  <conditionalFormatting sqref="O134">
    <cfRule type="cellIs" dxfId="18794" priority="18930" stopIfTrue="1" operator="lessThan">
      <formula>G134</formula>
    </cfRule>
  </conditionalFormatting>
  <conditionalFormatting sqref="O134">
    <cfRule type="cellIs" dxfId="18793" priority="18929" stopIfTrue="1" operator="lessThan">
      <formula>G134</formula>
    </cfRule>
  </conditionalFormatting>
  <conditionalFormatting sqref="O134">
    <cfRule type="cellIs" dxfId="18792" priority="18928" stopIfTrue="1" operator="lessThan">
      <formula>G134</formula>
    </cfRule>
  </conditionalFormatting>
  <conditionalFormatting sqref="O134">
    <cfRule type="cellIs" dxfId="18791" priority="18927" stopIfTrue="1" operator="lessThan">
      <formula>G134</formula>
    </cfRule>
  </conditionalFormatting>
  <conditionalFormatting sqref="O134">
    <cfRule type="cellIs" dxfId="18790" priority="18926" stopIfTrue="1" operator="lessThan">
      <formula>G134</formula>
    </cfRule>
  </conditionalFormatting>
  <conditionalFormatting sqref="O134">
    <cfRule type="cellIs" dxfId="18789" priority="18925" stopIfTrue="1" operator="lessThan">
      <formula>G134</formula>
    </cfRule>
  </conditionalFormatting>
  <conditionalFormatting sqref="O134">
    <cfRule type="cellIs" dxfId="18788" priority="18924" stopIfTrue="1" operator="lessThan">
      <formula>G134</formula>
    </cfRule>
  </conditionalFormatting>
  <conditionalFormatting sqref="O134">
    <cfRule type="cellIs" dxfId="18787" priority="18923" stopIfTrue="1" operator="lessThan">
      <formula>G134</formula>
    </cfRule>
  </conditionalFormatting>
  <conditionalFormatting sqref="O134">
    <cfRule type="cellIs" dxfId="18786" priority="18922" stopIfTrue="1" operator="lessThan">
      <formula>G134</formula>
    </cfRule>
  </conditionalFormatting>
  <conditionalFormatting sqref="O134">
    <cfRule type="cellIs" dxfId="18785" priority="18921" stopIfTrue="1" operator="lessThan">
      <formula>G134</formula>
    </cfRule>
  </conditionalFormatting>
  <conditionalFormatting sqref="O134">
    <cfRule type="cellIs" dxfId="18784" priority="18920" stopIfTrue="1" operator="lessThan">
      <formula>G134</formula>
    </cfRule>
  </conditionalFormatting>
  <conditionalFormatting sqref="O134">
    <cfRule type="cellIs" dxfId="18783" priority="18919" stopIfTrue="1" operator="lessThan">
      <formula>G134</formula>
    </cfRule>
  </conditionalFormatting>
  <conditionalFormatting sqref="O134">
    <cfRule type="cellIs" dxfId="18782" priority="18918" stopIfTrue="1" operator="lessThan">
      <formula>G134</formula>
    </cfRule>
  </conditionalFormatting>
  <conditionalFormatting sqref="O134">
    <cfRule type="cellIs" dxfId="18781" priority="18917" stopIfTrue="1" operator="lessThan">
      <formula>G134</formula>
    </cfRule>
  </conditionalFormatting>
  <conditionalFormatting sqref="O134">
    <cfRule type="cellIs" dxfId="18780" priority="18916" stopIfTrue="1" operator="lessThan">
      <formula>G134</formula>
    </cfRule>
  </conditionalFormatting>
  <conditionalFormatting sqref="O134">
    <cfRule type="cellIs" dxfId="18779" priority="18915" stopIfTrue="1" operator="lessThan">
      <formula>G134</formula>
    </cfRule>
  </conditionalFormatting>
  <conditionalFormatting sqref="O134">
    <cfRule type="cellIs" dxfId="18778" priority="18914" stopIfTrue="1" operator="lessThan">
      <formula>G134</formula>
    </cfRule>
  </conditionalFormatting>
  <conditionalFormatting sqref="O134">
    <cfRule type="cellIs" dxfId="18777" priority="18913" stopIfTrue="1" operator="lessThan">
      <formula>G134</formula>
    </cfRule>
  </conditionalFormatting>
  <conditionalFormatting sqref="O134">
    <cfRule type="cellIs" dxfId="18776" priority="18912" stopIfTrue="1" operator="lessThan">
      <formula>G134</formula>
    </cfRule>
  </conditionalFormatting>
  <conditionalFormatting sqref="O134">
    <cfRule type="cellIs" dxfId="18775" priority="18911" stopIfTrue="1" operator="lessThan">
      <formula>G134</formula>
    </cfRule>
  </conditionalFormatting>
  <conditionalFormatting sqref="O134">
    <cfRule type="cellIs" dxfId="18774" priority="18910" stopIfTrue="1" operator="lessThan">
      <formula>G134</formula>
    </cfRule>
  </conditionalFormatting>
  <conditionalFormatting sqref="O134">
    <cfRule type="cellIs" dxfId="18773" priority="18909" stopIfTrue="1" operator="lessThan">
      <formula>G134</formula>
    </cfRule>
  </conditionalFormatting>
  <conditionalFormatting sqref="O134">
    <cfRule type="cellIs" dxfId="18772" priority="18908" stopIfTrue="1" operator="lessThan">
      <formula>G134</formula>
    </cfRule>
  </conditionalFormatting>
  <conditionalFormatting sqref="O134">
    <cfRule type="cellIs" dxfId="18771" priority="18907" stopIfTrue="1" operator="lessThan">
      <formula>G134</formula>
    </cfRule>
  </conditionalFormatting>
  <conditionalFormatting sqref="O134">
    <cfRule type="cellIs" dxfId="18770" priority="18906" stopIfTrue="1" operator="lessThan">
      <formula>G134</formula>
    </cfRule>
  </conditionalFormatting>
  <conditionalFormatting sqref="O134">
    <cfRule type="cellIs" dxfId="18769" priority="18905" stopIfTrue="1" operator="lessThan">
      <formula>G134</formula>
    </cfRule>
  </conditionalFormatting>
  <conditionalFormatting sqref="O134">
    <cfRule type="cellIs" dxfId="18768" priority="18904" stopIfTrue="1" operator="lessThan">
      <formula>G134</formula>
    </cfRule>
  </conditionalFormatting>
  <conditionalFormatting sqref="O134">
    <cfRule type="cellIs" dxfId="18767" priority="18903" stopIfTrue="1" operator="lessThan">
      <formula>G134</formula>
    </cfRule>
  </conditionalFormatting>
  <conditionalFormatting sqref="O134">
    <cfRule type="cellIs" dxfId="18766" priority="18902" stopIfTrue="1" operator="lessThan">
      <formula>G134</formula>
    </cfRule>
  </conditionalFormatting>
  <conditionalFormatting sqref="O134">
    <cfRule type="cellIs" dxfId="18765" priority="18901" stopIfTrue="1" operator="lessThan">
      <formula>G134</formula>
    </cfRule>
  </conditionalFormatting>
  <conditionalFormatting sqref="O134">
    <cfRule type="cellIs" dxfId="18764" priority="18900" stopIfTrue="1" operator="lessThan">
      <formula>G134</formula>
    </cfRule>
  </conditionalFormatting>
  <conditionalFormatting sqref="O134">
    <cfRule type="cellIs" dxfId="18763" priority="18899" stopIfTrue="1" operator="lessThan">
      <formula>G134</formula>
    </cfRule>
  </conditionalFormatting>
  <conditionalFormatting sqref="O134">
    <cfRule type="cellIs" dxfId="18762" priority="18898" stopIfTrue="1" operator="lessThan">
      <formula>G134</formula>
    </cfRule>
  </conditionalFormatting>
  <conditionalFormatting sqref="O134">
    <cfRule type="cellIs" dxfId="18761" priority="18897" stopIfTrue="1" operator="lessThan">
      <formula>G134</formula>
    </cfRule>
  </conditionalFormatting>
  <conditionalFormatting sqref="O134">
    <cfRule type="cellIs" dxfId="18760" priority="18896" stopIfTrue="1" operator="lessThan">
      <formula>G134</formula>
    </cfRule>
  </conditionalFormatting>
  <conditionalFormatting sqref="O134">
    <cfRule type="cellIs" dxfId="18759" priority="18895" stopIfTrue="1" operator="lessThan">
      <formula>G134</formula>
    </cfRule>
  </conditionalFormatting>
  <conditionalFormatting sqref="O134">
    <cfRule type="cellIs" dxfId="18758" priority="18894" stopIfTrue="1" operator="lessThan">
      <formula>G134</formula>
    </cfRule>
  </conditionalFormatting>
  <conditionalFormatting sqref="O134">
    <cfRule type="cellIs" dxfId="18757" priority="18893" stopIfTrue="1" operator="lessThan">
      <formula>G134</formula>
    </cfRule>
  </conditionalFormatting>
  <conditionalFormatting sqref="O134">
    <cfRule type="cellIs" dxfId="18756" priority="18892" stopIfTrue="1" operator="lessThan">
      <formula>G134</formula>
    </cfRule>
  </conditionalFormatting>
  <conditionalFormatting sqref="O134">
    <cfRule type="cellIs" dxfId="18755" priority="18891" stopIfTrue="1" operator="lessThan">
      <formula>G134</formula>
    </cfRule>
  </conditionalFormatting>
  <conditionalFormatting sqref="O134">
    <cfRule type="cellIs" dxfId="18754" priority="18890" stopIfTrue="1" operator="lessThan">
      <formula>G134</formula>
    </cfRule>
  </conditionalFormatting>
  <conditionalFormatting sqref="O134">
    <cfRule type="cellIs" dxfId="18753" priority="18889" stopIfTrue="1" operator="lessThan">
      <formula>G134</formula>
    </cfRule>
  </conditionalFormatting>
  <conditionalFormatting sqref="O134">
    <cfRule type="cellIs" dxfId="18752" priority="18888" stopIfTrue="1" operator="lessThan">
      <formula>G134</formula>
    </cfRule>
  </conditionalFormatting>
  <conditionalFormatting sqref="O134">
    <cfRule type="cellIs" dxfId="18751" priority="18887" stopIfTrue="1" operator="lessThan">
      <formula>G134</formula>
    </cfRule>
  </conditionalFormatting>
  <conditionalFormatting sqref="O134">
    <cfRule type="cellIs" dxfId="18750" priority="18886" stopIfTrue="1" operator="lessThan">
      <formula>G134</formula>
    </cfRule>
  </conditionalFormatting>
  <conditionalFormatting sqref="O134">
    <cfRule type="cellIs" dxfId="18749" priority="18885" stopIfTrue="1" operator="lessThan">
      <formula>G134</formula>
    </cfRule>
  </conditionalFormatting>
  <conditionalFormatting sqref="O134">
    <cfRule type="cellIs" dxfId="18748" priority="18884" stopIfTrue="1" operator="lessThan">
      <formula>G134</formula>
    </cfRule>
  </conditionalFormatting>
  <conditionalFormatting sqref="O134">
    <cfRule type="cellIs" dxfId="18747" priority="18883" stopIfTrue="1" operator="lessThan">
      <formula>G134</formula>
    </cfRule>
  </conditionalFormatting>
  <conditionalFormatting sqref="O134">
    <cfRule type="cellIs" dxfId="18746" priority="18882" stopIfTrue="1" operator="lessThan">
      <formula>G134</formula>
    </cfRule>
  </conditionalFormatting>
  <conditionalFormatting sqref="O134">
    <cfRule type="cellIs" dxfId="18745" priority="18881" stopIfTrue="1" operator="lessThan">
      <formula>G134</formula>
    </cfRule>
  </conditionalFormatting>
  <conditionalFormatting sqref="O134">
    <cfRule type="cellIs" dxfId="18744" priority="18880" stopIfTrue="1" operator="lessThan">
      <formula>G134</formula>
    </cfRule>
  </conditionalFormatting>
  <conditionalFormatting sqref="O134">
    <cfRule type="cellIs" dxfId="18743" priority="18879" stopIfTrue="1" operator="lessThan">
      <formula>G134</formula>
    </cfRule>
  </conditionalFormatting>
  <conditionalFormatting sqref="O134">
    <cfRule type="cellIs" dxfId="18742" priority="18878" stopIfTrue="1" operator="lessThan">
      <formula>G134</formula>
    </cfRule>
  </conditionalFormatting>
  <conditionalFormatting sqref="O134">
    <cfRule type="cellIs" dxfId="18741" priority="18877" stopIfTrue="1" operator="lessThan">
      <formula>G134</formula>
    </cfRule>
  </conditionalFormatting>
  <conditionalFormatting sqref="O134">
    <cfRule type="cellIs" dxfId="18740" priority="18876" stopIfTrue="1" operator="lessThan">
      <formula>G134</formula>
    </cfRule>
  </conditionalFormatting>
  <conditionalFormatting sqref="O134">
    <cfRule type="cellIs" dxfId="18739" priority="18875" stopIfTrue="1" operator="lessThan">
      <formula>G134</formula>
    </cfRule>
  </conditionalFormatting>
  <conditionalFormatting sqref="O134">
    <cfRule type="cellIs" dxfId="18738" priority="18874" stopIfTrue="1" operator="lessThan">
      <formula>G134</formula>
    </cfRule>
  </conditionalFormatting>
  <conditionalFormatting sqref="O134">
    <cfRule type="cellIs" dxfId="18737" priority="18873" stopIfTrue="1" operator="lessThan">
      <formula>G134</formula>
    </cfRule>
  </conditionalFormatting>
  <conditionalFormatting sqref="O134">
    <cfRule type="cellIs" dxfId="18736" priority="18872" stopIfTrue="1" operator="lessThan">
      <formula>G134</formula>
    </cfRule>
  </conditionalFormatting>
  <conditionalFormatting sqref="O134">
    <cfRule type="cellIs" dxfId="18735" priority="18871" stopIfTrue="1" operator="lessThan">
      <formula>G134</formula>
    </cfRule>
  </conditionalFormatting>
  <conditionalFormatting sqref="O134">
    <cfRule type="cellIs" dxfId="18734" priority="18870" stopIfTrue="1" operator="lessThan">
      <formula>G134</formula>
    </cfRule>
  </conditionalFormatting>
  <conditionalFormatting sqref="O134">
    <cfRule type="cellIs" dxfId="18733" priority="18869" stopIfTrue="1" operator="lessThan">
      <formula>G134</formula>
    </cfRule>
  </conditionalFormatting>
  <conditionalFormatting sqref="O134">
    <cfRule type="cellIs" dxfId="18732" priority="18868" stopIfTrue="1" operator="lessThan">
      <formula>G134</formula>
    </cfRule>
  </conditionalFormatting>
  <conditionalFormatting sqref="O134">
    <cfRule type="cellIs" dxfId="18731" priority="18867" stopIfTrue="1" operator="lessThan">
      <formula>G134</formula>
    </cfRule>
  </conditionalFormatting>
  <conditionalFormatting sqref="O134">
    <cfRule type="cellIs" dxfId="18730" priority="18866" stopIfTrue="1" operator="lessThan">
      <formula>G134</formula>
    </cfRule>
  </conditionalFormatting>
  <conditionalFormatting sqref="O134">
    <cfRule type="cellIs" dxfId="18729" priority="18865" stopIfTrue="1" operator="lessThan">
      <formula>G134</formula>
    </cfRule>
  </conditionalFormatting>
  <conditionalFormatting sqref="O134">
    <cfRule type="cellIs" dxfId="18728" priority="18864" stopIfTrue="1" operator="lessThan">
      <formula>G134</formula>
    </cfRule>
  </conditionalFormatting>
  <conditionalFormatting sqref="O134">
    <cfRule type="cellIs" dxfId="18727" priority="18863" stopIfTrue="1" operator="lessThan">
      <formula>G134</formula>
    </cfRule>
  </conditionalFormatting>
  <conditionalFormatting sqref="O134">
    <cfRule type="cellIs" dxfId="18726" priority="18862" stopIfTrue="1" operator="lessThan">
      <formula>G134</formula>
    </cfRule>
  </conditionalFormatting>
  <conditionalFormatting sqref="O134">
    <cfRule type="cellIs" dxfId="18725" priority="18861" stopIfTrue="1" operator="lessThan">
      <formula>G134</formula>
    </cfRule>
  </conditionalFormatting>
  <conditionalFormatting sqref="O134">
    <cfRule type="cellIs" dxfId="18724" priority="18860" stopIfTrue="1" operator="lessThan">
      <formula>G134</formula>
    </cfRule>
  </conditionalFormatting>
  <conditionalFormatting sqref="O134">
    <cfRule type="cellIs" dxfId="18723" priority="18859" stopIfTrue="1" operator="lessThan">
      <formula>G134</formula>
    </cfRule>
  </conditionalFormatting>
  <conditionalFormatting sqref="O134">
    <cfRule type="cellIs" dxfId="18722" priority="18858" stopIfTrue="1" operator="lessThan">
      <formula>G134</formula>
    </cfRule>
  </conditionalFormatting>
  <conditionalFormatting sqref="O134">
    <cfRule type="cellIs" dxfId="18721" priority="18857" stopIfTrue="1" operator="lessThan">
      <formula>G134</formula>
    </cfRule>
  </conditionalFormatting>
  <conditionalFormatting sqref="O134">
    <cfRule type="cellIs" dxfId="18720" priority="18856" stopIfTrue="1" operator="lessThan">
      <formula>G134</formula>
    </cfRule>
  </conditionalFormatting>
  <conditionalFormatting sqref="O134">
    <cfRule type="cellIs" dxfId="18719" priority="18855" stopIfTrue="1" operator="lessThan">
      <formula>G134</formula>
    </cfRule>
  </conditionalFormatting>
  <conditionalFormatting sqref="O134">
    <cfRule type="cellIs" dxfId="18718" priority="18854" stopIfTrue="1" operator="lessThan">
      <formula>G134</formula>
    </cfRule>
  </conditionalFormatting>
  <conditionalFormatting sqref="O134">
    <cfRule type="cellIs" dxfId="18717" priority="18853" stopIfTrue="1" operator="lessThan">
      <formula>G134</formula>
    </cfRule>
  </conditionalFormatting>
  <conditionalFormatting sqref="O134">
    <cfRule type="cellIs" dxfId="18716" priority="18852" stopIfTrue="1" operator="lessThan">
      <formula>G134</formula>
    </cfRule>
  </conditionalFormatting>
  <conditionalFormatting sqref="O134">
    <cfRule type="cellIs" dxfId="18715" priority="18851" stopIfTrue="1" operator="lessThan">
      <formula>G134</formula>
    </cfRule>
  </conditionalFormatting>
  <conditionalFormatting sqref="O134">
    <cfRule type="cellIs" dxfId="18714" priority="18850" stopIfTrue="1" operator="lessThan">
      <formula>G134</formula>
    </cfRule>
  </conditionalFormatting>
  <conditionalFormatting sqref="O134">
    <cfRule type="cellIs" dxfId="18713" priority="18849" stopIfTrue="1" operator="lessThan">
      <formula>G134</formula>
    </cfRule>
  </conditionalFormatting>
  <conditionalFormatting sqref="O134">
    <cfRule type="cellIs" dxfId="18712" priority="18848" stopIfTrue="1" operator="lessThan">
      <formula>G134</formula>
    </cfRule>
  </conditionalFormatting>
  <conditionalFormatting sqref="O134">
    <cfRule type="cellIs" dxfId="18711" priority="18847" stopIfTrue="1" operator="lessThan">
      <formula>G134</formula>
    </cfRule>
  </conditionalFormatting>
  <conditionalFormatting sqref="O134">
    <cfRule type="cellIs" dxfId="18710" priority="18846" stopIfTrue="1" operator="lessThan">
      <formula>G134</formula>
    </cfRule>
  </conditionalFormatting>
  <conditionalFormatting sqref="O134">
    <cfRule type="cellIs" dxfId="18709" priority="18845" stopIfTrue="1" operator="lessThan">
      <formula>G134</formula>
    </cfRule>
  </conditionalFormatting>
  <conditionalFormatting sqref="O134">
    <cfRule type="cellIs" dxfId="18708" priority="18844" stopIfTrue="1" operator="lessThan">
      <formula>G134</formula>
    </cfRule>
  </conditionalFormatting>
  <conditionalFormatting sqref="O134">
    <cfRule type="cellIs" dxfId="18707" priority="18843" stopIfTrue="1" operator="lessThan">
      <formula>G134</formula>
    </cfRule>
  </conditionalFormatting>
  <conditionalFormatting sqref="O134">
    <cfRule type="cellIs" dxfId="18706" priority="18842" stopIfTrue="1" operator="lessThan">
      <formula>G134</formula>
    </cfRule>
  </conditionalFormatting>
  <conditionalFormatting sqref="O134">
    <cfRule type="cellIs" dxfId="18705" priority="18841" stopIfTrue="1" operator="lessThan">
      <formula>G134</formula>
    </cfRule>
  </conditionalFormatting>
  <conditionalFormatting sqref="O134">
    <cfRule type="cellIs" dxfId="18704" priority="18840" stopIfTrue="1" operator="lessThan">
      <formula>G134</formula>
    </cfRule>
  </conditionalFormatting>
  <conditionalFormatting sqref="O134">
    <cfRule type="cellIs" dxfId="18703" priority="18839" stopIfTrue="1" operator="lessThan">
      <formula>G134</formula>
    </cfRule>
  </conditionalFormatting>
  <conditionalFormatting sqref="O134">
    <cfRule type="cellIs" dxfId="18702" priority="18838" stopIfTrue="1" operator="lessThan">
      <formula>G134</formula>
    </cfRule>
  </conditionalFormatting>
  <conditionalFormatting sqref="O134">
    <cfRule type="cellIs" dxfId="18701" priority="18837" stopIfTrue="1" operator="lessThan">
      <formula>G134</formula>
    </cfRule>
  </conditionalFormatting>
  <conditionalFormatting sqref="O134">
    <cfRule type="cellIs" dxfId="18700" priority="18836" stopIfTrue="1" operator="lessThan">
      <formula>G134</formula>
    </cfRule>
  </conditionalFormatting>
  <conditionalFormatting sqref="O134">
    <cfRule type="cellIs" dxfId="18699" priority="18835" stopIfTrue="1" operator="lessThan">
      <formula>G134</formula>
    </cfRule>
  </conditionalFormatting>
  <conditionalFormatting sqref="O134">
    <cfRule type="cellIs" dxfId="18698" priority="18834" stopIfTrue="1" operator="lessThan">
      <formula>G134</formula>
    </cfRule>
  </conditionalFormatting>
  <conditionalFormatting sqref="O134">
    <cfRule type="cellIs" dxfId="18697" priority="18833" stopIfTrue="1" operator="lessThan">
      <formula>G134</formula>
    </cfRule>
  </conditionalFormatting>
  <conditionalFormatting sqref="Y134">
    <cfRule type="cellIs" dxfId="18696" priority="18832" stopIfTrue="1" operator="lessThan">
      <formula>J134</formula>
    </cfRule>
  </conditionalFormatting>
  <conditionalFormatting sqref="Y134">
    <cfRule type="cellIs" dxfId="18695" priority="18831" stopIfTrue="1" operator="lessThan">
      <formula>J134</formula>
    </cfRule>
  </conditionalFormatting>
  <conditionalFormatting sqref="Y134">
    <cfRule type="cellIs" dxfId="18694" priority="18830" stopIfTrue="1" operator="lessThan">
      <formula>J134</formula>
    </cfRule>
  </conditionalFormatting>
  <conditionalFormatting sqref="Y134">
    <cfRule type="cellIs" dxfId="18693" priority="18829" stopIfTrue="1" operator="lessThan">
      <formula>J134</formula>
    </cfRule>
  </conditionalFormatting>
  <conditionalFormatting sqref="Y134">
    <cfRule type="cellIs" dxfId="18692" priority="18828" stopIfTrue="1" operator="lessThan">
      <formula>J134</formula>
    </cfRule>
  </conditionalFormatting>
  <conditionalFormatting sqref="Y134">
    <cfRule type="cellIs" dxfId="18691" priority="18827" stopIfTrue="1" operator="lessThan">
      <formula>J134</formula>
    </cfRule>
  </conditionalFormatting>
  <conditionalFormatting sqref="Y134">
    <cfRule type="cellIs" dxfId="18690" priority="18826" stopIfTrue="1" operator="lessThan">
      <formula>J134</formula>
    </cfRule>
  </conditionalFormatting>
  <conditionalFormatting sqref="X134">
    <cfRule type="cellIs" dxfId="18689" priority="18825" stopIfTrue="1" operator="lessThan">
      <formula>J134</formula>
    </cfRule>
  </conditionalFormatting>
  <conditionalFormatting sqref="X134">
    <cfRule type="cellIs" dxfId="18688" priority="18824" stopIfTrue="1" operator="lessThan">
      <formula>J134</formula>
    </cfRule>
  </conditionalFormatting>
  <conditionalFormatting sqref="X134">
    <cfRule type="cellIs" dxfId="18687" priority="18823" stopIfTrue="1" operator="lessThan">
      <formula>J134</formula>
    </cfRule>
  </conditionalFormatting>
  <conditionalFormatting sqref="Y134">
    <cfRule type="cellIs" dxfId="18686" priority="18822" stopIfTrue="1" operator="lessThan">
      <formula>J134</formula>
    </cfRule>
  </conditionalFormatting>
  <conditionalFormatting sqref="X134">
    <cfRule type="cellIs" dxfId="18685" priority="18821" stopIfTrue="1" operator="lessThan">
      <formula>J134</formula>
    </cfRule>
  </conditionalFormatting>
  <conditionalFormatting sqref="X134">
    <cfRule type="cellIs" dxfId="18684" priority="18820" stopIfTrue="1" operator="lessThan">
      <formula>J134</formula>
    </cfRule>
  </conditionalFormatting>
  <conditionalFormatting sqref="O135:O136">
    <cfRule type="cellIs" dxfId="18683" priority="18819" stopIfTrue="1" operator="lessThan">
      <formula>G135</formula>
    </cfRule>
  </conditionalFormatting>
  <conditionalFormatting sqref="O135:O136">
    <cfRule type="cellIs" dxfId="18682" priority="18818" stopIfTrue="1" operator="lessThan">
      <formula>G135</formula>
    </cfRule>
  </conditionalFormatting>
  <conditionalFormatting sqref="O135:O136">
    <cfRule type="cellIs" dxfId="18681" priority="18817" stopIfTrue="1" operator="lessThan">
      <formula>G135</formula>
    </cfRule>
  </conditionalFormatting>
  <conditionalFormatting sqref="O135:O136">
    <cfRule type="cellIs" dxfId="18680" priority="18816" stopIfTrue="1" operator="lessThan">
      <formula>G135</formula>
    </cfRule>
  </conditionalFormatting>
  <conditionalFormatting sqref="O135:O136">
    <cfRule type="cellIs" dxfId="18679" priority="18815" stopIfTrue="1" operator="lessThan">
      <formula>G135</formula>
    </cfRule>
  </conditionalFormatting>
  <conditionalFormatting sqref="O135:O136">
    <cfRule type="cellIs" dxfId="18678" priority="18814" stopIfTrue="1" operator="lessThan">
      <formula>G135</formula>
    </cfRule>
  </conditionalFormatting>
  <conditionalFormatting sqref="O135:O136">
    <cfRule type="cellIs" dxfId="18677" priority="18813" stopIfTrue="1" operator="lessThan">
      <formula>G135</formula>
    </cfRule>
  </conditionalFormatting>
  <conditionalFormatting sqref="O135:O136">
    <cfRule type="cellIs" dxfId="18676" priority="18812" stopIfTrue="1" operator="lessThan">
      <formula>G135</formula>
    </cfRule>
  </conditionalFormatting>
  <conditionalFormatting sqref="O135:O136">
    <cfRule type="cellIs" dxfId="18675" priority="18811" stopIfTrue="1" operator="lessThan">
      <formula>G135</formula>
    </cfRule>
  </conditionalFormatting>
  <conditionalFormatting sqref="O135:O136">
    <cfRule type="cellIs" dxfId="18674" priority="18810" stopIfTrue="1" operator="lessThan">
      <formula>G135</formula>
    </cfRule>
  </conditionalFormatting>
  <conditionalFormatting sqref="O135:O136">
    <cfRule type="cellIs" dxfId="18673" priority="18809" stopIfTrue="1" operator="lessThan">
      <formula>G135</formula>
    </cfRule>
  </conditionalFormatting>
  <conditionalFormatting sqref="O135:O136">
    <cfRule type="cellIs" dxfId="18672" priority="18808" stopIfTrue="1" operator="lessThan">
      <formula>G135</formula>
    </cfRule>
  </conditionalFormatting>
  <conditionalFormatting sqref="O135:O136">
    <cfRule type="cellIs" dxfId="18671" priority="18807" stopIfTrue="1" operator="lessThan">
      <formula>G135</formula>
    </cfRule>
  </conditionalFormatting>
  <conditionalFormatting sqref="O135:O136">
    <cfRule type="cellIs" dxfId="18670" priority="18806" stopIfTrue="1" operator="lessThan">
      <formula>G135</formula>
    </cfRule>
  </conditionalFormatting>
  <conditionalFormatting sqref="O135:O136">
    <cfRule type="cellIs" dxfId="18669" priority="18805" stopIfTrue="1" operator="lessThan">
      <formula>G135</formula>
    </cfRule>
  </conditionalFormatting>
  <conditionalFormatting sqref="O135:O136">
    <cfRule type="cellIs" dxfId="18668" priority="18804" stopIfTrue="1" operator="lessThan">
      <formula>G135</formula>
    </cfRule>
  </conditionalFormatting>
  <conditionalFormatting sqref="O135:O136">
    <cfRule type="cellIs" dxfId="18667" priority="18803" stopIfTrue="1" operator="lessThan">
      <formula>G135</formula>
    </cfRule>
  </conditionalFormatting>
  <conditionalFormatting sqref="O135:O136">
    <cfRule type="cellIs" dxfId="18666" priority="18802" stopIfTrue="1" operator="lessThan">
      <formula>G135</formula>
    </cfRule>
  </conditionalFormatting>
  <conditionalFormatting sqref="O135:O136">
    <cfRule type="cellIs" dxfId="18665" priority="18801" stopIfTrue="1" operator="lessThan">
      <formula>G135</formula>
    </cfRule>
  </conditionalFormatting>
  <conditionalFormatting sqref="O135:O136">
    <cfRule type="cellIs" dxfId="18664" priority="18800" stopIfTrue="1" operator="lessThan">
      <formula>G135</formula>
    </cfRule>
  </conditionalFormatting>
  <conditionalFormatting sqref="O135:O136">
    <cfRule type="cellIs" dxfId="18663" priority="18799" stopIfTrue="1" operator="lessThan">
      <formula>G135</formula>
    </cfRule>
  </conditionalFormatting>
  <conditionalFormatting sqref="O135:O136">
    <cfRule type="cellIs" dxfId="18662" priority="18798" stopIfTrue="1" operator="lessThan">
      <formula>G135</formula>
    </cfRule>
  </conditionalFormatting>
  <conditionalFormatting sqref="O135:O136">
    <cfRule type="cellIs" dxfId="18661" priority="18797" stopIfTrue="1" operator="lessThan">
      <formula>G135</formula>
    </cfRule>
  </conditionalFormatting>
  <conditionalFormatting sqref="O135:O136">
    <cfRule type="cellIs" dxfId="18660" priority="18796" stopIfTrue="1" operator="lessThan">
      <formula>G135</formula>
    </cfRule>
  </conditionalFormatting>
  <conditionalFormatting sqref="O135:O136">
    <cfRule type="cellIs" dxfId="18659" priority="18795" stopIfTrue="1" operator="lessThan">
      <formula>G135</formula>
    </cfRule>
  </conditionalFormatting>
  <conditionalFormatting sqref="O135:O136">
    <cfRule type="cellIs" dxfId="18658" priority="18794" stopIfTrue="1" operator="lessThan">
      <formula>G135</formula>
    </cfRule>
  </conditionalFormatting>
  <conditionalFormatting sqref="O135:O136">
    <cfRule type="cellIs" dxfId="18657" priority="18793" stopIfTrue="1" operator="lessThan">
      <formula>G135</formula>
    </cfRule>
  </conditionalFormatting>
  <conditionalFormatting sqref="O135:O136">
    <cfRule type="cellIs" dxfId="18656" priority="18792" stopIfTrue="1" operator="lessThan">
      <formula>G135</formula>
    </cfRule>
  </conditionalFormatting>
  <conditionalFormatting sqref="O135:O136">
    <cfRule type="cellIs" dxfId="18655" priority="18791" stopIfTrue="1" operator="lessThan">
      <formula>G135</formula>
    </cfRule>
  </conditionalFormatting>
  <conditionalFormatting sqref="O135:O136">
    <cfRule type="cellIs" dxfId="18654" priority="18790" stopIfTrue="1" operator="lessThan">
      <formula>G135</formula>
    </cfRule>
  </conditionalFormatting>
  <conditionalFormatting sqref="O135:O136">
    <cfRule type="cellIs" dxfId="18653" priority="18789" stopIfTrue="1" operator="lessThan">
      <formula>G135</formula>
    </cfRule>
  </conditionalFormatting>
  <conditionalFormatting sqref="O135:O136">
    <cfRule type="cellIs" dxfId="18652" priority="18788" stopIfTrue="1" operator="lessThan">
      <formula>G135</formula>
    </cfRule>
  </conditionalFormatting>
  <conditionalFormatting sqref="O135:O136">
    <cfRule type="cellIs" dxfId="18651" priority="18787" stopIfTrue="1" operator="lessThan">
      <formula>G135</formula>
    </cfRule>
  </conditionalFormatting>
  <conditionalFormatting sqref="O135:O136">
    <cfRule type="cellIs" dxfId="18650" priority="18786" stopIfTrue="1" operator="lessThan">
      <formula>G135</formula>
    </cfRule>
  </conditionalFormatting>
  <conditionalFormatting sqref="O135:O136">
    <cfRule type="cellIs" dxfId="18649" priority="18785" stopIfTrue="1" operator="lessThan">
      <formula>G135</formula>
    </cfRule>
  </conditionalFormatting>
  <conditionalFormatting sqref="O135:O136">
    <cfRule type="cellIs" dxfId="18648" priority="18784" stopIfTrue="1" operator="lessThan">
      <formula>G135</formula>
    </cfRule>
  </conditionalFormatting>
  <conditionalFormatting sqref="O135:O136">
    <cfRule type="cellIs" dxfId="18647" priority="18783" stopIfTrue="1" operator="lessThan">
      <formula>G135</formula>
    </cfRule>
  </conditionalFormatting>
  <conditionalFormatting sqref="O135:O136">
    <cfRule type="cellIs" dxfId="18646" priority="18782" stopIfTrue="1" operator="lessThan">
      <formula>G135</formula>
    </cfRule>
  </conditionalFormatting>
  <conditionalFormatting sqref="O135:O136">
    <cfRule type="cellIs" dxfId="18645" priority="18781" stopIfTrue="1" operator="lessThan">
      <formula>G135</formula>
    </cfRule>
  </conditionalFormatting>
  <conditionalFormatting sqref="O135:O136">
    <cfRule type="cellIs" dxfId="18644" priority="18780" stopIfTrue="1" operator="lessThan">
      <formula>G135</formula>
    </cfRule>
  </conditionalFormatting>
  <conditionalFormatting sqref="O135:O136">
    <cfRule type="cellIs" dxfId="18643" priority="18779" stopIfTrue="1" operator="lessThan">
      <formula>G135</formula>
    </cfRule>
  </conditionalFormatting>
  <conditionalFormatting sqref="O135:O136">
    <cfRule type="cellIs" dxfId="18642" priority="18778" stopIfTrue="1" operator="lessThan">
      <formula>G135</formula>
    </cfRule>
  </conditionalFormatting>
  <conditionalFormatting sqref="O135:O136">
    <cfRule type="cellIs" dxfId="18641" priority="18777" stopIfTrue="1" operator="lessThan">
      <formula>G135</formula>
    </cfRule>
  </conditionalFormatting>
  <conditionalFormatting sqref="O135:O136">
    <cfRule type="cellIs" dxfId="18640" priority="18776" stopIfTrue="1" operator="lessThan">
      <formula>G135</formula>
    </cfRule>
  </conditionalFormatting>
  <conditionalFormatting sqref="O135:O136">
    <cfRule type="cellIs" dxfId="18639" priority="18775" stopIfTrue="1" operator="lessThan">
      <formula>G135</formula>
    </cfRule>
  </conditionalFormatting>
  <conditionalFormatting sqref="O135:O136">
    <cfRule type="cellIs" dxfId="18638" priority="18774" stopIfTrue="1" operator="lessThan">
      <formula>G135</formula>
    </cfRule>
  </conditionalFormatting>
  <conditionalFormatting sqref="O135:O136">
    <cfRule type="cellIs" dxfId="18637" priority="18773" stopIfTrue="1" operator="lessThan">
      <formula>G135</formula>
    </cfRule>
  </conditionalFormatting>
  <conditionalFormatting sqref="O135:O136">
    <cfRule type="cellIs" dxfId="18636" priority="18772" stopIfTrue="1" operator="lessThan">
      <formula>G135</formula>
    </cfRule>
  </conditionalFormatting>
  <conditionalFormatting sqref="O135:O136">
    <cfRule type="cellIs" dxfId="18635" priority="18771" stopIfTrue="1" operator="lessThan">
      <formula>G135</formula>
    </cfRule>
  </conditionalFormatting>
  <conditionalFormatting sqref="O135:O136">
    <cfRule type="cellIs" dxfId="18634" priority="18770" stopIfTrue="1" operator="lessThan">
      <formula>G135</formula>
    </cfRule>
  </conditionalFormatting>
  <conditionalFormatting sqref="O135:O136">
    <cfRule type="cellIs" dxfId="18633" priority="18769" stopIfTrue="1" operator="lessThan">
      <formula>G135</formula>
    </cfRule>
  </conditionalFormatting>
  <conditionalFormatting sqref="O135:O136">
    <cfRule type="cellIs" dxfId="18632" priority="18768" stopIfTrue="1" operator="lessThan">
      <formula>G135</formula>
    </cfRule>
  </conditionalFormatting>
  <conditionalFormatting sqref="O135:O136">
    <cfRule type="cellIs" dxfId="18631" priority="18767" stopIfTrue="1" operator="lessThan">
      <formula>G135</formula>
    </cfRule>
  </conditionalFormatting>
  <conditionalFormatting sqref="O135:O136">
    <cfRule type="cellIs" dxfId="18630" priority="18766" stopIfTrue="1" operator="lessThan">
      <formula>G135</formula>
    </cfRule>
  </conditionalFormatting>
  <conditionalFormatting sqref="O135:O136">
    <cfRule type="cellIs" dxfId="18629" priority="18765" stopIfTrue="1" operator="lessThan">
      <formula>G135</formula>
    </cfRule>
  </conditionalFormatting>
  <conditionalFormatting sqref="O135:O136">
    <cfRule type="cellIs" dxfId="18628" priority="18764" stopIfTrue="1" operator="lessThan">
      <formula>G135</formula>
    </cfRule>
  </conditionalFormatting>
  <conditionalFormatting sqref="O135:O136">
    <cfRule type="cellIs" dxfId="18627" priority="18763" stopIfTrue="1" operator="lessThan">
      <formula>G135</formula>
    </cfRule>
  </conditionalFormatting>
  <conditionalFormatting sqref="O135:O136">
    <cfRule type="cellIs" dxfId="18626" priority="18762" stopIfTrue="1" operator="lessThan">
      <formula>G135</formula>
    </cfRule>
  </conditionalFormatting>
  <conditionalFormatting sqref="O135:O136">
    <cfRule type="cellIs" dxfId="18625" priority="18761" stopIfTrue="1" operator="lessThan">
      <formula>G135</formula>
    </cfRule>
  </conditionalFormatting>
  <conditionalFormatting sqref="O135:O136">
    <cfRule type="cellIs" dxfId="18624" priority="18760" stopIfTrue="1" operator="lessThan">
      <formula>G135</formula>
    </cfRule>
  </conditionalFormatting>
  <conditionalFormatting sqref="O135:O136">
    <cfRule type="cellIs" dxfId="18623" priority="18759" stopIfTrue="1" operator="lessThan">
      <formula>G135</formula>
    </cfRule>
  </conditionalFormatting>
  <conditionalFormatting sqref="O135:O136">
    <cfRule type="cellIs" dxfId="18622" priority="18758" stopIfTrue="1" operator="lessThan">
      <formula>G135</formula>
    </cfRule>
  </conditionalFormatting>
  <conditionalFormatting sqref="O135:O136">
    <cfRule type="cellIs" dxfId="18621" priority="18757" stopIfTrue="1" operator="lessThan">
      <formula>G135</formula>
    </cfRule>
  </conditionalFormatting>
  <conditionalFormatting sqref="O135:O136">
    <cfRule type="cellIs" dxfId="18620" priority="18756" stopIfTrue="1" operator="lessThan">
      <formula>G135</formula>
    </cfRule>
  </conditionalFormatting>
  <conditionalFormatting sqref="O135:O136">
    <cfRule type="cellIs" dxfId="18619" priority="18755" stopIfTrue="1" operator="lessThan">
      <formula>G135</formula>
    </cfRule>
  </conditionalFormatting>
  <conditionalFormatting sqref="O135:O136">
    <cfRule type="cellIs" dxfId="18618" priority="18754" stopIfTrue="1" operator="lessThan">
      <formula>G135</formula>
    </cfRule>
  </conditionalFormatting>
  <conditionalFormatting sqref="O135:O136">
    <cfRule type="cellIs" dxfId="18617" priority="18753" stopIfTrue="1" operator="lessThan">
      <formula>G135</formula>
    </cfRule>
  </conditionalFormatting>
  <conditionalFormatting sqref="O135:O136">
    <cfRule type="cellIs" dxfId="18616" priority="18752" stopIfTrue="1" operator="lessThan">
      <formula>G135</formula>
    </cfRule>
  </conditionalFormatting>
  <conditionalFormatting sqref="O135:O136">
    <cfRule type="cellIs" dxfId="18615" priority="18751" stopIfTrue="1" operator="lessThan">
      <formula>G135</formula>
    </cfRule>
  </conditionalFormatting>
  <conditionalFormatting sqref="O135:O136">
    <cfRule type="cellIs" dxfId="18614" priority="18750" stopIfTrue="1" operator="lessThan">
      <formula>G135</formula>
    </cfRule>
  </conditionalFormatting>
  <conditionalFormatting sqref="O135:O136">
    <cfRule type="cellIs" dxfId="18613" priority="18749" stopIfTrue="1" operator="lessThan">
      <formula>G135</formula>
    </cfRule>
  </conditionalFormatting>
  <conditionalFormatting sqref="O135:O136">
    <cfRule type="cellIs" dxfId="18612" priority="18748" stopIfTrue="1" operator="lessThan">
      <formula>G135</formula>
    </cfRule>
  </conditionalFormatting>
  <conditionalFormatting sqref="O135:O136">
    <cfRule type="cellIs" dxfId="18611" priority="18747" stopIfTrue="1" operator="lessThan">
      <formula>G135</formula>
    </cfRule>
  </conditionalFormatting>
  <conditionalFormatting sqref="O135:O136">
    <cfRule type="cellIs" dxfId="18610" priority="18746" stopIfTrue="1" operator="lessThan">
      <formula>G135</formula>
    </cfRule>
  </conditionalFormatting>
  <conditionalFormatting sqref="O135:O136">
    <cfRule type="cellIs" dxfId="18609" priority="18745" stopIfTrue="1" operator="lessThan">
      <formula>G135</formula>
    </cfRule>
  </conditionalFormatting>
  <conditionalFormatting sqref="O135:O136">
    <cfRule type="cellIs" dxfId="18608" priority="18744" stopIfTrue="1" operator="lessThan">
      <formula>G135</formula>
    </cfRule>
  </conditionalFormatting>
  <conditionalFormatting sqref="O135:O136">
    <cfRule type="cellIs" dxfId="18607" priority="18743" stopIfTrue="1" operator="lessThan">
      <formula>G135</formula>
    </cfRule>
  </conditionalFormatting>
  <conditionalFormatting sqref="O135:O136">
    <cfRule type="cellIs" dxfId="18606" priority="18742" stopIfTrue="1" operator="lessThan">
      <formula>G135</formula>
    </cfRule>
  </conditionalFormatting>
  <conditionalFormatting sqref="O135:O136">
    <cfRule type="cellIs" dxfId="18605" priority="18741" stopIfTrue="1" operator="lessThan">
      <formula>G135</formula>
    </cfRule>
  </conditionalFormatting>
  <conditionalFormatting sqref="O135:O136">
    <cfRule type="cellIs" dxfId="18604" priority="18740" stopIfTrue="1" operator="lessThan">
      <formula>G135</formula>
    </cfRule>
  </conditionalFormatting>
  <conditionalFormatting sqref="O135:O136">
    <cfRule type="cellIs" dxfId="18603" priority="18739" stopIfTrue="1" operator="lessThan">
      <formula>G135</formula>
    </cfRule>
  </conditionalFormatting>
  <conditionalFormatting sqref="O135:O136">
    <cfRule type="cellIs" dxfId="18602" priority="18738" stopIfTrue="1" operator="lessThan">
      <formula>G135</formula>
    </cfRule>
  </conditionalFormatting>
  <conditionalFormatting sqref="O135:O136">
    <cfRule type="cellIs" dxfId="18601" priority="18737" stopIfTrue="1" operator="lessThan">
      <formula>G135</formula>
    </cfRule>
  </conditionalFormatting>
  <conditionalFormatting sqref="O135:O136">
    <cfRule type="cellIs" dxfId="18600" priority="18736" stopIfTrue="1" operator="lessThan">
      <formula>G135</formula>
    </cfRule>
  </conditionalFormatting>
  <conditionalFormatting sqref="O135:O136">
    <cfRule type="cellIs" dxfId="18599" priority="18735" stopIfTrue="1" operator="lessThan">
      <formula>G135</formula>
    </cfRule>
  </conditionalFormatting>
  <conditionalFormatting sqref="O135:O136">
    <cfRule type="cellIs" dxfId="18598" priority="18734" stopIfTrue="1" operator="lessThan">
      <formula>G135</formula>
    </cfRule>
  </conditionalFormatting>
  <conditionalFormatting sqref="O135:O136">
    <cfRule type="cellIs" dxfId="18597" priority="18733" stopIfTrue="1" operator="lessThan">
      <formula>G135</formula>
    </cfRule>
  </conditionalFormatting>
  <conditionalFormatting sqref="O135:O136">
    <cfRule type="cellIs" dxfId="18596" priority="18732" stopIfTrue="1" operator="lessThan">
      <formula>G135</formula>
    </cfRule>
  </conditionalFormatting>
  <conditionalFormatting sqref="O135:O136">
    <cfRule type="cellIs" dxfId="18595" priority="18731" stopIfTrue="1" operator="lessThan">
      <formula>G135</formula>
    </cfRule>
  </conditionalFormatting>
  <conditionalFormatting sqref="O135:O136">
    <cfRule type="cellIs" dxfId="18594" priority="18730" stopIfTrue="1" operator="lessThan">
      <formula>G135</formula>
    </cfRule>
  </conditionalFormatting>
  <conditionalFormatting sqref="O135:O136">
    <cfRule type="cellIs" dxfId="18593" priority="18729" stopIfTrue="1" operator="lessThan">
      <formula>G135</formula>
    </cfRule>
  </conditionalFormatting>
  <conditionalFormatting sqref="O135:O136">
    <cfRule type="cellIs" dxfId="18592" priority="18728" stopIfTrue="1" operator="lessThan">
      <formula>G135</formula>
    </cfRule>
  </conditionalFormatting>
  <conditionalFormatting sqref="O135:O136">
    <cfRule type="cellIs" dxfId="18591" priority="18727" stopIfTrue="1" operator="lessThan">
      <formula>G135</formula>
    </cfRule>
  </conditionalFormatting>
  <conditionalFormatting sqref="O135:O136">
    <cfRule type="cellIs" dxfId="18590" priority="18726" stopIfTrue="1" operator="lessThan">
      <formula>G135</formula>
    </cfRule>
  </conditionalFormatting>
  <conditionalFormatting sqref="O135:O136">
    <cfRule type="cellIs" dxfId="18589" priority="18725" stopIfTrue="1" operator="lessThan">
      <formula>G135</formula>
    </cfRule>
  </conditionalFormatting>
  <conditionalFormatting sqref="O135:O136">
    <cfRule type="cellIs" dxfId="18588" priority="18724" stopIfTrue="1" operator="lessThan">
      <formula>G135</formula>
    </cfRule>
  </conditionalFormatting>
  <conditionalFormatting sqref="O135:O136">
    <cfRule type="cellIs" dxfId="18587" priority="18723" stopIfTrue="1" operator="lessThan">
      <formula>G135</formula>
    </cfRule>
  </conditionalFormatting>
  <conditionalFormatting sqref="O135:O136">
    <cfRule type="cellIs" dxfId="18586" priority="18722" stopIfTrue="1" operator="lessThan">
      <formula>G135</formula>
    </cfRule>
  </conditionalFormatting>
  <conditionalFormatting sqref="O135:O136">
    <cfRule type="cellIs" dxfId="18585" priority="18721" stopIfTrue="1" operator="lessThan">
      <formula>G135</formula>
    </cfRule>
  </conditionalFormatting>
  <conditionalFormatting sqref="O135:O136">
    <cfRule type="cellIs" dxfId="18584" priority="18720" stopIfTrue="1" operator="lessThan">
      <formula>G135</formula>
    </cfRule>
  </conditionalFormatting>
  <conditionalFormatting sqref="O135:O136">
    <cfRule type="cellIs" dxfId="18583" priority="18719" stopIfTrue="1" operator="lessThan">
      <formula>G135</formula>
    </cfRule>
  </conditionalFormatting>
  <conditionalFormatting sqref="O135:O136">
    <cfRule type="cellIs" dxfId="18582" priority="18718" stopIfTrue="1" operator="lessThan">
      <formula>G135</formula>
    </cfRule>
  </conditionalFormatting>
  <conditionalFormatting sqref="O135:O136">
    <cfRule type="cellIs" dxfId="18581" priority="18717" stopIfTrue="1" operator="lessThan">
      <formula>G135</formula>
    </cfRule>
  </conditionalFormatting>
  <conditionalFormatting sqref="O135:O136">
    <cfRule type="cellIs" dxfId="18580" priority="18716" stopIfTrue="1" operator="lessThan">
      <formula>G135</formula>
    </cfRule>
  </conditionalFormatting>
  <conditionalFormatting sqref="O135:O136">
    <cfRule type="cellIs" dxfId="18579" priority="18715" stopIfTrue="1" operator="lessThan">
      <formula>G135</formula>
    </cfRule>
  </conditionalFormatting>
  <conditionalFormatting sqref="O135:O136">
    <cfRule type="cellIs" dxfId="18578" priority="18714" stopIfTrue="1" operator="lessThan">
      <formula>G135</formula>
    </cfRule>
  </conditionalFormatting>
  <conditionalFormatting sqref="O135:O136">
    <cfRule type="cellIs" dxfId="18577" priority="18713" stopIfTrue="1" operator="lessThan">
      <formula>G135</formula>
    </cfRule>
  </conditionalFormatting>
  <conditionalFormatting sqref="O135:O136">
    <cfRule type="cellIs" dxfId="18576" priority="18712" stopIfTrue="1" operator="lessThan">
      <formula>G135</formula>
    </cfRule>
  </conditionalFormatting>
  <conditionalFormatting sqref="O135:O136">
    <cfRule type="cellIs" dxfId="18575" priority="18711" stopIfTrue="1" operator="lessThan">
      <formula>G135</formula>
    </cfRule>
  </conditionalFormatting>
  <conditionalFormatting sqref="O135:O136">
    <cfRule type="cellIs" dxfId="18574" priority="18710" stopIfTrue="1" operator="lessThan">
      <formula>G135</formula>
    </cfRule>
  </conditionalFormatting>
  <conditionalFormatting sqref="O135:O136">
    <cfRule type="cellIs" dxfId="18573" priority="18709" stopIfTrue="1" operator="lessThan">
      <formula>G135</formula>
    </cfRule>
  </conditionalFormatting>
  <conditionalFormatting sqref="O135:O136">
    <cfRule type="cellIs" dxfId="18572" priority="18708" stopIfTrue="1" operator="lessThan">
      <formula>G135</formula>
    </cfRule>
  </conditionalFormatting>
  <conditionalFormatting sqref="O135:O136">
    <cfRule type="cellIs" dxfId="18571" priority="18707" stopIfTrue="1" operator="lessThan">
      <formula>G135</formula>
    </cfRule>
  </conditionalFormatting>
  <conditionalFormatting sqref="O135:O136">
    <cfRule type="cellIs" dxfId="18570" priority="18706" stopIfTrue="1" operator="lessThan">
      <formula>G135</formula>
    </cfRule>
  </conditionalFormatting>
  <conditionalFormatting sqref="O135:O136">
    <cfRule type="cellIs" dxfId="18569" priority="18705" stopIfTrue="1" operator="lessThan">
      <formula>G135</formula>
    </cfRule>
  </conditionalFormatting>
  <conditionalFormatting sqref="O135:O136">
    <cfRule type="cellIs" dxfId="18568" priority="18704" stopIfTrue="1" operator="lessThan">
      <formula>G135</formula>
    </cfRule>
  </conditionalFormatting>
  <conditionalFormatting sqref="O135:O136">
    <cfRule type="cellIs" dxfId="18567" priority="18703" stopIfTrue="1" operator="lessThan">
      <formula>G135</formula>
    </cfRule>
  </conditionalFormatting>
  <conditionalFormatting sqref="O135:O136">
    <cfRule type="cellIs" dxfId="18566" priority="18702" stopIfTrue="1" operator="lessThan">
      <formula>G135</formula>
    </cfRule>
  </conditionalFormatting>
  <conditionalFormatting sqref="O135:O136">
    <cfRule type="cellIs" dxfId="18565" priority="18701" stopIfTrue="1" operator="lessThan">
      <formula>G135</formula>
    </cfRule>
  </conditionalFormatting>
  <conditionalFormatting sqref="O135:O136">
    <cfRule type="cellIs" dxfId="18564" priority="18700" stopIfTrue="1" operator="lessThan">
      <formula>G135</formula>
    </cfRule>
  </conditionalFormatting>
  <conditionalFormatting sqref="O135:O136">
    <cfRule type="cellIs" dxfId="18563" priority="18699" stopIfTrue="1" operator="lessThan">
      <formula>G135</formula>
    </cfRule>
  </conditionalFormatting>
  <conditionalFormatting sqref="O135:O136">
    <cfRule type="cellIs" dxfId="18562" priority="18698" stopIfTrue="1" operator="lessThan">
      <formula>G135</formula>
    </cfRule>
  </conditionalFormatting>
  <conditionalFormatting sqref="O135:O136">
    <cfRule type="cellIs" dxfId="18561" priority="18697" stopIfTrue="1" operator="lessThan">
      <formula>G135</formula>
    </cfRule>
  </conditionalFormatting>
  <conditionalFormatting sqref="O135:O136">
    <cfRule type="cellIs" dxfId="18560" priority="18696" stopIfTrue="1" operator="lessThan">
      <formula>G135</formula>
    </cfRule>
  </conditionalFormatting>
  <conditionalFormatting sqref="O135:O136">
    <cfRule type="cellIs" dxfId="18559" priority="18695" stopIfTrue="1" operator="lessThan">
      <formula>G135</formula>
    </cfRule>
  </conditionalFormatting>
  <conditionalFormatting sqref="O135:O136">
    <cfRule type="cellIs" dxfId="18558" priority="18694" stopIfTrue="1" operator="lessThan">
      <formula>G135</formula>
    </cfRule>
  </conditionalFormatting>
  <conditionalFormatting sqref="O135:O136">
    <cfRule type="cellIs" dxfId="18557" priority="18693" stopIfTrue="1" operator="lessThan">
      <formula>G135</formula>
    </cfRule>
  </conditionalFormatting>
  <conditionalFormatting sqref="O135:O136">
    <cfRule type="cellIs" dxfId="18556" priority="18692" stopIfTrue="1" operator="lessThan">
      <formula>G135</formula>
    </cfRule>
  </conditionalFormatting>
  <conditionalFormatting sqref="O135:O136">
    <cfRule type="cellIs" dxfId="18555" priority="18691" stopIfTrue="1" operator="lessThan">
      <formula>G135</formula>
    </cfRule>
  </conditionalFormatting>
  <conditionalFormatting sqref="O135:O136">
    <cfRule type="cellIs" dxfId="18554" priority="18690" stopIfTrue="1" operator="lessThan">
      <formula>G135</formula>
    </cfRule>
  </conditionalFormatting>
  <conditionalFormatting sqref="O135:O136">
    <cfRule type="cellIs" dxfId="18553" priority="18689" stopIfTrue="1" operator="lessThan">
      <formula>G135</formula>
    </cfRule>
  </conditionalFormatting>
  <conditionalFormatting sqref="O135:O136">
    <cfRule type="cellIs" dxfId="18552" priority="18688" stopIfTrue="1" operator="lessThan">
      <formula>G135</formula>
    </cfRule>
  </conditionalFormatting>
  <conditionalFormatting sqref="O135:O136">
    <cfRule type="cellIs" dxfId="18551" priority="18687" stopIfTrue="1" operator="lessThan">
      <formula>G135</formula>
    </cfRule>
  </conditionalFormatting>
  <conditionalFormatting sqref="O135:O136">
    <cfRule type="cellIs" dxfId="18550" priority="18686" stopIfTrue="1" operator="lessThan">
      <formula>G135</formula>
    </cfRule>
  </conditionalFormatting>
  <conditionalFormatting sqref="O135:O136">
    <cfRule type="cellIs" dxfId="18549" priority="18685" stopIfTrue="1" operator="lessThan">
      <formula>G135</formula>
    </cfRule>
  </conditionalFormatting>
  <conditionalFormatting sqref="O135:O136">
    <cfRule type="cellIs" dxfId="18548" priority="18684" stopIfTrue="1" operator="lessThan">
      <formula>G135</formula>
    </cfRule>
  </conditionalFormatting>
  <conditionalFormatting sqref="O135:O136">
    <cfRule type="cellIs" dxfId="18547" priority="18683" stopIfTrue="1" operator="lessThan">
      <formula>G135</formula>
    </cfRule>
  </conditionalFormatting>
  <conditionalFormatting sqref="O135:O136">
    <cfRule type="cellIs" dxfId="18546" priority="18682" stopIfTrue="1" operator="lessThan">
      <formula>G135</formula>
    </cfRule>
  </conditionalFormatting>
  <conditionalFormatting sqref="O135:O136">
    <cfRule type="cellIs" dxfId="18545" priority="18681" stopIfTrue="1" operator="lessThan">
      <formula>G135</formula>
    </cfRule>
  </conditionalFormatting>
  <conditionalFormatting sqref="O135:O136">
    <cfRule type="cellIs" dxfId="18544" priority="18680" stopIfTrue="1" operator="lessThan">
      <formula>G135</formula>
    </cfRule>
  </conditionalFormatting>
  <conditionalFormatting sqref="O135:O136">
    <cfRule type="cellIs" dxfId="18543" priority="18679" stopIfTrue="1" operator="lessThan">
      <formula>G135</formula>
    </cfRule>
  </conditionalFormatting>
  <conditionalFormatting sqref="O135:O136">
    <cfRule type="cellIs" dxfId="18542" priority="18678" stopIfTrue="1" operator="lessThan">
      <formula>G135</formula>
    </cfRule>
  </conditionalFormatting>
  <conditionalFormatting sqref="O135:O136">
    <cfRule type="cellIs" dxfId="18541" priority="18677" stopIfTrue="1" operator="lessThan">
      <formula>G135</formula>
    </cfRule>
  </conditionalFormatting>
  <conditionalFormatting sqref="O135:O136">
    <cfRule type="cellIs" dxfId="18540" priority="18676" stopIfTrue="1" operator="lessThan">
      <formula>G135</formula>
    </cfRule>
  </conditionalFormatting>
  <conditionalFormatting sqref="O135:O136">
    <cfRule type="cellIs" dxfId="18539" priority="18675" stopIfTrue="1" operator="lessThan">
      <formula>G135</formula>
    </cfRule>
  </conditionalFormatting>
  <conditionalFormatting sqref="O135:O136">
    <cfRule type="cellIs" dxfId="18538" priority="18674" stopIfTrue="1" operator="lessThan">
      <formula>G135</formula>
    </cfRule>
  </conditionalFormatting>
  <conditionalFormatting sqref="O135:O136">
    <cfRule type="cellIs" dxfId="18537" priority="18673" stopIfTrue="1" operator="lessThan">
      <formula>G135</formula>
    </cfRule>
  </conditionalFormatting>
  <conditionalFormatting sqref="O135:O136">
    <cfRule type="cellIs" dxfId="18536" priority="18672" stopIfTrue="1" operator="lessThan">
      <formula>G135</formula>
    </cfRule>
  </conditionalFormatting>
  <conditionalFormatting sqref="O135:O136">
    <cfRule type="cellIs" dxfId="18535" priority="18671" stopIfTrue="1" operator="lessThan">
      <formula>G135</formula>
    </cfRule>
  </conditionalFormatting>
  <conditionalFormatting sqref="O135:O136">
    <cfRule type="cellIs" dxfId="18534" priority="18670" stopIfTrue="1" operator="lessThan">
      <formula>G135</formula>
    </cfRule>
  </conditionalFormatting>
  <conditionalFormatting sqref="O135:O136">
    <cfRule type="cellIs" dxfId="18533" priority="18669" stopIfTrue="1" operator="lessThan">
      <formula>G135</formula>
    </cfRule>
  </conditionalFormatting>
  <conditionalFormatting sqref="O135:O136">
    <cfRule type="cellIs" dxfId="18532" priority="18668" stopIfTrue="1" operator="lessThan">
      <formula>G135</formula>
    </cfRule>
  </conditionalFormatting>
  <conditionalFormatting sqref="O135:O136">
    <cfRule type="cellIs" dxfId="18531" priority="18667" stopIfTrue="1" operator="lessThan">
      <formula>G135</formula>
    </cfRule>
  </conditionalFormatting>
  <conditionalFormatting sqref="O135:O136">
    <cfRule type="cellIs" dxfId="18530" priority="18666" stopIfTrue="1" operator="lessThan">
      <formula>G135</formula>
    </cfRule>
  </conditionalFormatting>
  <conditionalFormatting sqref="O135:O136">
    <cfRule type="cellIs" dxfId="18529" priority="18665" stopIfTrue="1" operator="lessThan">
      <formula>G135</formula>
    </cfRule>
  </conditionalFormatting>
  <conditionalFormatting sqref="O135:O136">
    <cfRule type="cellIs" dxfId="18528" priority="18664" stopIfTrue="1" operator="lessThan">
      <formula>G135</formula>
    </cfRule>
  </conditionalFormatting>
  <conditionalFormatting sqref="O135:O136">
    <cfRule type="cellIs" dxfId="18527" priority="18663" stopIfTrue="1" operator="lessThan">
      <formula>G135</formula>
    </cfRule>
  </conditionalFormatting>
  <conditionalFormatting sqref="O135:O136">
    <cfRule type="cellIs" dxfId="18526" priority="18662" stopIfTrue="1" operator="lessThan">
      <formula>G135</formula>
    </cfRule>
  </conditionalFormatting>
  <conditionalFormatting sqref="O135:O136">
    <cfRule type="cellIs" dxfId="18525" priority="18661" stopIfTrue="1" operator="lessThan">
      <formula>G135</formula>
    </cfRule>
  </conditionalFormatting>
  <conditionalFormatting sqref="O135:O136">
    <cfRule type="cellIs" dxfId="18524" priority="18660" stopIfTrue="1" operator="lessThan">
      <formula>G135</formula>
    </cfRule>
  </conditionalFormatting>
  <conditionalFormatting sqref="O135:O136">
    <cfRule type="cellIs" dxfId="18523" priority="18659" stopIfTrue="1" operator="lessThan">
      <formula>G135</formula>
    </cfRule>
  </conditionalFormatting>
  <conditionalFormatting sqref="O135:O136">
    <cfRule type="cellIs" dxfId="18522" priority="18658" stopIfTrue="1" operator="lessThan">
      <formula>G135</formula>
    </cfRule>
  </conditionalFormatting>
  <conditionalFormatting sqref="O135:O136">
    <cfRule type="cellIs" dxfId="18521" priority="18657" stopIfTrue="1" operator="lessThan">
      <formula>G135</formula>
    </cfRule>
  </conditionalFormatting>
  <conditionalFormatting sqref="O135:O136">
    <cfRule type="cellIs" dxfId="18520" priority="18656" stopIfTrue="1" operator="lessThan">
      <formula>G135</formula>
    </cfRule>
  </conditionalFormatting>
  <conditionalFormatting sqref="O135:O136">
    <cfRule type="cellIs" dxfId="18519" priority="18655" stopIfTrue="1" operator="lessThan">
      <formula>G135</formula>
    </cfRule>
  </conditionalFormatting>
  <conditionalFormatting sqref="O135:O136">
    <cfRule type="cellIs" dxfId="18518" priority="18654" stopIfTrue="1" operator="lessThan">
      <formula>G135</formula>
    </cfRule>
  </conditionalFormatting>
  <conditionalFormatting sqref="O135:O136">
    <cfRule type="cellIs" dxfId="18517" priority="18653" stopIfTrue="1" operator="lessThan">
      <formula>G135</formula>
    </cfRule>
  </conditionalFormatting>
  <conditionalFormatting sqref="O135:O136">
    <cfRule type="cellIs" dxfId="18516" priority="18652" stopIfTrue="1" operator="lessThan">
      <formula>G135</formula>
    </cfRule>
  </conditionalFormatting>
  <conditionalFormatting sqref="O135:O136">
    <cfRule type="cellIs" dxfId="18515" priority="18651" stopIfTrue="1" operator="lessThan">
      <formula>G135</formula>
    </cfRule>
  </conditionalFormatting>
  <conditionalFormatting sqref="O135:O136">
    <cfRule type="cellIs" dxfId="18514" priority="18650" stopIfTrue="1" operator="lessThan">
      <formula>G135</formula>
    </cfRule>
  </conditionalFormatting>
  <conditionalFormatting sqref="O135:O136">
    <cfRule type="cellIs" dxfId="18513" priority="18649" stopIfTrue="1" operator="lessThan">
      <formula>G135</formula>
    </cfRule>
  </conditionalFormatting>
  <conditionalFormatting sqref="O135:O136">
    <cfRule type="cellIs" dxfId="18512" priority="18648" stopIfTrue="1" operator="lessThan">
      <formula>G135</formula>
    </cfRule>
  </conditionalFormatting>
  <conditionalFormatting sqref="O135:O136">
    <cfRule type="cellIs" dxfId="18511" priority="18647" stopIfTrue="1" operator="lessThan">
      <formula>G135</formula>
    </cfRule>
  </conditionalFormatting>
  <conditionalFormatting sqref="O135:O136">
    <cfRule type="cellIs" dxfId="18510" priority="18646" stopIfTrue="1" operator="lessThan">
      <formula>G135</formula>
    </cfRule>
  </conditionalFormatting>
  <conditionalFormatting sqref="O135:O136">
    <cfRule type="cellIs" dxfId="18509" priority="18645" stopIfTrue="1" operator="lessThan">
      <formula>G135</formula>
    </cfRule>
  </conditionalFormatting>
  <conditionalFormatting sqref="O135:O136">
    <cfRule type="cellIs" dxfId="18508" priority="18644" stopIfTrue="1" operator="lessThan">
      <formula>G135</formula>
    </cfRule>
  </conditionalFormatting>
  <conditionalFormatting sqref="O135:O136">
    <cfRule type="cellIs" dxfId="18507" priority="18643" stopIfTrue="1" operator="lessThan">
      <formula>G135</formula>
    </cfRule>
  </conditionalFormatting>
  <conditionalFormatting sqref="O135:O136">
    <cfRule type="cellIs" dxfId="18506" priority="18642" stopIfTrue="1" operator="lessThan">
      <formula>G135</formula>
    </cfRule>
  </conditionalFormatting>
  <conditionalFormatting sqref="O135:O136">
    <cfRule type="cellIs" dxfId="18505" priority="18641" stopIfTrue="1" operator="lessThan">
      <formula>G135</formula>
    </cfRule>
  </conditionalFormatting>
  <conditionalFormatting sqref="O135:O136">
    <cfRule type="cellIs" dxfId="18504" priority="18640" stopIfTrue="1" operator="lessThan">
      <formula>G135</formula>
    </cfRule>
  </conditionalFormatting>
  <conditionalFormatting sqref="O135:O136">
    <cfRule type="cellIs" dxfId="18503" priority="18639" stopIfTrue="1" operator="lessThan">
      <formula>G135</formula>
    </cfRule>
  </conditionalFormatting>
  <conditionalFormatting sqref="O135:O136">
    <cfRule type="cellIs" dxfId="18502" priority="18638" stopIfTrue="1" operator="lessThan">
      <formula>G135</formula>
    </cfRule>
  </conditionalFormatting>
  <conditionalFormatting sqref="O135:O136">
    <cfRule type="cellIs" dxfId="18501" priority="18637" stopIfTrue="1" operator="lessThan">
      <formula>G135</formula>
    </cfRule>
  </conditionalFormatting>
  <conditionalFormatting sqref="O135:O136">
    <cfRule type="cellIs" dxfId="18500" priority="18636" stopIfTrue="1" operator="lessThan">
      <formula>G135</formula>
    </cfRule>
  </conditionalFormatting>
  <conditionalFormatting sqref="O135:O136">
    <cfRule type="cellIs" dxfId="18499" priority="18635" stopIfTrue="1" operator="lessThan">
      <formula>G135</formula>
    </cfRule>
  </conditionalFormatting>
  <conditionalFormatting sqref="O135:O136">
    <cfRule type="cellIs" dxfId="18498" priority="18634" stopIfTrue="1" operator="lessThan">
      <formula>G135</formula>
    </cfRule>
  </conditionalFormatting>
  <conditionalFormatting sqref="O135:O136">
    <cfRule type="cellIs" dxfId="18497" priority="18633" stopIfTrue="1" operator="lessThan">
      <formula>G135</formula>
    </cfRule>
  </conditionalFormatting>
  <conditionalFormatting sqref="O135:O136">
    <cfRule type="cellIs" dxfId="18496" priority="18632" stopIfTrue="1" operator="lessThan">
      <formula>G135</formula>
    </cfRule>
  </conditionalFormatting>
  <conditionalFormatting sqref="O135:O136">
    <cfRule type="cellIs" dxfId="18495" priority="18631" stopIfTrue="1" operator="lessThan">
      <formula>G135</formula>
    </cfRule>
  </conditionalFormatting>
  <conditionalFormatting sqref="O135:O136">
    <cfRule type="cellIs" dxfId="18494" priority="18630" stopIfTrue="1" operator="lessThan">
      <formula>G135</formula>
    </cfRule>
  </conditionalFormatting>
  <conditionalFormatting sqref="O135:O136">
    <cfRule type="cellIs" dxfId="18493" priority="18629" stopIfTrue="1" operator="lessThan">
      <formula>G135</formula>
    </cfRule>
  </conditionalFormatting>
  <conditionalFormatting sqref="O135:O136">
    <cfRule type="cellIs" dxfId="18492" priority="18628" stopIfTrue="1" operator="lessThan">
      <formula>G135</formula>
    </cfRule>
  </conditionalFormatting>
  <conditionalFormatting sqref="O135:O136">
    <cfRule type="cellIs" dxfId="18491" priority="18627" stopIfTrue="1" operator="lessThan">
      <formula>G135</formula>
    </cfRule>
  </conditionalFormatting>
  <conditionalFormatting sqref="O135:O136">
    <cfRule type="cellIs" dxfId="18490" priority="18626" stopIfTrue="1" operator="lessThan">
      <formula>G135</formula>
    </cfRule>
  </conditionalFormatting>
  <conditionalFormatting sqref="O135:O136">
    <cfRule type="cellIs" dxfId="18489" priority="18625" stopIfTrue="1" operator="lessThan">
      <formula>G135</formula>
    </cfRule>
  </conditionalFormatting>
  <conditionalFormatting sqref="O135:O136">
    <cfRule type="cellIs" dxfId="18488" priority="18624" stopIfTrue="1" operator="lessThan">
      <formula>G135</formula>
    </cfRule>
  </conditionalFormatting>
  <conditionalFormatting sqref="O135:O136">
    <cfRule type="cellIs" dxfId="18487" priority="18623" stopIfTrue="1" operator="lessThan">
      <formula>G135</formula>
    </cfRule>
  </conditionalFormatting>
  <conditionalFormatting sqref="O135:O136">
    <cfRule type="cellIs" dxfId="18486" priority="18622" stopIfTrue="1" operator="lessThan">
      <formula>G135</formula>
    </cfRule>
  </conditionalFormatting>
  <conditionalFormatting sqref="O135:O136">
    <cfRule type="cellIs" dxfId="18485" priority="18621" stopIfTrue="1" operator="lessThan">
      <formula>G135</formula>
    </cfRule>
  </conditionalFormatting>
  <conditionalFormatting sqref="O135:O136">
    <cfRule type="cellIs" dxfId="18484" priority="18620" stopIfTrue="1" operator="lessThan">
      <formula>G135</formula>
    </cfRule>
  </conditionalFormatting>
  <conditionalFormatting sqref="O135:O136">
    <cfRule type="cellIs" dxfId="18483" priority="18619" stopIfTrue="1" operator="lessThan">
      <formula>G135</formula>
    </cfRule>
  </conditionalFormatting>
  <conditionalFormatting sqref="O135:O136">
    <cfRule type="cellIs" dxfId="18482" priority="18618" stopIfTrue="1" operator="lessThan">
      <formula>G135</formula>
    </cfRule>
  </conditionalFormatting>
  <conditionalFormatting sqref="O135:O136">
    <cfRule type="cellIs" dxfId="18481" priority="18617" stopIfTrue="1" operator="lessThan">
      <formula>G135</formula>
    </cfRule>
  </conditionalFormatting>
  <conditionalFormatting sqref="O135:O136">
    <cfRule type="cellIs" dxfId="18480" priority="18616" stopIfTrue="1" operator="lessThan">
      <formula>G135</formula>
    </cfRule>
  </conditionalFormatting>
  <conditionalFormatting sqref="O135:O136">
    <cfRule type="cellIs" dxfId="18479" priority="18615" stopIfTrue="1" operator="lessThan">
      <formula>G135</formula>
    </cfRule>
  </conditionalFormatting>
  <conditionalFormatting sqref="O135:O136">
    <cfRule type="cellIs" dxfId="18478" priority="18614" stopIfTrue="1" operator="lessThan">
      <formula>G135</formula>
    </cfRule>
  </conditionalFormatting>
  <conditionalFormatting sqref="O135:O136">
    <cfRule type="cellIs" dxfId="18477" priority="18613" stopIfTrue="1" operator="lessThan">
      <formula>G135</formula>
    </cfRule>
  </conditionalFormatting>
  <conditionalFormatting sqref="O135:O136">
    <cfRule type="cellIs" dxfId="18476" priority="18612" stopIfTrue="1" operator="lessThan">
      <formula>G135</formula>
    </cfRule>
  </conditionalFormatting>
  <conditionalFormatting sqref="O135:O136">
    <cfRule type="cellIs" dxfId="18475" priority="18611" stopIfTrue="1" operator="lessThan">
      <formula>G135</formula>
    </cfRule>
  </conditionalFormatting>
  <conditionalFormatting sqref="O135:O136">
    <cfRule type="cellIs" dxfId="18474" priority="18610" stopIfTrue="1" operator="lessThan">
      <formula>G135</formula>
    </cfRule>
  </conditionalFormatting>
  <conditionalFormatting sqref="O135:O136">
    <cfRule type="cellIs" dxfId="18473" priority="18609" stopIfTrue="1" operator="lessThan">
      <formula>G135</formula>
    </cfRule>
  </conditionalFormatting>
  <conditionalFormatting sqref="O135:O136">
    <cfRule type="cellIs" dxfId="18472" priority="18608" stopIfTrue="1" operator="lessThan">
      <formula>G135</formula>
    </cfRule>
  </conditionalFormatting>
  <conditionalFormatting sqref="O135:O136">
    <cfRule type="cellIs" dxfId="18471" priority="18607" stopIfTrue="1" operator="lessThan">
      <formula>G135</formula>
    </cfRule>
  </conditionalFormatting>
  <conditionalFormatting sqref="O135:O136">
    <cfRule type="cellIs" dxfId="18470" priority="18606" stopIfTrue="1" operator="lessThan">
      <formula>G135</formula>
    </cfRule>
  </conditionalFormatting>
  <conditionalFormatting sqref="O135:O136">
    <cfRule type="cellIs" dxfId="18469" priority="18605" stopIfTrue="1" operator="lessThan">
      <formula>G135</formula>
    </cfRule>
  </conditionalFormatting>
  <conditionalFormatting sqref="O135:O136">
    <cfRule type="cellIs" dxfId="18468" priority="18604" stopIfTrue="1" operator="lessThan">
      <formula>G135</formula>
    </cfRule>
  </conditionalFormatting>
  <conditionalFormatting sqref="O135:O136">
    <cfRule type="cellIs" dxfId="18467" priority="18603" stopIfTrue="1" operator="lessThan">
      <formula>G135</formula>
    </cfRule>
  </conditionalFormatting>
  <conditionalFormatting sqref="O135:O136">
    <cfRule type="cellIs" dxfId="18466" priority="18602" stopIfTrue="1" operator="lessThan">
      <formula>G135</formula>
    </cfRule>
  </conditionalFormatting>
  <conditionalFormatting sqref="O135:O136">
    <cfRule type="cellIs" dxfId="18465" priority="18601" stopIfTrue="1" operator="lessThan">
      <formula>G135</formula>
    </cfRule>
  </conditionalFormatting>
  <conditionalFormatting sqref="O135:O136">
    <cfRule type="cellIs" dxfId="18464" priority="18600" stopIfTrue="1" operator="lessThan">
      <formula>G135</formula>
    </cfRule>
  </conditionalFormatting>
  <conditionalFormatting sqref="O135:O136">
    <cfRule type="cellIs" dxfId="18463" priority="18599" stopIfTrue="1" operator="lessThan">
      <formula>G135</formula>
    </cfRule>
  </conditionalFormatting>
  <conditionalFormatting sqref="O135:O136">
    <cfRule type="cellIs" dxfId="18462" priority="18598" stopIfTrue="1" operator="lessThan">
      <formula>G135</formula>
    </cfRule>
  </conditionalFormatting>
  <conditionalFormatting sqref="O135:O136">
    <cfRule type="cellIs" dxfId="18461" priority="18597" stopIfTrue="1" operator="lessThan">
      <formula>G135</formula>
    </cfRule>
  </conditionalFormatting>
  <conditionalFormatting sqref="O135:O136">
    <cfRule type="cellIs" dxfId="18460" priority="18596" stopIfTrue="1" operator="lessThan">
      <formula>G135</formula>
    </cfRule>
  </conditionalFormatting>
  <conditionalFormatting sqref="O135:O136">
    <cfRule type="cellIs" dxfId="18459" priority="18595" stopIfTrue="1" operator="lessThan">
      <formula>G135</formula>
    </cfRule>
  </conditionalFormatting>
  <conditionalFormatting sqref="O135:O136">
    <cfRule type="cellIs" dxfId="18458" priority="18594" stopIfTrue="1" operator="lessThan">
      <formula>G135</formula>
    </cfRule>
  </conditionalFormatting>
  <conditionalFormatting sqref="O135:O136">
    <cfRule type="cellIs" dxfId="18457" priority="18593" stopIfTrue="1" operator="lessThan">
      <formula>G135</formula>
    </cfRule>
  </conditionalFormatting>
  <conditionalFormatting sqref="O135:O136">
    <cfRule type="cellIs" dxfId="18456" priority="18592" stopIfTrue="1" operator="lessThan">
      <formula>G135</formula>
    </cfRule>
  </conditionalFormatting>
  <conditionalFormatting sqref="O135:O136">
    <cfRule type="cellIs" dxfId="18455" priority="18591" stopIfTrue="1" operator="lessThan">
      <formula>G135</formula>
    </cfRule>
  </conditionalFormatting>
  <conditionalFormatting sqref="O135:O136">
    <cfRule type="cellIs" dxfId="18454" priority="18590" stopIfTrue="1" operator="lessThan">
      <formula>G135</formula>
    </cfRule>
  </conditionalFormatting>
  <conditionalFormatting sqref="O135:O136">
    <cfRule type="cellIs" dxfId="18453" priority="18589" stopIfTrue="1" operator="lessThan">
      <formula>G135</formula>
    </cfRule>
  </conditionalFormatting>
  <conditionalFormatting sqref="O135:O136">
    <cfRule type="cellIs" dxfId="18452" priority="18588" stopIfTrue="1" operator="lessThan">
      <formula>G135</formula>
    </cfRule>
  </conditionalFormatting>
  <conditionalFormatting sqref="O135:O136">
    <cfRule type="cellIs" dxfId="18451" priority="18587" stopIfTrue="1" operator="lessThan">
      <formula>G135</formula>
    </cfRule>
  </conditionalFormatting>
  <conditionalFormatting sqref="O135:O136">
    <cfRule type="cellIs" dxfId="18450" priority="18586" stopIfTrue="1" operator="lessThan">
      <formula>G135</formula>
    </cfRule>
  </conditionalFormatting>
  <conditionalFormatting sqref="O135:O136">
    <cfRule type="cellIs" dxfId="18449" priority="18585" stopIfTrue="1" operator="lessThan">
      <formula>G135</formula>
    </cfRule>
  </conditionalFormatting>
  <conditionalFormatting sqref="O135:O136">
    <cfRule type="cellIs" dxfId="18448" priority="18584" stopIfTrue="1" operator="lessThan">
      <formula>G135</formula>
    </cfRule>
  </conditionalFormatting>
  <conditionalFormatting sqref="O135:O136">
    <cfRule type="cellIs" dxfId="18447" priority="18583" stopIfTrue="1" operator="lessThan">
      <formula>G135</formula>
    </cfRule>
  </conditionalFormatting>
  <conditionalFormatting sqref="O135:O136">
    <cfRule type="cellIs" dxfId="18446" priority="18582" stopIfTrue="1" operator="lessThan">
      <formula>G135</formula>
    </cfRule>
  </conditionalFormatting>
  <conditionalFormatting sqref="O135:O136">
    <cfRule type="cellIs" dxfId="18445" priority="18581" stopIfTrue="1" operator="lessThan">
      <formula>G135</formula>
    </cfRule>
  </conditionalFormatting>
  <conditionalFormatting sqref="O135:O136">
    <cfRule type="cellIs" dxfId="18444" priority="18580" stopIfTrue="1" operator="lessThan">
      <formula>G135</formula>
    </cfRule>
  </conditionalFormatting>
  <conditionalFormatting sqref="O135:O136">
    <cfRule type="cellIs" dxfId="18443" priority="18579" stopIfTrue="1" operator="lessThan">
      <formula>G135</formula>
    </cfRule>
  </conditionalFormatting>
  <conditionalFormatting sqref="O135:O136">
    <cfRule type="cellIs" dxfId="18442" priority="18578" stopIfTrue="1" operator="lessThan">
      <formula>G135</formula>
    </cfRule>
  </conditionalFormatting>
  <conditionalFormatting sqref="O135:O136">
    <cfRule type="cellIs" dxfId="18441" priority="18577" stopIfTrue="1" operator="lessThan">
      <formula>G135</formula>
    </cfRule>
  </conditionalFormatting>
  <conditionalFormatting sqref="O135:O136">
    <cfRule type="cellIs" dxfId="18440" priority="18576" stopIfTrue="1" operator="lessThan">
      <formula>G135</formula>
    </cfRule>
  </conditionalFormatting>
  <conditionalFormatting sqref="O135:O136">
    <cfRule type="cellIs" dxfId="18439" priority="18575" stopIfTrue="1" operator="lessThan">
      <formula>G135</formula>
    </cfRule>
  </conditionalFormatting>
  <conditionalFormatting sqref="O135:O136">
    <cfRule type="cellIs" dxfId="18438" priority="18574" stopIfTrue="1" operator="lessThan">
      <formula>G135</formula>
    </cfRule>
  </conditionalFormatting>
  <conditionalFormatting sqref="O135:O136">
    <cfRule type="cellIs" dxfId="18437" priority="18573" stopIfTrue="1" operator="lessThan">
      <formula>G135</formula>
    </cfRule>
  </conditionalFormatting>
  <conditionalFormatting sqref="O135:O136">
    <cfRule type="cellIs" dxfId="18436" priority="18572" stopIfTrue="1" operator="lessThan">
      <formula>G135</formula>
    </cfRule>
  </conditionalFormatting>
  <conditionalFormatting sqref="O135:O136">
    <cfRule type="cellIs" dxfId="18435" priority="18571" stopIfTrue="1" operator="lessThan">
      <formula>G135</formula>
    </cfRule>
  </conditionalFormatting>
  <conditionalFormatting sqref="O135:O136">
    <cfRule type="cellIs" dxfId="18434" priority="18570" stopIfTrue="1" operator="lessThan">
      <formula>G135</formula>
    </cfRule>
  </conditionalFormatting>
  <conditionalFormatting sqref="O135:O136">
    <cfRule type="cellIs" dxfId="18433" priority="18569" stopIfTrue="1" operator="lessThan">
      <formula>G135</formula>
    </cfRule>
  </conditionalFormatting>
  <conditionalFormatting sqref="O135:O136">
    <cfRule type="cellIs" dxfId="18432" priority="18568" stopIfTrue="1" operator="lessThan">
      <formula>G135</formula>
    </cfRule>
  </conditionalFormatting>
  <conditionalFormatting sqref="O135:O136">
    <cfRule type="cellIs" dxfId="18431" priority="18567" stopIfTrue="1" operator="lessThan">
      <formula>G135</formula>
    </cfRule>
  </conditionalFormatting>
  <conditionalFormatting sqref="O135:O136">
    <cfRule type="cellIs" dxfId="18430" priority="18566" stopIfTrue="1" operator="lessThan">
      <formula>G135</formula>
    </cfRule>
  </conditionalFormatting>
  <conditionalFormatting sqref="O135:O136">
    <cfRule type="cellIs" dxfId="18429" priority="18565" stopIfTrue="1" operator="lessThan">
      <formula>G135</formula>
    </cfRule>
  </conditionalFormatting>
  <conditionalFormatting sqref="O135:O136">
    <cfRule type="cellIs" dxfId="18428" priority="18564" stopIfTrue="1" operator="lessThan">
      <formula>G135</formula>
    </cfRule>
  </conditionalFormatting>
  <conditionalFormatting sqref="O135:O136">
    <cfRule type="cellIs" dxfId="18427" priority="18563" stopIfTrue="1" operator="lessThan">
      <formula>G135</formula>
    </cfRule>
  </conditionalFormatting>
  <conditionalFormatting sqref="O135:O136">
    <cfRule type="cellIs" dxfId="18426" priority="18562" stopIfTrue="1" operator="lessThan">
      <formula>G135</formula>
    </cfRule>
  </conditionalFormatting>
  <conditionalFormatting sqref="O135:O136">
    <cfRule type="cellIs" dxfId="18425" priority="18561" stopIfTrue="1" operator="lessThan">
      <formula>G135</formula>
    </cfRule>
  </conditionalFormatting>
  <conditionalFormatting sqref="O135:O136">
    <cfRule type="cellIs" dxfId="18424" priority="18560" stopIfTrue="1" operator="lessThan">
      <formula>G135</formula>
    </cfRule>
  </conditionalFormatting>
  <conditionalFormatting sqref="O135:O136">
    <cfRule type="cellIs" dxfId="18423" priority="18559" stopIfTrue="1" operator="lessThan">
      <formula>G135</formula>
    </cfRule>
  </conditionalFormatting>
  <conditionalFormatting sqref="O135:O136">
    <cfRule type="cellIs" dxfId="18422" priority="18558" stopIfTrue="1" operator="lessThan">
      <formula>G135</formula>
    </cfRule>
  </conditionalFormatting>
  <conditionalFormatting sqref="O135:O136">
    <cfRule type="cellIs" dxfId="18421" priority="18557" stopIfTrue="1" operator="lessThan">
      <formula>G135</formula>
    </cfRule>
  </conditionalFormatting>
  <conditionalFormatting sqref="O135:O136">
    <cfRule type="cellIs" dxfId="18420" priority="18556" stopIfTrue="1" operator="lessThan">
      <formula>G135</formula>
    </cfRule>
  </conditionalFormatting>
  <conditionalFormatting sqref="O135:O136">
    <cfRule type="cellIs" dxfId="18419" priority="18555" stopIfTrue="1" operator="lessThan">
      <formula>G135</formula>
    </cfRule>
  </conditionalFormatting>
  <conditionalFormatting sqref="O135:O136">
    <cfRule type="cellIs" dxfId="18418" priority="18554" stopIfTrue="1" operator="lessThan">
      <formula>G135</formula>
    </cfRule>
  </conditionalFormatting>
  <conditionalFormatting sqref="O135:O136">
    <cfRule type="cellIs" dxfId="18417" priority="18553" stopIfTrue="1" operator="lessThan">
      <formula>G135</formula>
    </cfRule>
  </conditionalFormatting>
  <conditionalFormatting sqref="O135:O136">
    <cfRule type="cellIs" dxfId="18416" priority="18552" stopIfTrue="1" operator="lessThan">
      <formula>G135</formula>
    </cfRule>
  </conditionalFormatting>
  <conditionalFormatting sqref="O135:O136">
    <cfRule type="cellIs" dxfId="18415" priority="18551" stopIfTrue="1" operator="lessThan">
      <formula>G135</formula>
    </cfRule>
  </conditionalFormatting>
  <conditionalFormatting sqref="O135:O136">
    <cfRule type="cellIs" dxfId="18414" priority="18550" stopIfTrue="1" operator="lessThan">
      <formula>G135</formula>
    </cfRule>
  </conditionalFormatting>
  <conditionalFormatting sqref="O135:O136">
    <cfRule type="cellIs" dxfId="18413" priority="18549" stopIfTrue="1" operator="lessThan">
      <formula>G135</formula>
    </cfRule>
  </conditionalFormatting>
  <conditionalFormatting sqref="O135:O136">
    <cfRule type="cellIs" dxfId="18412" priority="18548" stopIfTrue="1" operator="lessThan">
      <formula>G135</formula>
    </cfRule>
  </conditionalFormatting>
  <conditionalFormatting sqref="O135:O136">
    <cfRule type="cellIs" dxfId="18411" priority="18547" stopIfTrue="1" operator="lessThan">
      <formula>G135</formula>
    </cfRule>
  </conditionalFormatting>
  <conditionalFormatting sqref="O135:O136">
    <cfRule type="cellIs" dxfId="18410" priority="18546" stopIfTrue="1" operator="lessThan">
      <formula>G135</formula>
    </cfRule>
  </conditionalFormatting>
  <conditionalFormatting sqref="O135:O136">
    <cfRule type="cellIs" dxfId="18409" priority="18545" stopIfTrue="1" operator="lessThan">
      <formula>G135</formula>
    </cfRule>
  </conditionalFormatting>
  <conditionalFormatting sqref="O135:O136">
    <cfRule type="cellIs" dxfId="18408" priority="18544" stopIfTrue="1" operator="lessThan">
      <formula>G135</formula>
    </cfRule>
  </conditionalFormatting>
  <conditionalFormatting sqref="O135:O136">
    <cfRule type="cellIs" dxfId="18407" priority="18543" stopIfTrue="1" operator="lessThan">
      <formula>G135</formula>
    </cfRule>
  </conditionalFormatting>
  <conditionalFormatting sqref="O135:O136">
    <cfRule type="cellIs" dxfId="18406" priority="18542" stopIfTrue="1" operator="lessThan">
      <formula>G135</formula>
    </cfRule>
  </conditionalFormatting>
  <conditionalFormatting sqref="O135:O136">
    <cfRule type="cellIs" dxfId="18405" priority="18541" stopIfTrue="1" operator="lessThan">
      <formula>G135</formula>
    </cfRule>
  </conditionalFormatting>
  <conditionalFormatting sqref="O135:O136">
    <cfRule type="cellIs" dxfId="18404" priority="18540" stopIfTrue="1" operator="lessThan">
      <formula>G135</formula>
    </cfRule>
  </conditionalFormatting>
  <conditionalFormatting sqref="O135:O136">
    <cfRule type="cellIs" dxfId="18403" priority="18539" stopIfTrue="1" operator="lessThan">
      <formula>G135</formula>
    </cfRule>
  </conditionalFormatting>
  <conditionalFormatting sqref="O135:O136">
    <cfRule type="cellIs" dxfId="18402" priority="18538" stopIfTrue="1" operator="lessThan">
      <formula>G135</formula>
    </cfRule>
  </conditionalFormatting>
  <conditionalFormatting sqref="O135:O136">
    <cfRule type="cellIs" dxfId="18401" priority="18537" stopIfTrue="1" operator="lessThan">
      <formula>G135</formula>
    </cfRule>
  </conditionalFormatting>
  <conditionalFormatting sqref="O135:O136">
    <cfRule type="cellIs" dxfId="18400" priority="18536" stopIfTrue="1" operator="lessThan">
      <formula>G135</formula>
    </cfRule>
  </conditionalFormatting>
  <conditionalFormatting sqref="O135:O136">
    <cfRule type="cellIs" dxfId="18399" priority="18535" stopIfTrue="1" operator="lessThan">
      <formula>G135</formula>
    </cfRule>
  </conditionalFormatting>
  <conditionalFormatting sqref="O135:O136">
    <cfRule type="cellIs" dxfId="18398" priority="18534" stopIfTrue="1" operator="lessThan">
      <formula>G135</formula>
    </cfRule>
  </conditionalFormatting>
  <conditionalFormatting sqref="O135:O136">
    <cfRule type="cellIs" dxfId="18397" priority="18533" stopIfTrue="1" operator="lessThan">
      <formula>G135</formula>
    </cfRule>
  </conditionalFormatting>
  <conditionalFormatting sqref="O135:O136">
    <cfRule type="cellIs" dxfId="18396" priority="18532" stopIfTrue="1" operator="lessThan">
      <formula>G135</formula>
    </cfRule>
  </conditionalFormatting>
  <conditionalFormatting sqref="O135:O136">
    <cfRule type="cellIs" dxfId="18395" priority="18531" stopIfTrue="1" operator="lessThan">
      <formula>G135</formula>
    </cfRule>
  </conditionalFormatting>
  <conditionalFormatting sqref="O135:O136">
    <cfRule type="cellIs" dxfId="18394" priority="18530" stopIfTrue="1" operator="lessThan">
      <formula>G135</formula>
    </cfRule>
  </conditionalFormatting>
  <conditionalFormatting sqref="O135:O136">
    <cfRule type="cellIs" dxfId="18393" priority="18529" stopIfTrue="1" operator="lessThan">
      <formula>G135</formula>
    </cfRule>
  </conditionalFormatting>
  <conditionalFormatting sqref="O135:O136">
    <cfRule type="cellIs" dxfId="18392" priority="18528" stopIfTrue="1" operator="lessThan">
      <formula>G135</formula>
    </cfRule>
  </conditionalFormatting>
  <conditionalFormatting sqref="O135:O136">
    <cfRule type="cellIs" dxfId="18391" priority="18527" stopIfTrue="1" operator="lessThan">
      <formula>G135</formula>
    </cfRule>
  </conditionalFormatting>
  <conditionalFormatting sqref="O135:O136">
    <cfRule type="cellIs" dxfId="18390" priority="18526" stopIfTrue="1" operator="lessThan">
      <formula>G135</formula>
    </cfRule>
  </conditionalFormatting>
  <conditionalFormatting sqref="O135:O136">
    <cfRule type="cellIs" dxfId="18389" priority="18525" stopIfTrue="1" operator="lessThan">
      <formula>G135</formula>
    </cfRule>
  </conditionalFormatting>
  <conditionalFormatting sqref="O135:O136">
    <cfRule type="cellIs" dxfId="18388" priority="18524" stopIfTrue="1" operator="lessThan">
      <formula>G135</formula>
    </cfRule>
  </conditionalFormatting>
  <conditionalFormatting sqref="O135:O136">
    <cfRule type="cellIs" dxfId="18387" priority="18523" stopIfTrue="1" operator="lessThan">
      <formula>G135</formula>
    </cfRule>
  </conditionalFormatting>
  <conditionalFormatting sqref="O135:O136">
    <cfRule type="cellIs" dxfId="18386" priority="18522" stopIfTrue="1" operator="lessThan">
      <formula>G135</formula>
    </cfRule>
  </conditionalFormatting>
  <conditionalFormatting sqref="O135:O136">
    <cfRule type="cellIs" dxfId="18385" priority="18521" stopIfTrue="1" operator="lessThan">
      <formula>G135</formula>
    </cfRule>
  </conditionalFormatting>
  <conditionalFormatting sqref="O135:O136">
    <cfRule type="cellIs" dxfId="18384" priority="18520" stopIfTrue="1" operator="lessThan">
      <formula>G135</formula>
    </cfRule>
  </conditionalFormatting>
  <conditionalFormatting sqref="O135:O136">
    <cfRule type="cellIs" dxfId="18383" priority="18519" stopIfTrue="1" operator="lessThan">
      <formula>G135</formula>
    </cfRule>
  </conditionalFormatting>
  <conditionalFormatting sqref="O135:O136">
    <cfRule type="cellIs" dxfId="18382" priority="18518" stopIfTrue="1" operator="lessThan">
      <formula>G135</formula>
    </cfRule>
  </conditionalFormatting>
  <conditionalFormatting sqref="O135:O136">
    <cfRule type="cellIs" dxfId="18381" priority="18517" stopIfTrue="1" operator="lessThan">
      <formula>G135</formula>
    </cfRule>
  </conditionalFormatting>
  <conditionalFormatting sqref="O135:O136">
    <cfRule type="cellIs" dxfId="18380" priority="18516" stopIfTrue="1" operator="lessThan">
      <formula>G135</formula>
    </cfRule>
  </conditionalFormatting>
  <conditionalFormatting sqref="O135:O136">
    <cfRule type="cellIs" dxfId="18379" priority="18515" stopIfTrue="1" operator="lessThan">
      <formula>G135</formula>
    </cfRule>
  </conditionalFormatting>
  <conditionalFormatting sqref="O135:O136">
    <cfRule type="cellIs" dxfId="18378" priority="18514" stopIfTrue="1" operator="lessThan">
      <formula>G135</formula>
    </cfRule>
  </conditionalFormatting>
  <conditionalFormatting sqref="O135:O136">
    <cfRule type="cellIs" dxfId="18377" priority="18513" stopIfTrue="1" operator="lessThan">
      <formula>G135</formula>
    </cfRule>
  </conditionalFormatting>
  <conditionalFormatting sqref="O135:O136">
    <cfRule type="cellIs" dxfId="18376" priority="18512" stopIfTrue="1" operator="lessThan">
      <formula>G135</formula>
    </cfRule>
  </conditionalFormatting>
  <conditionalFormatting sqref="O135:O136">
    <cfRule type="cellIs" dxfId="18375" priority="18511" stopIfTrue="1" operator="lessThan">
      <formula>G135</formula>
    </cfRule>
  </conditionalFormatting>
  <conditionalFormatting sqref="O135:O136">
    <cfRule type="cellIs" dxfId="18374" priority="18510" stopIfTrue="1" operator="lessThan">
      <formula>G135</formula>
    </cfRule>
  </conditionalFormatting>
  <conditionalFormatting sqref="O135:O136">
    <cfRule type="cellIs" dxfId="18373" priority="18509" stopIfTrue="1" operator="lessThan">
      <formula>G135</formula>
    </cfRule>
  </conditionalFormatting>
  <conditionalFormatting sqref="O135:O136">
    <cfRule type="cellIs" dxfId="18372" priority="18508" stopIfTrue="1" operator="lessThan">
      <formula>G135</formula>
    </cfRule>
  </conditionalFormatting>
  <conditionalFormatting sqref="O135:O136">
    <cfRule type="cellIs" dxfId="18371" priority="18507" stopIfTrue="1" operator="lessThan">
      <formula>G135</formula>
    </cfRule>
  </conditionalFormatting>
  <conditionalFormatting sqref="O135:O136">
    <cfRule type="cellIs" dxfId="18370" priority="18506" stopIfTrue="1" operator="lessThan">
      <formula>G135</formula>
    </cfRule>
  </conditionalFormatting>
  <conditionalFormatting sqref="O135:O136">
    <cfRule type="cellIs" dxfId="18369" priority="18505" stopIfTrue="1" operator="lessThan">
      <formula>G135</formula>
    </cfRule>
  </conditionalFormatting>
  <conditionalFormatting sqref="O135:O136">
    <cfRule type="cellIs" dxfId="18368" priority="18504" stopIfTrue="1" operator="lessThan">
      <formula>G135</formula>
    </cfRule>
  </conditionalFormatting>
  <conditionalFormatting sqref="O135:O136">
    <cfRule type="cellIs" dxfId="18367" priority="18503" stopIfTrue="1" operator="lessThan">
      <formula>G135</formula>
    </cfRule>
  </conditionalFormatting>
  <conditionalFormatting sqref="O135:O136">
    <cfRule type="cellIs" dxfId="18366" priority="18502" stopIfTrue="1" operator="lessThan">
      <formula>G135</formula>
    </cfRule>
  </conditionalFormatting>
  <conditionalFormatting sqref="O135:O136">
    <cfRule type="cellIs" dxfId="18365" priority="18501" stopIfTrue="1" operator="lessThan">
      <formula>G135</formula>
    </cfRule>
  </conditionalFormatting>
  <conditionalFormatting sqref="O135:O136">
    <cfRule type="cellIs" dxfId="18364" priority="18500" stopIfTrue="1" operator="lessThan">
      <formula>G135</formula>
    </cfRule>
  </conditionalFormatting>
  <conditionalFormatting sqref="O135:O136">
    <cfRule type="cellIs" dxfId="18363" priority="18499" stopIfTrue="1" operator="lessThan">
      <formula>G135</formula>
    </cfRule>
  </conditionalFormatting>
  <conditionalFormatting sqref="O135:O136">
    <cfRule type="cellIs" dxfId="18362" priority="18498" stopIfTrue="1" operator="lessThan">
      <formula>G135</formula>
    </cfRule>
  </conditionalFormatting>
  <conditionalFormatting sqref="O135:O136">
    <cfRule type="cellIs" dxfId="18361" priority="18497" stopIfTrue="1" operator="lessThan">
      <formula>G135</formula>
    </cfRule>
  </conditionalFormatting>
  <conditionalFormatting sqref="O135:O136">
    <cfRule type="cellIs" dxfId="18360" priority="18496" stopIfTrue="1" operator="lessThan">
      <formula>G135</formula>
    </cfRule>
  </conditionalFormatting>
  <conditionalFormatting sqref="O135:O136">
    <cfRule type="cellIs" dxfId="18359" priority="18495" stopIfTrue="1" operator="lessThan">
      <formula>G135</formula>
    </cfRule>
  </conditionalFormatting>
  <conditionalFormatting sqref="O135:O136">
    <cfRule type="cellIs" dxfId="18358" priority="18494" stopIfTrue="1" operator="lessThan">
      <formula>G135</formula>
    </cfRule>
  </conditionalFormatting>
  <conditionalFormatting sqref="O135:O136">
    <cfRule type="cellIs" dxfId="18357" priority="18493" stopIfTrue="1" operator="lessThan">
      <formula>G135</formula>
    </cfRule>
  </conditionalFormatting>
  <conditionalFormatting sqref="O135:O136">
    <cfRule type="cellIs" dxfId="18356" priority="18492" stopIfTrue="1" operator="lessThan">
      <formula>G135</formula>
    </cfRule>
  </conditionalFormatting>
  <conditionalFormatting sqref="O135:O136">
    <cfRule type="cellIs" dxfId="18355" priority="18491" stopIfTrue="1" operator="lessThan">
      <formula>G135</formula>
    </cfRule>
  </conditionalFormatting>
  <conditionalFormatting sqref="O135:O136">
    <cfRule type="cellIs" dxfId="18354" priority="18490" stopIfTrue="1" operator="lessThan">
      <formula>G135</formula>
    </cfRule>
  </conditionalFormatting>
  <conditionalFormatting sqref="O135:O136">
    <cfRule type="cellIs" dxfId="18353" priority="18489" stopIfTrue="1" operator="lessThan">
      <formula>G135</formula>
    </cfRule>
  </conditionalFormatting>
  <conditionalFormatting sqref="O135:O136">
    <cfRule type="cellIs" dxfId="18352" priority="18488" stopIfTrue="1" operator="lessThan">
      <formula>G135</formula>
    </cfRule>
  </conditionalFormatting>
  <conditionalFormatting sqref="O135:O136">
    <cfRule type="cellIs" dxfId="18351" priority="18487" stopIfTrue="1" operator="lessThan">
      <formula>G135</formula>
    </cfRule>
  </conditionalFormatting>
  <conditionalFormatting sqref="O135:O136">
    <cfRule type="cellIs" dxfId="18350" priority="18486" stopIfTrue="1" operator="lessThan">
      <formula>G135</formula>
    </cfRule>
  </conditionalFormatting>
  <conditionalFormatting sqref="O135:O136">
    <cfRule type="cellIs" dxfId="18349" priority="18485" stopIfTrue="1" operator="lessThan">
      <formula>G135</formula>
    </cfRule>
  </conditionalFormatting>
  <conditionalFormatting sqref="O135:O136">
    <cfRule type="cellIs" dxfId="18348" priority="18484" stopIfTrue="1" operator="lessThan">
      <formula>G135</formula>
    </cfRule>
  </conditionalFormatting>
  <conditionalFormatting sqref="O135:O136">
    <cfRule type="cellIs" dxfId="18347" priority="18483" stopIfTrue="1" operator="lessThan">
      <formula>G135</formula>
    </cfRule>
  </conditionalFormatting>
  <conditionalFormatting sqref="O135:O136">
    <cfRule type="cellIs" dxfId="18346" priority="18482" stopIfTrue="1" operator="lessThan">
      <formula>G135</formula>
    </cfRule>
  </conditionalFormatting>
  <conditionalFormatting sqref="O135:O136">
    <cfRule type="cellIs" dxfId="18345" priority="18481" stopIfTrue="1" operator="lessThan">
      <formula>G135</formula>
    </cfRule>
  </conditionalFormatting>
  <conditionalFormatting sqref="O135:O136">
    <cfRule type="cellIs" dxfId="18344" priority="18480" stopIfTrue="1" operator="lessThan">
      <formula>G135</formula>
    </cfRule>
  </conditionalFormatting>
  <conditionalFormatting sqref="O135:O136">
    <cfRule type="cellIs" dxfId="18343" priority="18479" stopIfTrue="1" operator="lessThan">
      <formula>G135</formula>
    </cfRule>
  </conditionalFormatting>
  <conditionalFormatting sqref="Y135">
    <cfRule type="cellIs" dxfId="18342" priority="18478" stopIfTrue="1" operator="lessThan">
      <formula>J135</formula>
    </cfRule>
  </conditionalFormatting>
  <conditionalFormatting sqref="Y135">
    <cfRule type="cellIs" dxfId="18341" priority="18477" stopIfTrue="1" operator="lessThan">
      <formula>J135</formula>
    </cfRule>
  </conditionalFormatting>
  <conditionalFormatting sqref="Y135">
    <cfRule type="cellIs" dxfId="18340" priority="18476" stopIfTrue="1" operator="lessThan">
      <formula>J135</formula>
    </cfRule>
  </conditionalFormatting>
  <conditionalFormatting sqref="Y135">
    <cfRule type="cellIs" dxfId="18339" priority="18475" stopIfTrue="1" operator="lessThan">
      <formula>J135</formula>
    </cfRule>
  </conditionalFormatting>
  <conditionalFormatting sqref="Y135">
    <cfRule type="cellIs" dxfId="18338" priority="18474" stopIfTrue="1" operator="lessThan">
      <formula>J135</formula>
    </cfRule>
  </conditionalFormatting>
  <conditionalFormatting sqref="Y135">
    <cfRule type="cellIs" dxfId="18337" priority="18473" stopIfTrue="1" operator="lessThan">
      <formula>J135</formula>
    </cfRule>
  </conditionalFormatting>
  <conditionalFormatting sqref="Y135">
    <cfRule type="cellIs" dxfId="18336" priority="18472" stopIfTrue="1" operator="lessThan">
      <formula>J135</formula>
    </cfRule>
  </conditionalFormatting>
  <conditionalFormatting sqref="Y135">
    <cfRule type="cellIs" dxfId="18335" priority="18471" stopIfTrue="1" operator="lessThan">
      <formula>J135</formula>
    </cfRule>
  </conditionalFormatting>
  <conditionalFormatting sqref="X135">
    <cfRule type="cellIs" dxfId="18334" priority="18470" stopIfTrue="1" operator="lessThan">
      <formula>J135</formula>
    </cfRule>
  </conditionalFormatting>
  <conditionalFormatting sqref="X135">
    <cfRule type="cellIs" dxfId="18333" priority="18469" stopIfTrue="1" operator="lessThan">
      <formula>J135</formula>
    </cfRule>
  </conditionalFormatting>
  <conditionalFormatting sqref="X135">
    <cfRule type="cellIs" dxfId="18332" priority="18468" stopIfTrue="1" operator="lessThan">
      <formula>J135</formula>
    </cfRule>
  </conditionalFormatting>
  <conditionalFormatting sqref="Y135">
    <cfRule type="cellIs" dxfId="18331" priority="18467" stopIfTrue="1" operator="lessThan">
      <formula>J135</formula>
    </cfRule>
  </conditionalFormatting>
  <conditionalFormatting sqref="X135">
    <cfRule type="cellIs" dxfId="18330" priority="18466" stopIfTrue="1" operator="lessThan">
      <formula>J135</formula>
    </cfRule>
  </conditionalFormatting>
  <conditionalFormatting sqref="X135">
    <cfRule type="cellIs" dxfId="18329" priority="18465" stopIfTrue="1" operator="lessThan">
      <formula>J135</formula>
    </cfRule>
  </conditionalFormatting>
  <conditionalFormatting sqref="Y133">
    <cfRule type="cellIs" dxfId="18328" priority="18464" stopIfTrue="1" operator="lessThan">
      <formula>Q133</formula>
    </cfRule>
  </conditionalFormatting>
  <conditionalFormatting sqref="Y133">
    <cfRule type="cellIs" dxfId="18327" priority="18463" stopIfTrue="1" operator="lessThan">
      <formula>Q133</formula>
    </cfRule>
  </conditionalFormatting>
  <conditionalFormatting sqref="Y133">
    <cfRule type="cellIs" dxfId="18326" priority="18462" stopIfTrue="1" operator="lessThan">
      <formula>Q133</formula>
    </cfRule>
  </conditionalFormatting>
  <conditionalFormatting sqref="Y133">
    <cfRule type="cellIs" dxfId="18325" priority="18461" stopIfTrue="1" operator="lessThan">
      <formula>Q133</formula>
    </cfRule>
  </conditionalFormatting>
  <conditionalFormatting sqref="Y133">
    <cfRule type="cellIs" dxfId="18324" priority="18460" stopIfTrue="1" operator="lessThan">
      <formula>Q133</formula>
    </cfRule>
  </conditionalFormatting>
  <conditionalFormatting sqref="Y133">
    <cfRule type="cellIs" dxfId="18323" priority="18459" stopIfTrue="1" operator="lessThan">
      <formula>Q133</formula>
    </cfRule>
  </conditionalFormatting>
  <conditionalFormatting sqref="Y133">
    <cfRule type="cellIs" dxfId="18322" priority="18458" stopIfTrue="1" operator="lessThan">
      <formula>Q133</formula>
    </cfRule>
  </conditionalFormatting>
  <conditionalFormatting sqref="Y133">
    <cfRule type="cellIs" dxfId="18321" priority="18457" stopIfTrue="1" operator="lessThan">
      <formula>Q133</formula>
    </cfRule>
  </conditionalFormatting>
  <conditionalFormatting sqref="Y133">
    <cfRule type="cellIs" dxfId="18320" priority="18456" stopIfTrue="1" operator="lessThan">
      <formula>Q133</formula>
    </cfRule>
  </conditionalFormatting>
  <conditionalFormatting sqref="Y133">
    <cfRule type="cellIs" dxfId="18319" priority="18455" stopIfTrue="1" operator="lessThan">
      <formula>Q133</formula>
    </cfRule>
  </conditionalFormatting>
  <conditionalFormatting sqref="Y133">
    <cfRule type="cellIs" dxfId="18318" priority="18454" stopIfTrue="1" operator="lessThan">
      <formula>Q133</formula>
    </cfRule>
  </conditionalFormatting>
  <conditionalFormatting sqref="Y133">
    <cfRule type="cellIs" dxfId="18317" priority="18453" stopIfTrue="1" operator="lessThan">
      <formula>Q133</formula>
    </cfRule>
  </conditionalFormatting>
  <conditionalFormatting sqref="Y133">
    <cfRule type="cellIs" dxfId="18316" priority="18452" stopIfTrue="1" operator="lessThan">
      <formula>Q133</formula>
    </cfRule>
  </conditionalFormatting>
  <conditionalFormatting sqref="Y133">
    <cfRule type="cellIs" dxfId="18315" priority="18451" stopIfTrue="1" operator="lessThan">
      <formula>Q133</formula>
    </cfRule>
  </conditionalFormatting>
  <conditionalFormatting sqref="Y133">
    <cfRule type="cellIs" dxfId="18314" priority="18450" stopIfTrue="1" operator="lessThan">
      <formula>Q133</formula>
    </cfRule>
  </conditionalFormatting>
  <conditionalFormatting sqref="Y133">
    <cfRule type="cellIs" dxfId="18313" priority="18449" stopIfTrue="1" operator="lessThan">
      <formula>Q133</formula>
    </cfRule>
  </conditionalFormatting>
  <conditionalFormatting sqref="Y133">
    <cfRule type="cellIs" dxfId="18312" priority="18448" stopIfTrue="1" operator="lessThan">
      <formula>Q133</formula>
    </cfRule>
  </conditionalFormatting>
  <conditionalFormatting sqref="Y133">
    <cfRule type="cellIs" dxfId="18311" priority="18447" stopIfTrue="1" operator="lessThan">
      <formula>Q133</formula>
    </cfRule>
  </conditionalFormatting>
  <conditionalFormatting sqref="Y133">
    <cfRule type="cellIs" dxfId="18310" priority="18446" stopIfTrue="1" operator="lessThan">
      <formula>Q133</formula>
    </cfRule>
  </conditionalFormatting>
  <conditionalFormatting sqref="Y133">
    <cfRule type="cellIs" dxfId="18309" priority="18445" stopIfTrue="1" operator="lessThan">
      <formula>Q133</formula>
    </cfRule>
  </conditionalFormatting>
  <conditionalFormatting sqref="Y133">
    <cfRule type="cellIs" dxfId="18308" priority="18444" stopIfTrue="1" operator="lessThan">
      <formula>Q133</formula>
    </cfRule>
  </conditionalFormatting>
  <conditionalFormatting sqref="Y133">
    <cfRule type="cellIs" dxfId="18307" priority="18443" stopIfTrue="1" operator="lessThan">
      <formula>Q133</formula>
    </cfRule>
  </conditionalFormatting>
  <conditionalFormatting sqref="Y133">
    <cfRule type="cellIs" dxfId="18306" priority="18442" stopIfTrue="1" operator="lessThan">
      <formula>Q133</formula>
    </cfRule>
  </conditionalFormatting>
  <conditionalFormatting sqref="Y133">
    <cfRule type="cellIs" dxfId="18305" priority="18441" stopIfTrue="1" operator="lessThan">
      <formula>Q133</formula>
    </cfRule>
  </conditionalFormatting>
  <conditionalFormatting sqref="Y133">
    <cfRule type="cellIs" dxfId="18304" priority="18440" stopIfTrue="1" operator="lessThan">
      <formula>Q133</formula>
    </cfRule>
  </conditionalFormatting>
  <conditionalFormatting sqref="Y133">
    <cfRule type="cellIs" dxfId="18303" priority="18439" stopIfTrue="1" operator="lessThan">
      <formula>Q133</formula>
    </cfRule>
  </conditionalFormatting>
  <conditionalFormatting sqref="Y133">
    <cfRule type="cellIs" dxfId="18302" priority="18438" stopIfTrue="1" operator="lessThan">
      <formula>Q133</formula>
    </cfRule>
  </conditionalFormatting>
  <conditionalFormatting sqref="Y133">
    <cfRule type="cellIs" dxfId="18301" priority="18437" stopIfTrue="1" operator="lessThan">
      <formula>Q133</formula>
    </cfRule>
  </conditionalFormatting>
  <conditionalFormatting sqref="Y133">
    <cfRule type="cellIs" dxfId="18300" priority="18436" stopIfTrue="1" operator="lessThan">
      <formula>Q133</formula>
    </cfRule>
  </conditionalFormatting>
  <conditionalFormatting sqref="Y133">
    <cfRule type="cellIs" dxfId="18299" priority="18435" stopIfTrue="1" operator="lessThan">
      <formula>Q133</formula>
    </cfRule>
  </conditionalFormatting>
  <conditionalFormatting sqref="Y133">
    <cfRule type="cellIs" dxfId="18298" priority="18434" stopIfTrue="1" operator="lessThan">
      <formula>Q133</formula>
    </cfRule>
  </conditionalFormatting>
  <conditionalFormatting sqref="Y133">
    <cfRule type="cellIs" dxfId="18297" priority="18433" stopIfTrue="1" operator="lessThan">
      <formula>Q133</formula>
    </cfRule>
  </conditionalFormatting>
  <conditionalFormatting sqref="Y133">
    <cfRule type="cellIs" dxfId="18296" priority="18432" stopIfTrue="1" operator="lessThan">
      <formula>Q133</formula>
    </cfRule>
  </conditionalFormatting>
  <conditionalFormatting sqref="Y133">
    <cfRule type="cellIs" dxfId="18295" priority="18431" stopIfTrue="1" operator="lessThan">
      <formula>Q133</formula>
    </cfRule>
  </conditionalFormatting>
  <conditionalFormatting sqref="Y133">
    <cfRule type="cellIs" dxfId="18294" priority="18430" stopIfTrue="1" operator="lessThan">
      <formula>Q133</formula>
    </cfRule>
  </conditionalFormatting>
  <conditionalFormatting sqref="Y133">
    <cfRule type="cellIs" dxfId="18293" priority="18429" stopIfTrue="1" operator="lessThan">
      <formula>Q133</formula>
    </cfRule>
  </conditionalFormatting>
  <conditionalFormatting sqref="Y133">
    <cfRule type="cellIs" dxfId="18292" priority="18428" stopIfTrue="1" operator="lessThan">
      <formula>Q133</formula>
    </cfRule>
  </conditionalFormatting>
  <conditionalFormatting sqref="Y133">
    <cfRule type="cellIs" dxfId="18291" priority="18427" stopIfTrue="1" operator="lessThan">
      <formula>Q133</formula>
    </cfRule>
  </conditionalFormatting>
  <conditionalFormatting sqref="Y133">
    <cfRule type="cellIs" dxfId="18290" priority="18426" stopIfTrue="1" operator="lessThan">
      <formula>Q133</formula>
    </cfRule>
  </conditionalFormatting>
  <conditionalFormatting sqref="Y133">
    <cfRule type="cellIs" dxfId="18289" priority="18425" stopIfTrue="1" operator="lessThan">
      <formula>Q133</formula>
    </cfRule>
  </conditionalFormatting>
  <conditionalFormatting sqref="Y133">
    <cfRule type="cellIs" dxfId="18288" priority="18424" stopIfTrue="1" operator="lessThan">
      <formula>Q133</formula>
    </cfRule>
  </conditionalFormatting>
  <conditionalFormatting sqref="Y133">
    <cfRule type="cellIs" dxfId="18287" priority="18423" stopIfTrue="1" operator="lessThan">
      <formula>Q133</formula>
    </cfRule>
  </conditionalFormatting>
  <conditionalFormatting sqref="Y133">
    <cfRule type="cellIs" dxfId="18286" priority="18422" stopIfTrue="1" operator="lessThan">
      <formula>Q133</formula>
    </cfRule>
  </conditionalFormatting>
  <conditionalFormatting sqref="Y133">
    <cfRule type="cellIs" dxfId="18285" priority="18421" stopIfTrue="1" operator="lessThan">
      <formula>Q133</formula>
    </cfRule>
  </conditionalFormatting>
  <conditionalFormatting sqref="Y133">
    <cfRule type="cellIs" dxfId="18284" priority="18420" stopIfTrue="1" operator="lessThan">
      <formula>Q133</formula>
    </cfRule>
  </conditionalFormatting>
  <conditionalFormatting sqref="Y133">
    <cfRule type="cellIs" dxfId="18283" priority="18419" stopIfTrue="1" operator="lessThan">
      <formula>Q133</formula>
    </cfRule>
  </conditionalFormatting>
  <conditionalFormatting sqref="Y133">
    <cfRule type="cellIs" dxfId="18282" priority="18418" stopIfTrue="1" operator="lessThan">
      <formula>Q133</formula>
    </cfRule>
  </conditionalFormatting>
  <conditionalFormatting sqref="Y133">
    <cfRule type="cellIs" dxfId="18281" priority="18417" stopIfTrue="1" operator="lessThan">
      <formula>Q133</formula>
    </cfRule>
  </conditionalFormatting>
  <conditionalFormatting sqref="Y133">
    <cfRule type="cellIs" dxfId="18280" priority="18416" stopIfTrue="1" operator="lessThan">
      <formula>Q133</formula>
    </cfRule>
  </conditionalFormatting>
  <conditionalFormatting sqref="Y133">
    <cfRule type="cellIs" dxfId="18279" priority="18415" stopIfTrue="1" operator="lessThan">
      <formula>Q133</formula>
    </cfRule>
  </conditionalFormatting>
  <conditionalFormatting sqref="Y133">
    <cfRule type="cellIs" dxfId="18278" priority="18414" stopIfTrue="1" operator="lessThan">
      <formula>Q133</formula>
    </cfRule>
  </conditionalFormatting>
  <conditionalFormatting sqref="Y133">
    <cfRule type="cellIs" dxfId="18277" priority="18413" stopIfTrue="1" operator="lessThan">
      <formula>Q133</formula>
    </cfRule>
  </conditionalFormatting>
  <conditionalFormatting sqref="Y133">
    <cfRule type="cellIs" dxfId="18276" priority="18412" stopIfTrue="1" operator="lessThan">
      <formula>Q133</formula>
    </cfRule>
  </conditionalFormatting>
  <conditionalFormatting sqref="Y133">
    <cfRule type="cellIs" dxfId="18275" priority="18411" stopIfTrue="1" operator="lessThan">
      <formula>Q133</formula>
    </cfRule>
  </conditionalFormatting>
  <conditionalFormatting sqref="Y133">
    <cfRule type="cellIs" dxfId="18274" priority="18410" stopIfTrue="1" operator="lessThan">
      <formula>Q133</formula>
    </cfRule>
  </conditionalFormatting>
  <conditionalFormatting sqref="Y133">
    <cfRule type="cellIs" dxfId="18273" priority="18409" stopIfTrue="1" operator="lessThan">
      <formula>Q133</formula>
    </cfRule>
  </conditionalFormatting>
  <conditionalFormatting sqref="Y133">
    <cfRule type="cellIs" dxfId="18272" priority="18408" stopIfTrue="1" operator="lessThan">
      <formula>Q133</formula>
    </cfRule>
  </conditionalFormatting>
  <conditionalFormatting sqref="Y133">
    <cfRule type="cellIs" dxfId="18271" priority="18407" stopIfTrue="1" operator="lessThan">
      <formula>Q133</formula>
    </cfRule>
  </conditionalFormatting>
  <conditionalFormatting sqref="Y133">
    <cfRule type="cellIs" dxfId="18270" priority="18406" stopIfTrue="1" operator="lessThan">
      <formula>Q133</formula>
    </cfRule>
  </conditionalFormatting>
  <conditionalFormatting sqref="Y133">
    <cfRule type="cellIs" dxfId="18269" priority="18405" stopIfTrue="1" operator="lessThan">
      <formula>Q133</formula>
    </cfRule>
  </conditionalFormatting>
  <conditionalFormatting sqref="Y133">
    <cfRule type="cellIs" dxfId="18268" priority="18404" stopIfTrue="1" operator="lessThan">
      <formula>Q133</formula>
    </cfRule>
  </conditionalFormatting>
  <conditionalFormatting sqref="Y133">
    <cfRule type="cellIs" dxfId="18267" priority="18403" stopIfTrue="1" operator="lessThan">
      <formula>Q133</formula>
    </cfRule>
  </conditionalFormatting>
  <conditionalFormatting sqref="Y133">
    <cfRule type="cellIs" dxfId="18266" priority="18402" stopIfTrue="1" operator="lessThan">
      <formula>Q133</formula>
    </cfRule>
  </conditionalFormatting>
  <conditionalFormatting sqref="Y133">
    <cfRule type="cellIs" dxfId="18265" priority="18401" stopIfTrue="1" operator="lessThan">
      <formula>Q133</formula>
    </cfRule>
  </conditionalFormatting>
  <conditionalFormatting sqref="Y133">
    <cfRule type="cellIs" dxfId="18264" priority="18400" stopIfTrue="1" operator="lessThan">
      <formula>Q133</formula>
    </cfRule>
  </conditionalFormatting>
  <conditionalFormatting sqref="Y133">
    <cfRule type="cellIs" dxfId="18263" priority="18399" stopIfTrue="1" operator="lessThan">
      <formula>Q133</formula>
    </cfRule>
  </conditionalFormatting>
  <conditionalFormatting sqref="Y133">
    <cfRule type="cellIs" dxfId="18262" priority="18398" stopIfTrue="1" operator="lessThan">
      <formula>Q133</formula>
    </cfRule>
  </conditionalFormatting>
  <conditionalFormatting sqref="Y133">
    <cfRule type="cellIs" dxfId="18261" priority="18397" stopIfTrue="1" operator="lessThan">
      <formula>Q133</formula>
    </cfRule>
  </conditionalFormatting>
  <conditionalFormatting sqref="Y133">
    <cfRule type="cellIs" dxfId="18260" priority="18396" stopIfTrue="1" operator="lessThan">
      <formula>Q133</formula>
    </cfRule>
  </conditionalFormatting>
  <conditionalFormatting sqref="Y133">
    <cfRule type="cellIs" dxfId="18259" priority="18395" stopIfTrue="1" operator="lessThan">
      <formula>Q133</formula>
    </cfRule>
  </conditionalFormatting>
  <conditionalFormatting sqref="Y133">
    <cfRule type="cellIs" dxfId="18258" priority="18394" stopIfTrue="1" operator="lessThan">
      <formula>Q133</formula>
    </cfRule>
  </conditionalFormatting>
  <conditionalFormatting sqref="Y133">
    <cfRule type="cellIs" dxfId="18257" priority="18393" stopIfTrue="1" operator="lessThan">
      <formula>Q133</formula>
    </cfRule>
  </conditionalFormatting>
  <conditionalFormatting sqref="Y133">
    <cfRule type="cellIs" dxfId="18256" priority="18392" stopIfTrue="1" operator="lessThan">
      <formula>Q133</formula>
    </cfRule>
  </conditionalFormatting>
  <conditionalFormatting sqref="Y133">
    <cfRule type="cellIs" dxfId="18255" priority="18391" stopIfTrue="1" operator="lessThan">
      <formula>Q133</formula>
    </cfRule>
  </conditionalFormatting>
  <conditionalFormatting sqref="Y133">
    <cfRule type="cellIs" dxfId="18254" priority="18390" stopIfTrue="1" operator="lessThan">
      <formula>Q133</formula>
    </cfRule>
  </conditionalFormatting>
  <conditionalFormatting sqref="Y133">
    <cfRule type="cellIs" dxfId="18253" priority="18389" stopIfTrue="1" operator="lessThan">
      <formula>Q133</formula>
    </cfRule>
  </conditionalFormatting>
  <conditionalFormatting sqref="Y133">
    <cfRule type="cellIs" dxfId="18252" priority="18388" stopIfTrue="1" operator="lessThan">
      <formula>Q133</formula>
    </cfRule>
  </conditionalFormatting>
  <conditionalFormatting sqref="Y133">
    <cfRule type="cellIs" dxfId="18251" priority="18387" stopIfTrue="1" operator="lessThan">
      <formula>Q133</formula>
    </cfRule>
  </conditionalFormatting>
  <conditionalFormatting sqref="Y133">
    <cfRule type="cellIs" dxfId="18250" priority="18386" stopIfTrue="1" operator="lessThan">
      <formula>Q133</formula>
    </cfRule>
  </conditionalFormatting>
  <conditionalFormatting sqref="Y133">
    <cfRule type="cellIs" dxfId="18249" priority="18385" stopIfTrue="1" operator="lessThan">
      <formula>Q133</formula>
    </cfRule>
  </conditionalFormatting>
  <conditionalFormatting sqref="Y133">
    <cfRule type="cellIs" dxfId="18248" priority="18384" stopIfTrue="1" operator="lessThan">
      <formula>Q133</formula>
    </cfRule>
  </conditionalFormatting>
  <conditionalFormatting sqref="Y133">
    <cfRule type="cellIs" dxfId="18247" priority="18383" stopIfTrue="1" operator="lessThan">
      <formula>Q133</formula>
    </cfRule>
  </conditionalFormatting>
  <conditionalFormatting sqref="Y133">
    <cfRule type="cellIs" dxfId="18246" priority="18382" stopIfTrue="1" operator="lessThan">
      <formula>Q133</formula>
    </cfRule>
  </conditionalFormatting>
  <conditionalFormatting sqref="Y133">
    <cfRule type="cellIs" dxfId="18245" priority="18381" stopIfTrue="1" operator="lessThan">
      <formula>Q133</formula>
    </cfRule>
  </conditionalFormatting>
  <conditionalFormatting sqref="Y133">
    <cfRule type="cellIs" dxfId="18244" priority="18380" stopIfTrue="1" operator="lessThan">
      <formula>Q133</formula>
    </cfRule>
  </conditionalFormatting>
  <conditionalFormatting sqref="Y133">
    <cfRule type="cellIs" dxfId="18243" priority="18379" stopIfTrue="1" operator="lessThan">
      <formula>Q133</formula>
    </cfRule>
  </conditionalFormatting>
  <conditionalFormatting sqref="Y133">
    <cfRule type="cellIs" dxfId="18242" priority="18378" stopIfTrue="1" operator="lessThan">
      <formula>Q133</formula>
    </cfRule>
  </conditionalFormatting>
  <conditionalFormatting sqref="Y133">
    <cfRule type="cellIs" dxfId="18241" priority="18377" stopIfTrue="1" operator="lessThan">
      <formula>Q133</formula>
    </cfRule>
  </conditionalFormatting>
  <conditionalFormatting sqref="Y133">
    <cfRule type="cellIs" dxfId="18240" priority="18376" stopIfTrue="1" operator="lessThan">
      <formula>Q133</formula>
    </cfRule>
  </conditionalFormatting>
  <conditionalFormatting sqref="Y133">
    <cfRule type="cellIs" dxfId="18239" priority="18375" stopIfTrue="1" operator="lessThan">
      <formula>Q133</formula>
    </cfRule>
  </conditionalFormatting>
  <conditionalFormatting sqref="Y133">
    <cfRule type="cellIs" dxfId="18238" priority="18374" stopIfTrue="1" operator="lessThan">
      <formula>Q133</formula>
    </cfRule>
  </conditionalFormatting>
  <conditionalFormatting sqref="Y133">
    <cfRule type="cellIs" dxfId="18237" priority="18373" stopIfTrue="1" operator="lessThan">
      <formula>Q133</formula>
    </cfRule>
  </conditionalFormatting>
  <conditionalFormatting sqref="Y133">
    <cfRule type="cellIs" dxfId="18236" priority="18372" stopIfTrue="1" operator="lessThan">
      <formula>Q133</formula>
    </cfRule>
  </conditionalFormatting>
  <conditionalFormatting sqref="Y133">
    <cfRule type="cellIs" dxfId="18235" priority="18371" stopIfTrue="1" operator="lessThan">
      <formula>Q133</formula>
    </cfRule>
  </conditionalFormatting>
  <conditionalFormatting sqref="Y133">
    <cfRule type="cellIs" dxfId="18234" priority="18370" stopIfTrue="1" operator="lessThan">
      <formula>Q133</formula>
    </cfRule>
  </conditionalFormatting>
  <conditionalFormatting sqref="Y133">
    <cfRule type="cellIs" dxfId="18233" priority="18369" stopIfTrue="1" operator="lessThan">
      <formula>Q133</formula>
    </cfRule>
  </conditionalFormatting>
  <conditionalFormatting sqref="Y133">
    <cfRule type="cellIs" dxfId="18232" priority="18368" stopIfTrue="1" operator="lessThan">
      <formula>Q133</formula>
    </cfRule>
  </conditionalFormatting>
  <conditionalFormatting sqref="Y133">
    <cfRule type="cellIs" dxfId="18231" priority="18367" stopIfTrue="1" operator="lessThan">
      <formula>Q133</formula>
    </cfRule>
  </conditionalFormatting>
  <conditionalFormatting sqref="Y133">
    <cfRule type="cellIs" dxfId="18230" priority="18366" stopIfTrue="1" operator="lessThan">
      <formula>Q133</formula>
    </cfRule>
  </conditionalFormatting>
  <conditionalFormatting sqref="Y133">
    <cfRule type="cellIs" dxfId="18229" priority="18365" stopIfTrue="1" operator="lessThan">
      <formula>Q133</formula>
    </cfRule>
  </conditionalFormatting>
  <conditionalFormatting sqref="Y133">
    <cfRule type="cellIs" dxfId="18228" priority="18364" stopIfTrue="1" operator="lessThan">
      <formula>Q133</formula>
    </cfRule>
  </conditionalFormatting>
  <conditionalFormatting sqref="Y133">
    <cfRule type="cellIs" dxfId="18227" priority="18363" stopIfTrue="1" operator="lessThan">
      <formula>Q133</formula>
    </cfRule>
  </conditionalFormatting>
  <conditionalFormatting sqref="Y133">
    <cfRule type="cellIs" dxfId="18226" priority="18362" stopIfTrue="1" operator="lessThan">
      <formula>Q133</formula>
    </cfRule>
  </conditionalFormatting>
  <conditionalFormatting sqref="Y133">
    <cfRule type="cellIs" dxfId="18225" priority="18361" stopIfTrue="1" operator="lessThan">
      <formula>Q133</formula>
    </cfRule>
  </conditionalFormatting>
  <conditionalFormatting sqref="Y133">
    <cfRule type="cellIs" dxfId="18224" priority="18360" stopIfTrue="1" operator="lessThan">
      <formula>Q133</formula>
    </cfRule>
  </conditionalFormatting>
  <conditionalFormatting sqref="Y133">
    <cfRule type="cellIs" dxfId="18223" priority="18359" stopIfTrue="1" operator="lessThan">
      <formula>Q133</formula>
    </cfRule>
  </conditionalFormatting>
  <conditionalFormatting sqref="Y133">
    <cfRule type="cellIs" dxfId="18222" priority="18358" stopIfTrue="1" operator="lessThan">
      <formula>Q133</formula>
    </cfRule>
  </conditionalFormatting>
  <conditionalFormatting sqref="Y133">
    <cfRule type="cellIs" dxfId="18221" priority="18357" stopIfTrue="1" operator="lessThan">
      <formula>Q133</formula>
    </cfRule>
  </conditionalFormatting>
  <conditionalFormatting sqref="Y133">
    <cfRule type="cellIs" dxfId="18220" priority="18356" stopIfTrue="1" operator="lessThan">
      <formula>Q133</formula>
    </cfRule>
  </conditionalFormatting>
  <conditionalFormatting sqref="Y133">
    <cfRule type="cellIs" dxfId="18219" priority="18355" stopIfTrue="1" operator="lessThan">
      <formula>Q133</formula>
    </cfRule>
  </conditionalFormatting>
  <conditionalFormatting sqref="Y133">
    <cfRule type="cellIs" dxfId="18218" priority="18354" stopIfTrue="1" operator="lessThan">
      <formula>Q133</formula>
    </cfRule>
  </conditionalFormatting>
  <conditionalFormatting sqref="Y133">
    <cfRule type="cellIs" dxfId="18217" priority="18353" stopIfTrue="1" operator="lessThan">
      <formula>Q133</formula>
    </cfRule>
  </conditionalFormatting>
  <conditionalFormatting sqref="Y133">
    <cfRule type="cellIs" dxfId="18216" priority="18352" stopIfTrue="1" operator="lessThan">
      <formula>Q133</formula>
    </cfRule>
  </conditionalFormatting>
  <conditionalFormatting sqref="Y133">
    <cfRule type="cellIs" dxfId="18215" priority="18351" stopIfTrue="1" operator="lessThan">
      <formula>Q133</formula>
    </cfRule>
  </conditionalFormatting>
  <conditionalFormatting sqref="Y133">
    <cfRule type="cellIs" dxfId="18214" priority="18350" stopIfTrue="1" operator="lessThan">
      <formula>Q133</formula>
    </cfRule>
  </conditionalFormatting>
  <conditionalFormatting sqref="Y133">
    <cfRule type="cellIs" dxfId="18213" priority="18349" stopIfTrue="1" operator="lessThan">
      <formula>Q133</formula>
    </cfRule>
  </conditionalFormatting>
  <conditionalFormatting sqref="Y133">
    <cfRule type="cellIs" dxfId="18212" priority="18348" stopIfTrue="1" operator="lessThan">
      <formula>Q133</formula>
    </cfRule>
  </conditionalFormatting>
  <conditionalFormatting sqref="Y133">
    <cfRule type="cellIs" dxfId="18211" priority="18347" stopIfTrue="1" operator="lessThan">
      <formula>Q133</formula>
    </cfRule>
  </conditionalFormatting>
  <conditionalFormatting sqref="Y133">
    <cfRule type="cellIs" dxfId="18210" priority="18346" stopIfTrue="1" operator="lessThan">
      <formula>Q133</formula>
    </cfRule>
  </conditionalFormatting>
  <conditionalFormatting sqref="Y133">
    <cfRule type="cellIs" dxfId="18209" priority="18345" stopIfTrue="1" operator="lessThan">
      <formula>Q133</formula>
    </cfRule>
  </conditionalFormatting>
  <conditionalFormatting sqref="Y133">
    <cfRule type="cellIs" dxfId="18208" priority="18344" stopIfTrue="1" operator="lessThan">
      <formula>Q133</formula>
    </cfRule>
  </conditionalFormatting>
  <conditionalFormatting sqref="Y133">
    <cfRule type="cellIs" dxfId="18207" priority="18343" stopIfTrue="1" operator="lessThan">
      <formula>Q133</formula>
    </cfRule>
  </conditionalFormatting>
  <conditionalFormatting sqref="Y133">
    <cfRule type="cellIs" dxfId="18206" priority="18342" stopIfTrue="1" operator="lessThan">
      <formula>Q133</formula>
    </cfRule>
  </conditionalFormatting>
  <conditionalFormatting sqref="Y133">
    <cfRule type="cellIs" dxfId="18205" priority="18341" stopIfTrue="1" operator="lessThan">
      <formula>Q133</formula>
    </cfRule>
  </conditionalFormatting>
  <conditionalFormatting sqref="Y133">
    <cfRule type="cellIs" dxfId="18204" priority="18340" stopIfTrue="1" operator="lessThan">
      <formula>Q133</formula>
    </cfRule>
  </conditionalFormatting>
  <conditionalFormatting sqref="Y133">
    <cfRule type="cellIs" dxfId="18203" priority="18339" stopIfTrue="1" operator="lessThan">
      <formula>Q133</formula>
    </cfRule>
  </conditionalFormatting>
  <conditionalFormatting sqref="Y133">
    <cfRule type="cellIs" dxfId="18202" priority="18338" stopIfTrue="1" operator="lessThan">
      <formula>Q133</formula>
    </cfRule>
  </conditionalFormatting>
  <conditionalFormatting sqref="Y133">
    <cfRule type="cellIs" dxfId="18201" priority="18337" stopIfTrue="1" operator="lessThan">
      <formula>Q133</formula>
    </cfRule>
  </conditionalFormatting>
  <conditionalFormatting sqref="Y133">
    <cfRule type="cellIs" dxfId="18200" priority="18336" stopIfTrue="1" operator="lessThan">
      <formula>Q133</formula>
    </cfRule>
  </conditionalFormatting>
  <conditionalFormatting sqref="Y133">
    <cfRule type="cellIs" dxfId="18199" priority="18335" stopIfTrue="1" operator="lessThan">
      <formula>Q133</formula>
    </cfRule>
  </conditionalFormatting>
  <conditionalFormatting sqref="Y133">
    <cfRule type="cellIs" dxfId="18198" priority="18334" stopIfTrue="1" operator="lessThan">
      <formula>Q133</formula>
    </cfRule>
  </conditionalFormatting>
  <conditionalFormatting sqref="Y133">
    <cfRule type="cellIs" dxfId="18197" priority="18333" stopIfTrue="1" operator="lessThan">
      <formula>Q133</formula>
    </cfRule>
  </conditionalFormatting>
  <conditionalFormatting sqref="Y133">
    <cfRule type="cellIs" dxfId="18196" priority="18332" stopIfTrue="1" operator="lessThan">
      <formula>Q133</formula>
    </cfRule>
  </conditionalFormatting>
  <conditionalFormatting sqref="Y133">
    <cfRule type="cellIs" dxfId="18195" priority="18331" stopIfTrue="1" operator="lessThan">
      <formula>Q133</formula>
    </cfRule>
  </conditionalFormatting>
  <conditionalFormatting sqref="Y133">
    <cfRule type="cellIs" dxfId="18194" priority="18330" stopIfTrue="1" operator="lessThan">
      <formula>Q133</formula>
    </cfRule>
  </conditionalFormatting>
  <conditionalFormatting sqref="Y133">
    <cfRule type="cellIs" dxfId="18193" priority="18329" stopIfTrue="1" operator="lessThan">
      <formula>Q133</formula>
    </cfRule>
  </conditionalFormatting>
  <conditionalFormatting sqref="Y133">
    <cfRule type="cellIs" dxfId="18192" priority="18328" stopIfTrue="1" operator="lessThan">
      <formula>Q133</formula>
    </cfRule>
  </conditionalFormatting>
  <conditionalFormatting sqref="Y133">
    <cfRule type="cellIs" dxfId="18191" priority="18327" stopIfTrue="1" operator="lessThan">
      <formula>Q133</formula>
    </cfRule>
  </conditionalFormatting>
  <conditionalFormatting sqref="Y133">
    <cfRule type="cellIs" dxfId="18190" priority="18326" stopIfTrue="1" operator="lessThan">
      <formula>Q133</formula>
    </cfRule>
  </conditionalFormatting>
  <conditionalFormatting sqref="Y133">
    <cfRule type="cellIs" dxfId="18189" priority="18325" stopIfTrue="1" operator="lessThan">
      <formula>Q133</formula>
    </cfRule>
  </conditionalFormatting>
  <conditionalFormatting sqref="Y133">
    <cfRule type="cellIs" dxfId="18188" priority="18324" stopIfTrue="1" operator="lessThan">
      <formula>Q133</formula>
    </cfRule>
  </conditionalFormatting>
  <conditionalFormatting sqref="Y133">
    <cfRule type="cellIs" dxfId="18187" priority="18323" stopIfTrue="1" operator="lessThan">
      <formula>Q133</formula>
    </cfRule>
  </conditionalFormatting>
  <conditionalFormatting sqref="Y133">
    <cfRule type="cellIs" dxfId="18186" priority="18322" stopIfTrue="1" operator="lessThan">
      <formula>Q133</formula>
    </cfRule>
  </conditionalFormatting>
  <conditionalFormatting sqref="Y133">
    <cfRule type="cellIs" dxfId="18185" priority="18321" stopIfTrue="1" operator="lessThan">
      <formula>Q133</formula>
    </cfRule>
  </conditionalFormatting>
  <conditionalFormatting sqref="Y133">
    <cfRule type="cellIs" dxfId="18184" priority="18320" stopIfTrue="1" operator="lessThan">
      <formula>Q133</formula>
    </cfRule>
  </conditionalFormatting>
  <conditionalFormatting sqref="Y133">
    <cfRule type="cellIs" dxfId="18183" priority="18319" stopIfTrue="1" operator="lessThan">
      <formula>Q133</formula>
    </cfRule>
  </conditionalFormatting>
  <conditionalFormatting sqref="Y133">
    <cfRule type="cellIs" dxfId="18182" priority="18318" stopIfTrue="1" operator="lessThan">
      <formula>Q133</formula>
    </cfRule>
  </conditionalFormatting>
  <conditionalFormatting sqref="Y133">
    <cfRule type="cellIs" dxfId="18181" priority="18317" stopIfTrue="1" operator="lessThan">
      <formula>Q133</formula>
    </cfRule>
  </conditionalFormatting>
  <conditionalFormatting sqref="Y133">
    <cfRule type="cellIs" dxfId="18180" priority="18316" stopIfTrue="1" operator="lessThan">
      <formula>Q133</formula>
    </cfRule>
  </conditionalFormatting>
  <conditionalFormatting sqref="Y133">
    <cfRule type="cellIs" dxfId="18179" priority="18315" stopIfTrue="1" operator="lessThan">
      <formula>Q133</formula>
    </cfRule>
  </conditionalFormatting>
  <conditionalFormatting sqref="Y133">
    <cfRule type="cellIs" dxfId="18178" priority="18314" stopIfTrue="1" operator="lessThan">
      <formula>Q133</formula>
    </cfRule>
  </conditionalFormatting>
  <conditionalFormatting sqref="Y133">
    <cfRule type="cellIs" dxfId="18177" priority="18313" stopIfTrue="1" operator="lessThan">
      <formula>Q133</formula>
    </cfRule>
  </conditionalFormatting>
  <conditionalFormatting sqref="Y133">
    <cfRule type="cellIs" dxfId="18176" priority="18312" stopIfTrue="1" operator="lessThan">
      <formula>Q133</formula>
    </cfRule>
  </conditionalFormatting>
  <conditionalFormatting sqref="Y133">
    <cfRule type="cellIs" dxfId="18175" priority="18311" stopIfTrue="1" operator="lessThan">
      <formula>Q133</formula>
    </cfRule>
  </conditionalFormatting>
  <conditionalFormatting sqref="Y133">
    <cfRule type="cellIs" dxfId="18174" priority="18310" stopIfTrue="1" operator="lessThan">
      <formula>Q133</formula>
    </cfRule>
  </conditionalFormatting>
  <conditionalFormatting sqref="Y133">
    <cfRule type="cellIs" dxfId="18173" priority="18309" stopIfTrue="1" operator="lessThan">
      <formula>Q133</formula>
    </cfRule>
  </conditionalFormatting>
  <conditionalFormatting sqref="Y133">
    <cfRule type="cellIs" dxfId="18172" priority="18308" stopIfTrue="1" operator="lessThan">
      <formula>Q133</formula>
    </cfRule>
  </conditionalFormatting>
  <conditionalFormatting sqref="Y133">
    <cfRule type="cellIs" dxfId="18171" priority="18307" stopIfTrue="1" operator="lessThan">
      <formula>Q133</formula>
    </cfRule>
  </conditionalFormatting>
  <conditionalFormatting sqref="Y133">
    <cfRule type="cellIs" dxfId="18170" priority="18306" stopIfTrue="1" operator="lessThan">
      <formula>Q133</formula>
    </cfRule>
  </conditionalFormatting>
  <conditionalFormatting sqref="Y133">
    <cfRule type="cellIs" dxfId="18169" priority="18305" stopIfTrue="1" operator="lessThan">
      <formula>Q133</formula>
    </cfRule>
  </conditionalFormatting>
  <conditionalFormatting sqref="Y133">
    <cfRule type="cellIs" dxfId="18168" priority="18304" stopIfTrue="1" operator="lessThan">
      <formula>Q133</formula>
    </cfRule>
  </conditionalFormatting>
  <conditionalFormatting sqref="Y133">
    <cfRule type="cellIs" dxfId="18167" priority="18303" stopIfTrue="1" operator="lessThan">
      <formula>Q133</formula>
    </cfRule>
  </conditionalFormatting>
  <conditionalFormatting sqref="Y133">
    <cfRule type="cellIs" dxfId="18166" priority="18302" stopIfTrue="1" operator="lessThan">
      <formula>Q133</formula>
    </cfRule>
  </conditionalFormatting>
  <conditionalFormatting sqref="Y133">
    <cfRule type="cellIs" dxfId="18165" priority="18301" stopIfTrue="1" operator="lessThan">
      <formula>Q133</formula>
    </cfRule>
  </conditionalFormatting>
  <conditionalFormatting sqref="Y133">
    <cfRule type="cellIs" dxfId="18164" priority="18300" stopIfTrue="1" operator="lessThan">
      <formula>Q133</formula>
    </cfRule>
  </conditionalFormatting>
  <conditionalFormatting sqref="Y133">
    <cfRule type="cellIs" dxfId="18163" priority="18299" stopIfTrue="1" operator="lessThan">
      <formula>Q133</formula>
    </cfRule>
  </conditionalFormatting>
  <conditionalFormatting sqref="Y133">
    <cfRule type="cellIs" dxfId="18162" priority="18298" stopIfTrue="1" operator="lessThan">
      <formula>Q133</formula>
    </cfRule>
  </conditionalFormatting>
  <conditionalFormatting sqref="Y133">
    <cfRule type="cellIs" dxfId="18161" priority="18297" stopIfTrue="1" operator="lessThan">
      <formula>Q133</formula>
    </cfRule>
  </conditionalFormatting>
  <conditionalFormatting sqref="Y133">
    <cfRule type="cellIs" dxfId="18160" priority="18296" stopIfTrue="1" operator="lessThan">
      <formula>Q133</formula>
    </cfRule>
  </conditionalFormatting>
  <conditionalFormatting sqref="Y133">
    <cfRule type="cellIs" dxfId="18159" priority="18295" stopIfTrue="1" operator="lessThan">
      <formula>Q133</formula>
    </cfRule>
  </conditionalFormatting>
  <conditionalFormatting sqref="Y133">
    <cfRule type="cellIs" dxfId="18158" priority="18294" stopIfTrue="1" operator="lessThan">
      <formula>Q133</formula>
    </cfRule>
  </conditionalFormatting>
  <conditionalFormatting sqref="Y133">
    <cfRule type="cellIs" dxfId="18157" priority="18293" stopIfTrue="1" operator="lessThan">
      <formula>Q133</formula>
    </cfRule>
  </conditionalFormatting>
  <conditionalFormatting sqref="Y133">
    <cfRule type="cellIs" dxfId="18156" priority="18292" stopIfTrue="1" operator="lessThan">
      <formula>Q133</formula>
    </cfRule>
  </conditionalFormatting>
  <conditionalFormatting sqref="Y133">
    <cfRule type="cellIs" dxfId="18155" priority="18291" stopIfTrue="1" operator="lessThan">
      <formula>Q133</formula>
    </cfRule>
  </conditionalFormatting>
  <conditionalFormatting sqref="Y133">
    <cfRule type="cellIs" dxfId="18154" priority="18290" stopIfTrue="1" operator="lessThan">
      <formula>Q133</formula>
    </cfRule>
  </conditionalFormatting>
  <conditionalFormatting sqref="Y133">
    <cfRule type="cellIs" dxfId="18153" priority="18289" stopIfTrue="1" operator="lessThan">
      <formula>Q133</formula>
    </cfRule>
  </conditionalFormatting>
  <conditionalFormatting sqref="Y133">
    <cfRule type="cellIs" dxfId="18152" priority="18288" stopIfTrue="1" operator="lessThan">
      <formula>Q133</formula>
    </cfRule>
  </conditionalFormatting>
  <conditionalFormatting sqref="Y133">
    <cfRule type="cellIs" dxfId="18151" priority="18287" stopIfTrue="1" operator="lessThan">
      <formula>Q133</formula>
    </cfRule>
  </conditionalFormatting>
  <conditionalFormatting sqref="Y133">
    <cfRule type="cellIs" dxfId="18150" priority="18286" stopIfTrue="1" operator="lessThan">
      <formula>Q133</formula>
    </cfRule>
  </conditionalFormatting>
  <conditionalFormatting sqref="Y133">
    <cfRule type="cellIs" dxfId="18149" priority="18285" stopIfTrue="1" operator="lessThan">
      <formula>Q133</formula>
    </cfRule>
  </conditionalFormatting>
  <conditionalFormatting sqref="Y133">
    <cfRule type="cellIs" dxfId="18148" priority="18284" stopIfTrue="1" operator="lessThan">
      <formula>Q133</formula>
    </cfRule>
  </conditionalFormatting>
  <conditionalFormatting sqref="Y133">
    <cfRule type="cellIs" dxfId="18147" priority="18283" stopIfTrue="1" operator="lessThan">
      <formula>Q133</formula>
    </cfRule>
  </conditionalFormatting>
  <conditionalFormatting sqref="Y133">
    <cfRule type="cellIs" dxfId="18146" priority="18282" stopIfTrue="1" operator="lessThan">
      <formula>Q133</formula>
    </cfRule>
  </conditionalFormatting>
  <conditionalFormatting sqref="Y133">
    <cfRule type="cellIs" dxfId="18145" priority="18281" stopIfTrue="1" operator="lessThan">
      <formula>Q133</formula>
    </cfRule>
  </conditionalFormatting>
  <conditionalFormatting sqref="Y133">
    <cfRule type="cellIs" dxfId="18144" priority="18280" stopIfTrue="1" operator="lessThan">
      <formula>Q133</formula>
    </cfRule>
  </conditionalFormatting>
  <conditionalFormatting sqref="Y133">
    <cfRule type="cellIs" dxfId="18143" priority="18279" stopIfTrue="1" operator="lessThan">
      <formula>Q133</formula>
    </cfRule>
  </conditionalFormatting>
  <conditionalFormatting sqref="Y133">
    <cfRule type="cellIs" dxfId="18142" priority="18278" stopIfTrue="1" operator="lessThan">
      <formula>Q133</formula>
    </cfRule>
  </conditionalFormatting>
  <conditionalFormatting sqref="Y133">
    <cfRule type="cellIs" dxfId="18141" priority="18277" stopIfTrue="1" operator="lessThan">
      <formula>Q133</formula>
    </cfRule>
  </conditionalFormatting>
  <conditionalFormatting sqref="Y133">
    <cfRule type="cellIs" dxfId="18140" priority="18276" stopIfTrue="1" operator="lessThan">
      <formula>Q133</formula>
    </cfRule>
  </conditionalFormatting>
  <conditionalFormatting sqref="Y133">
    <cfRule type="cellIs" dxfId="18139" priority="18275" stopIfTrue="1" operator="lessThan">
      <formula>Q133</formula>
    </cfRule>
  </conditionalFormatting>
  <conditionalFormatting sqref="Y133">
    <cfRule type="cellIs" dxfId="18138" priority="18274" stopIfTrue="1" operator="lessThan">
      <formula>Q133</formula>
    </cfRule>
  </conditionalFormatting>
  <conditionalFormatting sqref="Y133">
    <cfRule type="cellIs" dxfId="18137" priority="18273" stopIfTrue="1" operator="lessThan">
      <formula>Q133</formula>
    </cfRule>
  </conditionalFormatting>
  <conditionalFormatting sqref="Y133">
    <cfRule type="cellIs" dxfId="18136" priority="18272" stopIfTrue="1" operator="lessThan">
      <formula>Q133</formula>
    </cfRule>
  </conditionalFormatting>
  <conditionalFormatting sqref="Y133">
    <cfRule type="cellIs" dxfId="18135" priority="18271" stopIfTrue="1" operator="lessThan">
      <formula>Q133</formula>
    </cfRule>
  </conditionalFormatting>
  <conditionalFormatting sqref="Y133">
    <cfRule type="cellIs" dxfId="18134" priority="18270" stopIfTrue="1" operator="lessThan">
      <formula>Q133</formula>
    </cfRule>
  </conditionalFormatting>
  <conditionalFormatting sqref="Y133">
    <cfRule type="cellIs" dxfId="18133" priority="18269" stopIfTrue="1" operator="lessThan">
      <formula>Q133</formula>
    </cfRule>
  </conditionalFormatting>
  <conditionalFormatting sqref="Y133">
    <cfRule type="cellIs" dxfId="18132" priority="18268" stopIfTrue="1" operator="lessThan">
      <formula>Q133</formula>
    </cfRule>
  </conditionalFormatting>
  <conditionalFormatting sqref="Y133">
    <cfRule type="cellIs" dxfId="18131" priority="18267" stopIfTrue="1" operator="lessThan">
      <formula>Q133</formula>
    </cfRule>
  </conditionalFormatting>
  <conditionalFormatting sqref="Y133">
    <cfRule type="cellIs" dxfId="18130" priority="18266" stopIfTrue="1" operator="lessThan">
      <formula>Q133</formula>
    </cfRule>
  </conditionalFormatting>
  <conditionalFormatting sqref="Y133">
    <cfRule type="cellIs" dxfId="18129" priority="18265" stopIfTrue="1" operator="lessThan">
      <formula>Q133</formula>
    </cfRule>
  </conditionalFormatting>
  <conditionalFormatting sqref="Y133">
    <cfRule type="cellIs" dxfId="18128" priority="18264" stopIfTrue="1" operator="lessThan">
      <formula>Q133</formula>
    </cfRule>
  </conditionalFormatting>
  <conditionalFormatting sqref="Y133">
    <cfRule type="cellIs" dxfId="18127" priority="18263" stopIfTrue="1" operator="lessThan">
      <formula>Q133</formula>
    </cfRule>
  </conditionalFormatting>
  <conditionalFormatting sqref="Y133">
    <cfRule type="cellIs" dxfId="18126" priority="18262" stopIfTrue="1" operator="lessThan">
      <formula>Q133</formula>
    </cfRule>
  </conditionalFormatting>
  <conditionalFormatting sqref="Y134">
    <cfRule type="cellIs" dxfId="18125" priority="18261" stopIfTrue="1" operator="lessThan">
      <formula>Q134</formula>
    </cfRule>
  </conditionalFormatting>
  <conditionalFormatting sqref="Y134">
    <cfRule type="cellIs" dxfId="18124" priority="18260" stopIfTrue="1" operator="lessThan">
      <formula>Q134</formula>
    </cfRule>
  </conditionalFormatting>
  <conditionalFormatting sqref="Y134">
    <cfRule type="cellIs" dxfId="18123" priority="18259" stopIfTrue="1" operator="lessThan">
      <formula>Q134</formula>
    </cfRule>
  </conditionalFormatting>
  <conditionalFormatting sqref="Y134">
    <cfRule type="cellIs" dxfId="18122" priority="18258" stopIfTrue="1" operator="lessThan">
      <formula>Q134</formula>
    </cfRule>
  </conditionalFormatting>
  <conditionalFormatting sqref="Y134">
    <cfRule type="cellIs" dxfId="18121" priority="18257" stopIfTrue="1" operator="lessThan">
      <formula>Q134</formula>
    </cfRule>
  </conditionalFormatting>
  <conditionalFormatting sqref="Y134">
    <cfRule type="cellIs" dxfId="18120" priority="18256" stopIfTrue="1" operator="lessThan">
      <formula>Q134</formula>
    </cfRule>
  </conditionalFormatting>
  <conditionalFormatting sqref="Y134">
    <cfRule type="cellIs" dxfId="18119" priority="18255" stopIfTrue="1" operator="lessThan">
      <formula>Q134</formula>
    </cfRule>
  </conditionalFormatting>
  <conditionalFormatting sqref="Y134">
    <cfRule type="cellIs" dxfId="18118" priority="18254" stopIfTrue="1" operator="lessThan">
      <formula>Q134</formula>
    </cfRule>
  </conditionalFormatting>
  <conditionalFormatting sqref="Y134">
    <cfRule type="cellIs" dxfId="18117" priority="18253" stopIfTrue="1" operator="lessThan">
      <formula>Q134</formula>
    </cfRule>
  </conditionalFormatting>
  <conditionalFormatting sqref="Y134">
    <cfRule type="cellIs" dxfId="18116" priority="18252" stopIfTrue="1" operator="lessThan">
      <formula>Q134</formula>
    </cfRule>
  </conditionalFormatting>
  <conditionalFormatting sqref="Y134">
    <cfRule type="cellIs" dxfId="18115" priority="18251" stopIfTrue="1" operator="lessThan">
      <formula>Q134</formula>
    </cfRule>
  </conditionalFormatting>
  <conditionalFormatting sqref="Y134">
    <cfRule type="cellIs" dxfId="18114" priority="18250" stopIfTrue="1" operator="lessThan">
      <formula>Q134</formula>
    </cfRule>
  </conditionalFormatting>
  <conditionalFormatting sqref="Y134">
    <cfRule type="cellIs" dxfId="18113" priority="18249" stopIfTrue="1" operator="lessThan">
      <formula>Q134</formula>
    </cfRule>
  </conditionalFormatting>
  <conditionalFormatting sqref="Y134">
    <cfRule type="cellIs" dxfId="18112" priority="18248" stopIfTrue="1" operator="lessThan">
      <formula>Q134</formula>
    </cfRule>
  </conditionalFormatting>
  <conditionalFormatting sqref="Y134">
    <cfRule type="cellIs" dxfId="18111" priority="18247" stopIfTrue="1" operator="lessThan">
      <formula>Q134</formula>
    </cfRule>
  </conditionalFormatting>
  <conditionalFormatting sqref="Y134">
    <cfRule type="cellIs" dxfId="18110" priority="18246" stopIfTrue="1" operator="lessThan">
      <formula>Q134</formula>
    </cfRule>
  </conditionalFormatting>
  <conditionalFormatting sqref="Y134">
    <cfRule type="cellIs" dxfId="18109" priority="18245" stopIfTrue="1" operator="lessThan">
      <formula>Q134</formula>
    </cfRule>
  </conditionalFormatting>
  <conditionalFormatting sqref="Y134">
    <cfRule type="cellIs" dxfId="18108" priority="18244" stopIfTrue="1" operator="lessThan">
      <formula>Q134</formula>
    </cfRule>
  </conditionalFormatting>
  <conditionalFormatting sqref="Y134">
    <cfRule type="cellIs" dxfId="18107" priority="18243" stopIfTrue="1" operator="lessThan">
      <formula>Q134</formula>
    </cfRule>
  </conditionalFormatting>
  <conditionalFormatting sqref="Y134">
    <cfRule type="cellIs" dxfId="18106" priority="18242" stopIfTrue="1" operator="lessThan">
      <formula>Q134</formula>
    </cfRule>
  </conditionalFormatting>
  <conditionalFormatting sqref="Y134">
    <cfRule type="cellIs" dxfId="18105" priority="18241" stopIfTrue="1" operator="lessThan">
      <formula>Q134</formula>
    </cfRule>
  </conditionalFormatting>
  <conditionalFormatting sqref="Y134">
    <cfRule type="cellIs" dxfId="18104" priority="18240" stopIfTrue="1" operator="lessThan">
      <formula>Q134</formula>
    </cfRule>
  </conditionalFormatting>
  <conditionalFormatting sqref="Y134">
    <cfRule type="cellIs" dxfId="18103" priority="18239" stopIfTrue="1" operator="lessThan">
      <formula>Q134</formula>
    </cfRule>
  </conditionalFormatting>
  <conditionalFormatting sqref="Y134">
    <cfRule type="cellIs" dxfId="18102" priority="18238" stopIfTrue="1" operator="lessThan">
      <formula>Q134</formula>
    </cfRule>
  </conditionalFormatting>
  <conditionalFormatting sqref="Y134">
    <cfRule type="cellIs" dxfId="18101" priority="18237" stopIfTrue="1" operator="lessThan">
      <formula>Q134</formula>
    </cfRule>
  </conditionalFormatting>
  <conditionalFormatting sqref="Y134">
    <cfRule type="cellIs" dxfId="18100" priority="18236" stopIfTrue="1" operator="lessThan">
      <formula>Q134</formula>
    </cfRule>
  </conditionalFormatting>
  <conditionalFormatting sqref="Y134">
    <cfRule type="cellIs" dxfId="18099" priority="18235" stopIfTrue="1" operator="lessThan">
      <formula>Q134</formula>
    </cfRule>
  </conditionalFormatting>
  <conditionalFormatting sqref="Y134">
    <cfRule type="cellIs" dxfId="18098" priority="18234" stopIfTrue="1" operator="lessThan">
      <formula>Q134</formula>
    </cfRule>
  </conditionalFormatting>
  <conditionalFormatting sqref="Y134">
    <cfRule type="cellIs" dxfId="18097" priority="18233" stopIfTrue="1" operator="lessThan">
      <formula>Q134</formula>
    </cfRule>
  </conditionalFormatting>
  <conditionalFormatting sqref="Y134">
    <cfRule type="cellIs" dxfId="18096" priority="18232" stopIfTrue="1" operator="lessThan">
      <formula>Q134</formula>
    </cfRule>
  </conditionalFormatting>
  <conditionalFormatting sqref="Y134">
    <cfRule type="cellIs" dxfId="18095" priority="18231" stopIfTrue="1" operator="lessThan">
      <formula>Q134</formula>
    </cfRule>
  </conditionalFormatting>
  <conditionalFormatting sqref="Y134">
    <cfRule type="cellIs" dxfId="18094" priority="18230" stopIfTrue="1" operator="lessThan">
      <formula>Q134</formula>
    </cfRule>
  </conditionalFormatting>
  <conditionalFormatting sqref="Y134">
    <cfRule type="cellIs" dxfId="18093" priority="18229" stopIfTrue="1" operator="lessThan">
      <formula>Q134</formula>
    </cfRule>
  </conditionalFormatting>
  <conditionalFormatting sqref="Y134">
    <cfRule type="cellIs" dxfId="18092" priority="18228" stopIfTrue="1" operator="lessThan">
      <formula>Q134</formula>
    </cfRule>
  </conditionalFormatting>
  <conditionalFormatting sqref="Y134">
    <cfRule type="cellIs" dxfId="18091" priority="18227" stopIfTrue="1" operator="lessThan">
      <formula>Q134</formula>
    </cfRule>
  </conditionalFormatting>
  <conditionalFormatting sqref="Y134">
    <cfRule type="cellIs" dxfId="18090" priority="18226" stopIfTrue="1" operator="lessThan">
      <formula>Q134</formula>
    </cfRule>
  </conditionalFormatting>
  <conditionalFormatting sqref="Y134">
    <cfRule type="cellIs" dxfId="18089" priority="18225" stopIfTrue="1" operator="lessThan">
      <formula>Q134</formula>
    </cfRule>
  </conditionalFormatting>
  <conditionalFormatting sqref="Y134">
    <cfRule type="cellIs" dxfId="18088" priority="18224" stopIfTrue="1" operator="lessThan">
      <formula>Q134</formula>
    </cfRule>
  </conditionalFormatting>
  <conditionalFormatting sqref="Y134">
    <cfRule type="cellIs" dxfId="18087" priority="18223" stopIfTrue="1" operator="lessThan">
      <formula>Q134</formula>
    </cfRule>
  </conditionalFormatting>
  <conditionalFormatting sqref="Y134">
    <cfRule type="cellIs" dxfId="18086" priority="18222" stopIfTrue="1" operator="lessThan">
      <formula>Q134</formula>
    </cfRule>
  </conditionalFormatting>
  <conditionalFormatting sqref="Y134">
    <cfRule type="cellIs" dxfId="18085" priority="18221" stopIfTrue="1" operator="lessThan">
      <formula>Q134</formula>
    </cfRule>
  </conditionalFormatting>
  <conditionalFormatting sqref="Y134">
    <cfRule type="cellIs" dxfId="18084" priority="18220" stopIfTrue="1" operator="lessThan">
      <formula>Q134</formula>
    </cfRule>
  </conditionalFormatting>
  <conditionalFormatting sqref="Y134">
    <cfRule type="cellIs" dxfId="18083" priority="18219" stopIfTrue="1" operator="lessThan">
      <formula>Q134</formula>
    </cfRule>
  </conditionalFormatting>
  <conditionalFormatting sqref="Y134">
    <cfRule type="cellIs" dxfId="18082" priority="18218" stopIfTrue="1" operator="lessThan">
      <formula>Q134</formula>
    </cfRule>
  </conditionalFormatting>
  <conditionalFormatting sqref="Y134">
    <cfRule type="cellIs" dxfId="18081" priority="18217" stopIfTrue="1" operator="lessThan">
      <formula>Q134</formula>
    </cfRule>
  </conditionalFormatting>
  <conditionalFormatting sqref="Y134">
    <cfRule type="cellIs" dxfId="18080" priority="18216" stopIfTrue="1" operator="lessThan">
      <formula>Q134</formula>
    </cfRule>
  </conditionalFormatting>
  <conditionalFormatting sqref="Y134">
    <cfRule type="cellIs" dxfId="18079" priority="18215" stopIfTrue="1" operator="lessThan">
      <formula>Q134</formula>
    </cfRule>
  </conditionalFormatting>
  <conditionalFormatting sqref="Y134">
    <cfRule type="cellIs" dxfId="18078" priority="18214" stopIfTrue="1" operator="lessThan">
      <formula>Q134</formula>
    </cfRule>
  </conditionalFormatting>
  <conditionalFormatting sqref="Y134">
    <cfRule type="cellIs" dxfId="18077" priority="18213" stopIfTrue="1" operator="lessThan">
      <formula>Q134</formula>
    </cfRule>
  </conditionalFormatting>
  <conditionalFormatting sqref="Y134">
    <cfRule type="cellIs" dxfId="18076" priority="18212" stopIfTrue="1" operator="lessThan">
      <formula>Q134</formula>
    </cfRule>
  </conditionalFormatting>
  <conditionalFormatting sqref="Y134">
    <cfRule type="cellIs" dxfId="18075" priority="18211" stopIfTrue="1" operator="lessThan">
      <formula>Q134</formula>
    </cfRule>
  </conditionalFormatting>
  <conditionalFormatting sqref="Y134">
    <cfRule type="cellIs" dxfId="18074" priority="18210" stopIfTrue="1" operator="lessThan">
      <formula>Q134</formula>
    </cfRule>
  </conditionalFormatting>
  <conditionalFormatting sqref="Y134">
    <cfRule type="cellIs" dxfId="18073" priority="18209" stopIfTrue="1" operator="lessThan">
      <formula>Q134</formula>
    </cfRule>
  </conditionalFormatting>
  <conditionalFormatting sqref="Y134">
    <cfRule type="cellIs" dxfId="18072" priority="18208" stopIfTrue="1" operator="lessThan">
      <formula>Q134</formula>
    </cfRule>
  </conditionalFormatting>
  <conditionalFormatting sqref="Y134">
    <cfRule type="cellIs" dxfId="18071" priority="18207" stopIfTrue="1" operator="lessThan">
      <formula>Q134</formula>
    </cfRule>
  </conditionalFormatting>
  <conditionalFormatting sqref="Y134">
    <cfRule type="cellIs" dxfId="18070" priority="18206" stopIfTrue="1" operator="lessThan">
      <formula>Q134</formula>
    </cfRule>
  </conditionalFormatting>
  <conditionalFormatting sqref="Y134">
    <cfRule type="cellIs" dxfId="18069" priority="18205" stopIfTrue="1" operator="lessThan">
      <formula>Q134</formula>
    </cfRule>
  </conditionalFormatting>
  <conditionalFormatting sqref="Y134">
    <cfRule type="cellIs" dxfId="18068" priority="18204" stopIfTrue="1" operator="lessThan">
      <formula>Q134</formula>
    </cfRule>
  </conditionalFormatting>
  <conditionalFormatting sqref="Y134">
    <cfRule type="cellIs" dxfId="18067" priority="18203" stopIfTrue="1" operator="lessThan">
      <formula>Q134</formula>
    </cfRule>
  </conditionalFormatting>
  <conditionalFormatting sqref="Y134">
    <cfRule type="cellIs" dxfId="18066" priority="18202" stopIfTrue="1" operator="lessThan">
      <formula>Q134</formula>
    </cfRule>
  </conditionalFormatting>
  <conditionalFormatting sqref="Y134">
    <cfRule type="cellIs" dxfId="18065" priority="18201" stopIfTrue="1" operator="lessThan">
      <formula>Q134</formula>
    </cfRule>
  </conditionalFormatting>
  <conditionalFormatting sqref="Y134">
    <cfRule type="cellIs" dxfId="18064" priority="18200" stopIfTrue="1" operator="lessThan">
      <formula>Q134</formula>
    </cfRule>
  </conditionalFormatting>
  <conditionalFormatting sqref="Y134">
    <cfRule type="cellIs" dxfId="18063" priority="18199" stopIfTrue="1" operator="lessThan">
      <formula>Q134</formula>
    </cfRule>
  </conditionalFormatting>
  <conditionalFormatting sqref="Y134">
    <cfRule type="cellIs" dxfId="18062" priority="18198" stopIfTrue="1" operator="lessThan">
      <formula>Q134</formula>
    </cfRule>
  </conditionalFormatting>
  <conditionalFormatting sqref="Y134">
    <cfRule type="cellIs" dxfId="18061" priority="18197" stopIfTrue="1" operator="lessThan">
      <formula>Q134</formula>
    </cfRule>
  </conditionalFormatting>
  <conditionalFormatting sqref="Y134">
    <cfRule type="cellIs" dxfId="18060" priority="18196" stopIfTrue="1" operator="lessThan">
      <formula>Q134</formula>
    </cfRule>
  </conditionalFormatting>
  <conditionalFormatting sqref="Y134">
    <cfRule type="cellIs" dxfId="18059" priority="18195" stopIfTrue="1" operator="lessThan">
      <formula>Q134</formula>
    </cfRule>
  </conditionalFormatting>
  <conditionalFormatting sqref="Y134">
    <cfRule type="cellIs" dxfId="18058" priority="18194" stopIfTrue="1" operator="lessThan">
      <formula>Q134</formula>
    </cfRule>
  </conditionalFormatting>
  <conditionalFormatting sqref="Y134">
    <cfRule type="cellIs" dxfId="18057" priority="18193" stopIfTrue="1" operator="lessThan">
      <formula>Q134</formula>
    </cfRule>
  </conditionalFormatting>
  <conditionalFormatting sqref="Y134">
    <cfRule type="cellIs" dxfId="18056" priority="18192" stopIfTrue="1" operator="lessThan">
      <formula>Q134</formula>
    </cfRule>
  </conditionalFormatting>
  <conditionalFormatting sqref="Y134">
    <cfRule type="cellIs" dxfId="18055" priority="18191" stopIfTrue="1" operator="lessThan">
      <formula>Q134</formula>
    </cfRule>
  </conditionalFormatting>
  <conditionalFormatting sqref="Y134">
    <cfRule type="cellIs" dxfId="18054" priority="18190" stopIfTrue="1" operator="lessThan">
      <formula>Q134</formula>
    </cfRule>
  </conditionalFormatting>
  <conditionalFormatting sqref="Y134">
    <cfRule type="cellIs" dxfId="18053" priority="18189" stopIfTrue="1" operator="lessThan">
      <formula>Q134</formula>
    </cfRule>
  </conditionalFormatting>
  <conditionalFormatting sqref="Y134">
    <cfRule type="cellIs" dxfId="18052" priority="18188" stopIfTrue="1" operator="lessThan">
      <formula>Q134</formula>
    </cfRule>
  </conditionalFormatting>
  <conditionalFormatting sqref="Y134">
    <cfRule type="cellIs" dxfId="18051" priority="18187" stopIfTrue="1" operator="lessThan">
      <formula>Q134</formula>
    </cfRule>
  </conditionalFormatting>
  <conditionalFormatting sqref="Y134">
    <cfRule type="cellIs" dxfId="18050" priority="18186" stopIfTrue="1" operator="lessThan">
      <formula>Q134</formula>
    </cfRule>
  </conditionalFormatting>
  <conditionalFormatting sqref="Y134">
    <cfRule type="cellIs" dxfId="18049" priority="18185" stopIfTrue="1" operator="lessThan">
      <formula>Q134</formula>
    </cfRule>
  </conditionalFormatting>
  <conditionalFormatting sqref="Y134">
    <cfRule type="cellIs" dxfId="18048" priority="18184" stopIfTrue="1" operator="lessThan">
      <formula>Q134</formula>
    </cfRule>
  </conditionalFormatting>
  <conditionalFormatting sqref="Y134">
    <cfRule type="cellIs" dxfId="18047" priority="18183" stopIfTrue="1" operator="lessThan">
      <formula>Q134</formula>
    </cfRule>
  </conditionalFormatting>
  <conditionalFormatting sqref="Y134">
    <cfRule type="cellIs" dxfId="18046" priority="18182" stopIfTrue="1" operator="lessThan">
      <formula>Q134</formula>
    </cfRule>
  </conditionalFormatting>
  <conditionalFormatting sqref="Y134">
    <cfRule type="cellIs" dxfId="18045" priority="18181" stopIfTrue="1" operator="lessThan">
      <formula>Q134</formula>
    </cfRule>
  </conditionalFormatting>
  <conditionalFormatting sqref="Y134">
    <cfRule type="cellIs" dxfId="18044" priority="18180" stopIfTrue="1" operator="lessThan">
      <formula>Q134</formula>
    </cfRule>
  </conditionalFormatting>
  <conditionalFormatting sqref="Y134">
    <cfRule type="cellIs" dxfId="18043" priority="18179" stopIfTrue="1" operator="lessThan">
      <formula>Q134</formula>
    </cfRule>
  </conditionalFormatting>
  <conditionalFormatting sqref="Y134">
    <cfRule type="cellIs" dxfId="18042" priority="18178" stopIfTrue="1" operator="lessThan">
      <formula>Q134</formula>
    </cfRule>
  </conditionalFormatting>
  <conditionalFormatting sqref="Y134">
    <cfRule type="cellIs" dxfId="18041" priority="18177" stopIfTrue="1" operator="lessThan">
      <formula>Q134</formula>
    </cfRule>
  </conditionalFormatting>
  <conditionalFormatting sqref="Y134">
    <cfRule type="cellIs" dxfId="18040" priority="18176" stopIfTrue="1" operator="lessThan">
      <formula>Q134</formula>
    </cfRule>
  </conditionalFormatting>
  <conditionalFormatting sqref="Y134">
    <cfRule type="cellIs" dxfId="18039" priority="18175" stopIfTrue="1" operator="lessThan">
      <formula>Q134</formula>
    </cfRule>
  </conditionalFormatting>
  <conditionalFormatting sqref="Y134">
    <cfRule type="cellIs" dxfId="18038" priority="18174" stopIfTrue="1" operator="lessThan">
      <formula>Q134</formula>
    </cfRule>
  </conditionalFormatting>
  <conditionalFormatting sqref="Y134">
    <cfRule type="cellIs" dxfId="18037" priority="18173" stopIfTrue="1" operator="lessThan">
      <formula>Q134</formula>
    </cfRule>
  </conditionalFormatting>
  <conditionalFormatting sqref="Y134">
    <cfRule type="cellIs" dxfId="18036" priority="18172" stopIfTrue="1" operator="lessThan">
      <formula>Q134</formula>
    </cfRule>
  </conditionalFormatting>
  <conditionalFormatting sqref="Y134">
    <cfRule type="cellIs" dxfId="18035" priority="18171" stopIfTrue="1" operator="lessThan">
      <formula>Q134</formula>
    </cfRule>
  </conditionalFormatting>
  <conditionalFormatting sqref="Y134">
    <cfRule type="cellIs" dxfId="18034" priority="18170" stopIfTrue="1" operator="lessThan">
      <formula>Q134</formula>
    </cfRule>
  </conditionalFormatting>
  <conditionalFormatting sqref="Y134">
    <cfRule type="cellIs" dxfId="18033" priority="18169" stopIfTrue="1" operator="lessThan">
      <formula>Q134</formula>
    </cfRule>
  </conditionalFormatting>
  <conditionalFormatting sqref="Y134">
    <cfRule type="cellIs" dxfId="18032" priority="18168" stopIfTrue="1" operator="lessThan">
      <formula>Q134</formula>
    </cfRule>
  </conditionalFormatting>
  <conditionalFormatting sqref="Y134">
    <cfRule type="cellIs" dxfId="18031" priority="18167" stopIfTrue="1" operator="lessThan">
      <formula>Q134</formula>
    </cfRule>
  </conditionalFormatting>
  <conditionalFormatting sqref="Y134">
    <cfRule type="cellIs" dxfId="18030" priority="18166" stopIfTrue="1" operator="lessThan">
      <formula>Q134</formula>
    </cfRule>
  </conditionalFormatting>
  <conditionalFormatting sqref="Y134">
    <cfRule type="cellIs" dxfId="18029" priority="18165" stopIfTrue="1" operator="lessThan">
      <formula>Q134</formula>
    </cfRule>
  </conditionalFormatting>
  <conditionalFormatting sqref="Y134">
    <cfRule type="cellIs" dxfId="18028" priority="18164" stopIfTrue="1" operator="lessThan">
      <formula>Q134</formula>
    </cfRule>
  </conditionalFormatting>
  <conditionalFormatting sqref="Y134">
    <cfRule type="cellIs" dxfId="18027" priority="18163" stopIfTrue="1" operator="lessThan">
      <formula>Q134</formula>
    </cfRule>
  </conditionalFormatting>
  <conditionalFormatting sqref="Y134">
    <cfRule type="cellIs" dxfId="18026" priority="18162" stopIfTrue="1" operator="lessThan">
      <formula>Q134</formula>
    </cfRule>
  </conditionalFormatting>
  <conditionalFormatting sqref="Y134">
    <cfRule type="cellIs" dxfId="18025" priority="18161" stopIfTrue="1" operator="lessThan">
      <formula>Q134</formula>
    </cfRule>
  </conditionalFormatting>
  <conditionalFormatting sqref="Y134">
    <cfRule type="cellIs" dxfId="18024" priority="18160" stopIfTrue="1" operator="lessThan">
      <formula>Q134</formula>
    </cfRule>
  </conditionalFormatting>
  <conditionalFormatting sqref="Y134">
    <cfRule type="cellIs" dxfId="18023" priority="18159" stopIfTrue="1" operator="lessThan">
      <formula>Q134</formula>
    </cfRule>
  </conditionalFormatting>
  <conditionalFormatting sqref="Y134">
    <cfRule type="cellIs" dxfId="18022" priority="18158" stopIfTrue="1" operator="lessThan">
      <formula>Q134</formula>
    </cfRule>
  </conditionalFormatting>
  <conditionalFormatting sqref="Y134">
    <cfRule type="cellIs" dxfId="18021" priority="18157" stopIfTrue="1" operator="lessThan">
      <formula>Q134</formula>
    </cfRule>
  </conditionalFormatting>
  <conditionalFormatting sqref="Y134">
    <cfRule type="cellIs" dxfId="18020" priority="18156" stopIfTrue="1" operator="lessThan">
      <formula>Q134</formula>
    </cfRule>
  </conditionalFormatting>
  <conditionalFormatting sqref="Y134">
    <cfRule type="cellIs" dxfId="18019" priority="18155" stopIfTrue="1" operator="lessThan">
      <formula>Q134</formula>
    </cfRule>
  </conditionalFormatting>
  <conditionalFormatting sqref="Y134">
    <cfRule type="cellIs" dxfId="18018" priority="18154" stopIfTrue="1" operator="lessThan">
      <formula>Q134</formula>
    </cfRule>
  </conditionalFormatting>
  <conditionalFormatting sqref="Y134">
    <cfRule type="cellIs" dxfId="18017" priority="18153" stopIfTrue="1" operator="lessThan">
      <formula>Q134</formula>
    </cfRule>
  </conditionalFormatting>
  <conditionalFormatting sqref="Y134">
    <cfRule type="cellIs" dxfId="18016" priority="18152" stopIfTrue="1" operator="lessThan">
      <formula>Q134</formula>
    </cfRule>
  </conditionalFormatting>
  <conditionalFormatting sqref="Y134">
    <cfRule type="cellIs" dxfId="18015" priority="18151" stopIfTrue="1" operator="lessThan">
      <formula>Q134</formula>
    </cfRule>
  </conditionalFormatting>
  <conditionalFormatting sqref="Y134">
    <cfRule type="cellIs" dxfId="18014" priority="18150" stopIfTrue="1" operator="lessThan">
      <formula>Q134</formula>
    </cfRule>
  </conditionalFormatting>
  <conditionalFormatting sqref="Y134">
    <cfRule type="cellIs" dxfId="18013" priority="18149" stopIfTrue="1" operator="lessThan">
      <formula>Q134</formula>
    </cfRule>
  </conditionalFormatting>
  <conditionalFormatting sqref="Y134">
    <cfRule type="cellIs" dxfId="18012" priority="18148" stopIfTrue="1" operator="lessThan">
      <formula>Q134</formula>
    </cfRule>
  </conditionalFormatting>
  <conditionalFormatting sqref="Y134">
    <cfRule type="cellIs" dxfId="18011" priority="18147" stopIfTrue="1" operator="lessThan">
      <formula>Q134</formula>
    </cfRule>
  </conditionalFormatting>
  <conditionalFormatting sqref="Y134">
    <cfRule type="cellIs" dxfId="18010" priority="18146" stopIfTrue="1" operator="lessThan">
      <formula>Q134</formula>
    </cfRule>
  </conditionalFormatting>
  <conditionalFormatting sqref="Y134">
    <cfRule type="cellIs" dxfId="18009" priority="18145" stopIfTrue="1" operator="lessThan">
      <formula>Q134</formula>
    </cfRule>
  </conditionalFormatting>
  <conditionalFormatting sqref="Y134">
    <cfRule type="cellIs" dxfId="18008" priority="18144" stopIfTrue="1" operator="lessThan">
      <formula>Q134</formula>
    </cfRule>
  </conditionalFormatting>
  <conditionalFormatting sqref="Y134">
    <cfRule type="cellIs" dxfId="18007" priority="18143" stopIfTrue="1" operator="lessThan">
      <formula>Q134</formula>
    </cfRule>
  </conditionalFormatting>
  <conditionalFormatting sqref="Y134">
    <cfRule type="cellIs" dxfId="18006" priority="18142" stopIfTrue="1" operator="lessThan">
      <formula>Q134</formula>
    </cfRule>
  </conditionalFormatting>
  <conditionalFormatting sqref="Y134">
    <cfRule type="cellIs" dxfId="18005" priority="18141" stopIfTrue="1" operator="lessThan">
      <formula>Q134</formula>
    </cfRule>
  </conditionalFormatting>
  <conditionalFormatting sqref="Y134">
    <cfRule type="cellIs" dxfId="18004" priority="18140" stopIfTrue="1" operator="lessThan">
      <formula>Q134</formula>
    </cfRule>
  </conditionalFormatting>
  <conditionalFormatting sqref="Y134">
    <cfRule type="cellIs" dxfId="18003" priority="18139" stopIfTrue="1" operator="lessThan">
      <formula>Q134</formula>
    </cfRule>
  </conditionalFormatting>
  <conditionalFormatting sqref="Y134">
    <cfRule type="cellIs" dxfId="18002" priority="18138" stopIfTrue="1" operator="lessThan">
      <formula>Q134</formula>
    </cfRule>
  </conditionalFormatting>
  <conditionalFormatting sqref="Y134">
    <cfRule type="cellIs" dxfId="18001" priority="18137" stopIfTrue="1" operator="lessThan">
      <formula>Q134</formula>
    </cfRule>
  </conditionalFormatting>
  <conditionalFormatting sqref="Y134">
    <cfRule type="cellIs" dxfId="18000" priority="18136" stopIfTrue="1" operator="lessThan">
      <formula>Q134</formula>
    </cfRule>
  </conditionalFormatting>
  <conditionalFormatting sqref="Y134">
    <cfRule type="cellIs" dxfId="17999" priority="18135" stopIfTrue="1" operator="lessThan">
      <formula>Q134</formula>
    </cfRule>
  </conditionalFormatting>
  <conditionalFormatting sqref="Y134">
    <cfRule type="cellIs" dxfId="17998" priority="18134" stopIfTrue="1" operator="lessThan">
      <formula>Q134</formula>
    </cfRule>
  </conditionalFormatting>
  <conditionalFormatting sqref="Y134">
    <cfRule type="cellIs" dxfId="17997" priority="18133" stopIfTrue="1" operator="lessThan">
      <formula>Q134</formula>
    </cfRule>
  </conditionalFormatting>
  <conditionalFormatting sqref="Y134">
    <cfRule type="cellIs" dxfId="17996" priority="18132" stopIfTrue="1" operator="lessThan">
      <formula>Q134</formula>
    </cfRule>
  </conditionalFormatting>
  <conditionalFormatting sqref="Y134">
    <cfRule type="cellIs" dxfId="17995" priority="18131" stopIfTrue="1" operator="lessThan">
      <formula>Q134</formula>
    </cfRule>
  </conditionalFormatting>
  <conditionalFormatting sqref="Y134">
    <cfRule type="cellIs" dxfId="17994" priority="18130" stopIfTrue="1" operator="lessThan">
      <formula>Q134</formula>
    </cfRule>
  </conditionalFormatting>
  <conditionalFormatting sqref="Y134">
    <cfRule type="cellIs" dxfId="17993" priority="18129" stopIfTrue="1" operator="lessThan">
      <formula>Q134</formula>
    </cfRule>
  </conditionalFormatting>
  <conditionalFormatting sqref="Y134">
    <cfRule type="cellIs" dxfId="17992" priority="18128" stopIfTrue="1" operator="lessThan">
      <formula>Q134</formula>
    </cfRule>
  </conditionalFormatting>
  <conditionalFormatting sqref="Y134">
    <cfRule type="cellIs" dxfId="17991" priority="18127" stopIfTrue="1" operator="lessThan">
      <formula>Q134</formula>
    </cfRule>
  </conditionalFormatting>
  <conditionalFormatting sqref="Y134">
    <cfRule type="cellIs" dxfId="17990" priority="18126" stopIfTrue="1" operator="lessThan">
      <formula>Q134</formula>
    </cfRule>
  </conditionalFormatting>
  <conditionalFormatting sqref="Y134">
    <cfRule type="cellIs" dxfId="17989" priority="18125" stopIfTrue="1" operator="lessThan">
      <formula>Q134</formula>
    </cfRule>
  </conditionalFormatting>
  <conditionalFormatting sqref="Y134">
    <cfRule type="cellIs" dxfId="17988" priority="18124" stopIfTrue="1" operator="lessThan">
      <formula>Q134</formula>
    </cfRule>
  </conditionalFormatting>
  <conditionalFormatting sqref="Y134">
    <cfRule type="cellIs" dxfId="17987" priority="18123" stopIfTrue="1" operator="lessThan">
      <formula>Q134</formula>
    </cfRule>
  </conditionalFormatting>
  <conditionalFormatting sqref="Y134">
    <cfRule type="cellIs" dxfId="17986" priority="18122" stopIfTrue="1" operator="lessThan">
      <formula>Q134</formula>
    </cfRule>
  </conditionalFormatting>
  <conditionalFormatting sqref="Y134">
    <cfRule type="cellIs" dxfId="17985" priority="18121" stopIfTrue="1" operator="lessThan">
      <formula>Q134</formula>
    </cfRule>
  </conditionalFormatting>
  <conditionalFormatting sqref="Y134">
    <cfRule type="cellIs" dxfId="17984" priority="18120" stopIfTrue="1" operator="lessThan">
      <formula>Q134</formula>
    </cfRule>
  </conditionalFormatting>
  <conditionalFormatting sqref="Y134">
    <cfRule type="cellIs" dxfId="17983" priority="18119" stopIfTrue="1" operator="lessThan">
      <formula>Q134</formula>
    </cfRule>
  </conditionalFormatting>
  <conditionalFormatting sqref="Y134">
    <cfRule type="cellIs" dxfId="17982" priority="18118" stopIfTrue="1" operator="lessThan">
      <formula>Q134</formula>
    </cfRule>
  </conditionalFormatting>
  <conditionalFormatting sqref="Y134">
    <cfRule type="cellIs" dxfId="17981" priority="18117" stopIfTrue="1" operator="lessThan">
      <formula>Q134</formula>
    </cfRule>
  </conditionalFormatting>
  <conditionalFormatting sqref="Y134">
    <cfRule type="cellIs" dxfId="17980" priority="18116" stopIfTrue="1" operator="lessThan">
      <formula>Q134</formula>
    </cfRule>
  </conditionalFormatting>
  <conditionalFormatting sqref="Y134">
    <cfRule type="cellIs" dxfId="17979" priority="18115" stopIfTrue="1" operator="lessThan">
      <formula>Q134</formula>
    </cfRule>
  </conditionalFormatting>
  <conditionalFormatting sqref="Y134">
    <cfRule type="cellIs" dxfId="17978" priority="18114" stopIfTrue="1" operator="lessThan">
      <formula>Q134</formula>
    </cfRule>
  </conditionalFormatting>
  <conditionalFormatting sqref="Y134">
    <cfRule type="cellIs" dxfId="17977" priority="18113" stopIfTrue="1" operator="lessThan">
      <formula>Q134</formula>
    </cfRule>
  </conditionalFormatting>
  <conditionalFormatting sqref="Y134">
    <cfRule type="cellIs" dxfId="17976" priority="18112" stopIfTrue="1" operator="lessThan">
      <formula>Q134</formula>
    </cfRule>
  </conditionalFormatting>
  <conditionalFormatting sqref="Y134">
    <cfRule type="cellIs" dxfId="17975" priority="18111" stopIfTrue="1" operator="lessThan">
      <formula>Q134</formula>
    </cfRule>
  </conditionalFormatting>
  <conditionalFormatting sqref="Y134">
    <cfRule type="cellIs" dxfId="17974" priority="18110" stopIfTrue="1" operator="lessThan">
      <formula>Q134</formula>
    </cfRule>
  </conditionalFormatting>
  <conditionalFormatting sqref="Y134">
    <cfRule type="cellIs" dxfId="17973" priority="18109" stopIfTrue="1" operator="lessThan">
      <formula>Q134</formula>
    </cfRule>
  </conditionalFormatting>
  <conditionalFormatting sqref="Y134">
    <cfRule type="cellIs" dxfId="17972" priority="18108" stopIfTrue="1" operator="lessThan">
      <formula>Q134</formula>
    </cfRule>
  </conditionalFormatting>
  <conditionalFormatting sqref="Y134">
    <cfRule type="cellIs" dxfId="17971" priority="18107" stopIfTrue="1" operator="lessThan">
      <formula>Q134</formula>
    </cfRule>
  </conditionalFormatting>
  <conditionalFormatting sqref="Y134">
    <cfRule type="cellIs" dxfId="17970" priority="18106" stopIfTrue="1" operator="lessThan">
      <formula>Q134</formula>
    </cfRule>
  </conditionalFormatting>
  <conditionalFormatting sqref="Y134">
    <cfRule type="cellIs" dxfId="17969" priority="18105" stopIfTrue="1" operator="lessThan">
      <formula>Q134</formula>
    </cfRule>
  </conditionalFormatting>
  <conditionalFormatting sqref="Y134">
    <cfRule type="cellIs" dxfId="17968" priority="18104" stopIfTrue="1" operator="lessThan">
      <formula>Q134</formula>
    </cfRule>
  </conditionalFormatting>
  <conditionalFormatting sqref="Y134">
    <cfRule type="cellIs" dxfId="17967" priority="18103" stopIfTrue="1" operator="lessThan">
      <formula>Q134</formula>
    </cfRule>
  </conditionalFormatting>
  <conditionalFormatting sqref="Y134">
    <cfRule type="cellIs" dxfId="17966" priority="18102" stopIfTrue="1" operator="lessThan">
      <formula>Q134</formula>
    </cfRule>
  </conditionalFormatting>
  <conditionalFormatting sqref="Y134">
    <cfRule type="cellIs" dxfId="17965" priority="18101" stopIfTrue="1" operator="lessThan">
      <formula>Q134</formula>
    </cfRule>
  </conditionalFormatting>
  <conditionalFormatting sqref="Y134">
    <cfRule type="cellIs" dxfId="17964" priority="18100" stopIfTrue="1" operator="lessThan">
      <formula>Q134</formula>
    </cfRule>
  </conditionalFormatting>
  <conditionalFormatting sqref="Y134">
    <cfRule type="cellIs" dxfId="17963" priority="18099" stopIfTrue="1" operator="lessThan">
      <formula>Q134</formula>
    </cfRule>
  </conditionalFormatting>
  <conditionalFormatting sqref="Y134">
    <cfRule type="cellIs" dxfId="17962" priority="18098" stopIfTrue="1" operator="lessThan">
      <formula>Q134</formula>
    </cfRule>
  </conditionalFormatting>
  <conditionalFormatting sqref="Y134">
    <cfRule type="cellIs" dxfId="17961" priority="18097" stopIfTrue="1" operator="lessThan">
      <formula>Q134</formula>
    </cfRule>
  </conditionalFormatting>
  <conditionalFormatting sqref="Y134">
    <cfRule type="cellIs" dxfId="17960" priority="18096" stopIfTrue="1" operator="lessThan">
      <formula>Q134</formula>
    </cfRule>
  </conditionalFormatting>
  <conditionalFormatting sqref="Y134">
    <cfRule type="cellIs" dxfId="17959" priority="18095" stopIfTrue="1" operator="lessThan">
      <formula>Q134</formula>
    </cfRule>
  </conditionalFormatting>
  <conditionalFormatting sqref="Y134">
    <cfRule type="cellIs" dxfId="17958" priority="18094" stopIfTrue="1" operator="lessThan">
      <formula>Q134</formula>
    </cfRule>
  </conditionalFormatting>
  <conditionalFormatting sqref="Y134">
    <cfRule type="cellIs" dxfId="17957" priority="18093" stopIfTrue="1" operator="lessThan">
      <formula>Q134</formula>
    </cfRule>
  </conditionalFormatting>
  <conditionalFormatting sqref="Y134">
    <cfRule type="cellIs" dxfId="17956" priority="18092" stopIfTrue="1" operator="lessThan">
      <formula>Q134</formula>
    </cfRule>
  </conditionalFormatting>
  <conditionalFormatting sqref="Y134">
    <cfRule type="cellIs" dxfId="17955" priority="18091" stopIfTrue="1" operator="lessThan">
      <formula>Q134</formula>
    </cfRule>
  </conditionalFormatting>
  <conditionalFormatting sqref="Y134">
    <cfRule type="cellIs" dxfId="17954" priority="18090" stopIfTrue="1" operator="lessThan">
      <formula>Q134</formula>
    </cfRule>
  </conditionalFormatting>
  <conditionalFormatting sqref="Y134">
    <cfRule type="cellIs" dxfId="17953" priority="18089" stopIfTrue="1" operator="lessThan">
      <formula>Q134</formula>
    </cfRule>
  </conditionalFormatting>
  <conditionalFormatting sqref="Y134">
    <cfRule type="cellIs" dxfId="17952" priority="18088" stopIfTrue="1" operator="lessThan">
      <formula>Q134</formula>
    </cfRule>
  </conditionalFormatting>
  <conditionalFormatting sqref="Y134">
    <cfRule type="cellIs" dxfId="17951" priority="18087" stopIfTrue="1" operator="lessThan">
      <formula>Q134</formula>
    </cfRule>
  </conditionalFormatting>
  <conditionalFormatting sqref="Y134">
    <cfRule type="cellIs" dxfId="17950" priority="18086" stopIfTrue="1" operator="lessThan">
      <formula>Q134</formula>
    </cfRule>
  </conditionalFormatting>
  <conditionalFormatting sqref="Y134">
    <cfRule type="cellIs" dxfId="17949" priority="18085" stopIfTrue="1" operator="lessThan">
      <formula>Q134</formula>
    </cfRule>
  </conditionalFormatting>
  <conditionalFormatting sqref="Y134">
    <cfRule type="cellIs" dxfId="17948" priority="18084" stopIfTrue="1" operator="lessThan">
      <formula>Q134</formula>
    </cfRule>
  </conditionalFormatting>
  <conditionalFormatting sqref="Y134">
    <cfRule type="cellIs" dxfId="17947" priority="18083" stopIfTrue="1" operator="lessThan">
      <formula>Q134</formula>
    </cfRule>
  </conditionalFormatting>
  <conditionalFormatting sqref="Y134">
    <cfRule type="cellIs" dxfId="17946" priority="18082" stopIfTrue="1" operator="lessThan">
      <formula>Q134</formula>
    </cfRule>
  </conditionalFormatting>
  <conditionalFormatting sqref="Y134">
    <cfRule type="cellIs" dxfId="17945" priority="18081" stopIfTrue="1" operator="lessThan">
      <formula>Q134</formula>
    </cfRule>
  </conditionalFormatting>
  <conditionalFormatting sqref="Y134">
    <cfRule type="cellIs" dxfId="17944" priority="18080" stopIfTrue="1" operator="lessThan">
      <formula>Q134</formula>
    </cfRule>
  </conditionalFormatting>
  <conditionalFormatting sqref="Y134">
    <cfRule type="cellIs" dxfId="17943" priority="18079" stopIfTrue="1" operator="lessThan">
      <formula>Q134</formula>
    </cfRule>
  </conditionalFormatting>
  <conditionalFormatting sqref="Y134">
    <cfRule type="cellIs" dxfId="17942" priority="18078" stopIfTrue="1" operator="lessThan">
      <formula>Q134</formula>
    </cfRule>
  </conditionalFormatting>
  <conditionalFormatting sqref="Y134">
    <cfRule type="cellIs" dxfId="17941" priority="18077" stopIfTrue="1" operator="lessThan">
      <formula>Q134</formula>
    </cfRule>
  </conditionalFormatting>
  <conditionalFormatting sqref="Y134">
    <cfRule type="cellIs" dxfId="17940" priority="18076" stopIfTrue="1" operator="lessThan">
      <formula>Q134</formula>
    </cfRule>
  </conditionalFormatting>
  <conditionalFormatting sqref="Y134">
    <cfRule type="cellIs" dxfId="17939" priority="18075" stopIfTrue="1" operator="lessThan">
      <formula>Q134</formula>
    </cfRule>
  </conditionalFormatting>
  <conditionalFormatting sqref="Y134">
    <cfRule type="cellIs" dxfId="17938" priority="18074" stopIfTrue="1" operator="lessThan">
      <formula>Q134</formula>
    </cfRule>
  </conditionalFormatting>
  <conditionalFormatting sqref="Y134">
    <cfRule type="cellIs" dxfId="17937" priority="18073" stopIfTrue="1" operator="lessThan">
      <formula>Q134</formula>
    </cfRule>
  </conditionalFormatting>
  <conditionalFormatting sqref="Y134">
    <cfRule type="cellIs" dxfId="17936" priority="18072" stopIfTrue="1" operator="lessThan">
      <formula>Q134</formula>
    </cfRule>
  </conditionalFormatting>
  <conditionalFormatting sqref="Y134">
    <cfRule type="cellIs" dxfId="17935" priority="18071" stopIfTrue="1" operator="lessThan">
      <formula>Q134</formula>
    </cfRule>
  </conditionalFormatting>
  <conditionalFormatting sqref="Y134">
    <cfRule type="cellIs" dxfId="17934" priority="18070" stopIfTrue="1" operator="lessThan">
      <formula>Q134</formula>
    </cfRule>
  </conditionalFormatting>
  <conditionalFormatting sqref="Y134">
    <cfRule type="cellIs" dxfId="17933" priority="18069" stopIfTrue="1" operator="lessThan">
      <formula>Q134</formula>
    </cfRule>
  </conditionalFormatting>
  <conditionalFormatting sqref="Y134">
    <cfRule type="cellIs" dxfId="17932" priority="18068" stopIfTrue="1" operator="lessThan">
      <formula>Q134</formula>
    </cfRule>
  </conditionalFormatting>
  <conditionalFormatting sqref="Y134">
    <cfRule type="cellIs" dxfId="17931" priority="18067" stopIfTrue="1" operator="lessThan">
      <formula>Q134</formula>
    </cfRule>
  </conditionalFormatting>
  <conditionalFormatting sqref="Y134">
    <cfRule type="cellIs" dxfId="17930" priority="18066" stopIfTrue="1" operator="lessThan">
      <formula>Q134</formula>
    </cfRule>
  </conditionalFormatting>
  <conditionalFormatting sqref="Y134">
    <cfRule type="cellIs" dxfId="17929" priority="18065" stopIfTrue="1" operator="lessThan">
      <formula>Q134</formula>
    </cfRule>
  </conditionalFormatting>
  <conditionalFormatting sqref="Y134">
    <cfRule type="cellIs" dxfId="17928" priority="18064" stopIfTrue="1" operator="lessThan">
      <formula>Q134</formula>
    </cfRule>
  </conditionalFormatting>
  <conditionalFormatting sqref="Y134">
    <cfRule type="cellIs" dxfId="17927" priority="18063" stopIfTrue="1" operator="lessThan">
      <formula>Q134</formula>
    </cfRule>
  </conditionalFormatting>
  <conditionalFormatting sqref="Y134">
    <cfRule type="cellIs" dxfId="17926" priority="18062" stopIfTrue="1" operator="lessThan">
      <formula>Q134</formula>
    </cfRule>
  </conditionalFormatting>
  <conditionalFormatting sqref="Y134">
    <cfRule type="cellIs" dxfId="17925" priority="18061" stopIfTrue="1" operator="lessThan">
      <formula>Q134</formula>
    </cfRule>
  </conditionalFormatting>
  <conditionalFormatting sqref="Y134">
    <cfRule type="cellIs" dxfId="17924" priority="18060" stopIfTrue="1" operator="lessThan">
      <formula>Q134</formula>
    </cfRule>
  </conditionalFormatting>
  <conditionalFormatting sqref="Y134">
    <cfRule type="cellIs" dxfId="17923" priority="18059" stopIfTrue="1" operator="lessThan">
      <formula>Q134</formula>
    </cfRule>
  </conditionalFormatting>
  <conditionalFormatting sqref="Y133">
    <cfRule type="cellIs" dxfId="17922" priority="18058" stopIfTrue="1" operator="lessThan">
      <formula>J133</formula>
    </cfRule>
  </conditionalFormatting>
  <conditionalFormatting sqref="Y134">
    <cfRule type="cellIs" dxfId="17921" priority="18057" stopIfTrue="1" operator="lessThan">
      <formula>J134</formula>
    </cfRule>
  </conditionalFormatting>
  <conditionalFormatting sqref="Y134">
    <cfRule type="cellIs" dxfId="17920" priority="18056" stopIfTrue="1" operator="lessThan">
      <formula>J134</formula>
    </cfRule>
  </conditionalFormatting>
  <conditionalFormatting sqref="Y134">
    <cfRule type="cellIs" dxfId="17919" priority="18055" stopIfTrue="1" operator="lessThan">
      <formula>J134</formula>
    </cfRule>
  </conditionalFormatting>
  <conditionalFormatting sqref="Y134">
    <cfRule type="cellIs" dxfId="17918" priority="18054" stopIfTrue="1" operator="lessThan">
      <formula>J134</formula>
    </cfRule>
  </conditionalFormatting>
  <conditionalFormatting sqref="Y134">
    <cfRule type="cellIs" dxfId="17917" priority="18053" stopIfTrue="1" operator="lessThan">
      <formula>J134</formula>
    </cfRule>
  </conditionalFormatting>
  <conditionalFormatting sqref="Y134">
    <cfRule type="cellIs" dxfId="17916" priority="18052" stopIfTrue="1" operator="lessThan">
      <formula>J134</formula>
    </cfRule>
  </conditionalFormatting>
  <conditionalFormatting sqref="Y134">
    <cfRule type="cellIs" dxfId="17915" priority="18051" stopIfTrue="1" operator="lessThan">
      <formula>J134</formula>
    </cfRule>
  </conditionalFormatting>
  <conditionalFormatting sqref="Y134">
    <cfRule type="cellIs" dxfId="17914" priority="18050" stopIfTrue="1" operator="lessThan">
      <formula>J134</formula>
    </cfRule>
  </conditionalFormatting>
  <conditionalFormatting sqref="Y134">
    <cfRule type="cellIs" dxfId="17913" priority="18049" stopIfTrue="1" operator="lessThan">
      <formula>J134</formula>
    </cfRule>
  </conditionalFormatting>
  <conditionalFormatting sqref="Y134">
    <cfRule type="cellIs" dxfId="17912" priority="18048" stopIfTrue="1" operator="lessThan">
      <formula>J134</formula>
    </cfRule>
  </conditionalFormatting>
  <conditionalFormatting sqref="Y136">
    <cfRule type="cellIs" dxfId="17911" priority="18047" stopIfTrue="1" operator="lessThan">
      <formula>J136</formula>
    </cfRule>
  </conditionalFormatting>
  <conditionalFormatting sqref="Y136">
    <cfRule type="cellIs" dxfId="17910" priority="18046" stopIfTrue="1" operator="lessThan">
      <formula>J136</formula>
    </cfRule>
  </conditionalFormatting>
  <conditionalFormatting sqref="Y136">
    <cfRule type="cellIs" dxfId="17909" priority="18045" stopIfTrue="1" operator="lessThan">
      <formula>J136</formula>
    </cfRule>
  </conditionalFormatting>
  <conditionalFormatting sqref="Y136">
    <cfRule type="cellIs" dxfId="17908" priority="18044" stopIfTrue="1" operator="lessThan">
      <formula>J136</formula>
    </cfRule>
  </conditionalFormatting>
  <conditionalFormatting sqref="Y136">
    <cfRule type="cellIs" dxfId="17907" priority="18043" stopIfTrue="1" operator="lessThan">
      <formula>J136</formula>
    </cfRule>
  </conditionalFormatting>
  <conditionalFormatting sqref="Y136">
    <cfRule type="cellIs" dxfId="17906" priority="18042" stopIfTrue="1" operator="lessThan">
      <formula>J136</formula>
    </cfRule>
  </conditionalFormatting>
  <conditionalFormatting sqref="Y136">
    <cfRule type="cellIs" dxfId="17905" priority="18041" stopIfTrue="1" operator="lessThan">
      <formula>J136</formula>
    </cfRule>
  </conditionalFormatting>
  <conditionalFormatting sqref="Y136">
    <cfRule type="cellIs" dxfId="17904" priority="18040" stopIfTrue="1" operator="lessThan">
      <formula>J136</formula>
    </cfRule>
  </conditionalFormatting>
  <conditionalFormatting sqref="Y136">
    <cfRule type="cellIs" dxfId="17903" priority="18039" stopIfTrue="1" operator="lessThan">
      <formula>J136</formula>
    </cfRule>
  </conditionalFormatting>
  <conditionalFormatting sqref="X136">
    <cfRule type="cellIs" dxfId="17902" priority="18038" stopIfTrue="1" operator="lessThan">
      <formula>J136</formula>
    </cfRule>
  </conditionalFormatting>
  <conditionalFormatting sqref="X136">
    <cfRule type="cellIs" dxfId="17901" priority="18037" stopIfTrue="1" operator="lessThan">
      <formula>J136</formula>
    </cfRule>
  </conditionalFormatting>
  <conditionalFormatting sqref="X136">
    <cfRule type="cellIs" dxfId="17900" priority="18036" stopIfTrue="1" operator="lessThan">
      <formula>J136</formula>
    </cfRule>
  </conditionalFormatting>
  <conditionalFormatting sqref="Y136">
    <cfRule type="cellIs" dxfId="17899" priority="18035" stopIfTrue="1" operator="lessThan">
      <formula>J136</formula>
    </cfRule>
  </conditionalFormatting>
  <conditionalFormatting sqref="X136">
    <cfRule type="cellIs" dxfId="17898" priority="18034" stopIfTrue="1" operator="lessThan">
      <formula>J136</formula>
    </cfRule>
  </conditionalFormatting>
  <conditionalFormatting sqref="X136">
    <cfRule type="cellIs" dxfId="17897" priority="18033" stopIfTrue="1" operator="lessThan">
      <formula>J136</formula>
    </cfRule>
  </conditionalFormatting>
  <conditionalFormatting sqref="O135">
    <cfRule type="cellIs" dxfId="17896" priority="18032" stopIfTrue="1" operator="lessThan">
      <formula>G135</formula>
    </cfRule>
  </conditionalFormatting>
  <conditionalFormatting sqref="O135">
    <cfRule type="cellIs" dxfId="17895" priority="18031" stopIfTrue="1" operator="lessThan">
      <formula>G135</formula>
    </cfRule>
  </conditionalFormatting>
  <conditionalFormatting sqref="O135">
    <cfRule type="cellIs" dxfId="17894" priority="18030" stopIfTrue="1" operator="lessThan">
      <formula>G135</formula>
    </cfRule>
  </conditionalFormatting>
  <conditionalFormatting sqref="O135">
    <cfRule type="cellIs" dxfId="17893" priority="18029" stopIfTrue="1" operator="lessThan">
      <formula>G135</formula>
    </cfRule>
  </conditionalFormatting>
  <conditionalFormatting sqref="O135">
    <cfRule type="cellIs" dxfId="17892" priority="18028" stopIfTrue="1" operator="lessThan">
      <formula>G135</formula>
    </cfRule>
  </conditionalFormatting>
  <conditionalFormatting sqref="O135">
    <cfRule type="cellIs" dxfId="17891" priority="18027" stopIfTrue="1" operator="lessThan">
      <formula>G135</formula>
    </cfRule>
  </conditionalFormatting>
  <conditionalFormatting sqref="O135">
    <cfRule type="cellIs" dxfId="17890" priority="18026" stopIfTrue="1" operator="lessThan">
      <formula>G135</formula>
    </cfRule>
  </conditionalFormatting>
  <conditionalFormatting sqref="O135">
    <cfRule type="cellIs" dxfId="17889" priority="18025" stopIfTrue="1" operator="lessThan">
      <formula>G135</formula>
    </cfRule>
  </conditionalFormatting>
  <conditionalFormatting sqref="O135">
    <cfRule type="cellIs" dxfId="17888" priority="18024" stopIfTrue="1" operator="lessThan">
      <formula>G135</formula>
    </cfRule>
  </conditionalFormatting>
  <conditionalFormatting sqref="O135">
    <cfRule type="cellIs" dxfId="17887" priority="18023" stopIfTrue="1" operator="lessThan">
      <formula>G135</formula>
    </cfRule>
  </conditionalFormatting>
  <conditionalFormatting sqref="O135">
    <cfRule type="cellIs" dxfId="17886" priority="18022" stopIfTrue="1" operator="lessThan">
      <formula>G135</formula>
    </cfRule>
  </conditionalFormatting>
  <conditionalFormatting sqref="O135">
    <cfRule type="cellIs" dxfId="17885" priority="18021" stopIfTrue="1" operator="lessThan">
      <formula>G135</formula>
    </cfRule>
  </conditionalFormatting>
  <conditionalFormatting sqref="O135">
    <cfRule type="cellIs" dxfId="17884" priority="18020" stopIfTrue="1" operator="lessThan">
      <formula>G135</formula>
    </cfRule>
  </conditionalFormatting>
  <conditionalFormatting sqref="O135">
    <cfRule type="cellIs" dxfId="17883" priority="18019" stopIfTrue="1" operator="lessThan">
      <formula>G135</formula>
    </cfRule>
  </conditionalFormatting>
  <conditionalFormatting sqref="O135">
    <cfRule type="cellIs" dxfId="17882" priority="18018" stopIfTrue="1" operator="lessThan">
      <formula>G135</formula>
    </cfRule>
  </conditionalFormatting>
  <conditionalFormatting sqref="O135">
    <cfRule type="cellIs" dxfId="17881" priority="18017" stopIfTrue="1" operator="lessThan">
      <formula>G135</formula>
    </cfRule>
  </conditionalFormatting>
  <conditionalFormatting sqref="O135">
    <cfRule type="cellIs" dxfId="17880" priority="18016" stopIfTrue="1" operator="lessThan">
      <formula>G135</formula>
    </cfRule>
  </conditionalFormatting>
  <conditionalFormatting sqref="O135">
    <cfRule type="cellIs" dxfId="17879" priority="18015" stopIfTrue="1" operator="lessThan">
      <formula>G135</formula>
    </cfRule>
  </conditionalFormatting>
  <conditionalFormatting sqref="O135">
    <cfRule type="cellIs" dxfId="17878" priority="18014" stopIfTrue="1" operator="lessThan">
      <formula>G135</formula>
    </cfRule>
  </conditionalFormatting>
  <conditionalFormatting sqref="O135">
    <cfRule type="cellIs" dxfId="17877" priority="18013" stopIfTrue="1" operator="lessThan">
      <formula>G135</formula>
    </cfRule>
  </conditionalFormatting>
  <conditionalFormatting sqref="O135">
    <cfRule type="cellIs" dxfId="17876" priority="18012" stopIfTrue="1" operator="lessThan">
      <formula>G135</formula>
    </cfRule>
  </conditionalFormatting>
  <conditionalFormatting sqref="O135">
    <cfRule type="cellIs" dxfId="17875" priority="18011" stopIfTrue="1" operator="lessThan">
      <formula>G135</formula>
    </cfRule>
  </conditionalFormatting>
  <conditionalFormatting sqref="O135">
    <cfRule type="cellIs" dxfId="17874" priority="18010" stopIfTrue="1" operator="lessThan">
      <formula>G135</formula>
    </cfRule>
  </conditionalFormatting>
  <conditionalFormatting sqref="O135">
    <cfRule type="cellIs" dxfId="17873" priority="18009" stopIfTrue="1" operator="lessThan">
      <formula>G135</formula>
    </cfRule>
  </conditionalFormatting>
  <conditionalFormatting sqref="O135">
    <cfRule type="cellIs" dxfId="17872" priority="18008" stopIfTrue="1" operator="lessThan">
      <formula>G135</formula>
    </cfRule>
  </conditionalFormatting>
  <conditionalFormatting sqref="O135">
    <cfRule type="cellIs" dxfId="17871" priority="18007" stopIfTrue="1" operator="lessThan">
      <formula>G135</formula>
    </cfRule>
  </conditionalFormatting>
  <conditionalFormatting sqref="O135">
    <cfRule type="cellIs" dxfId="17870" priority="18006" stopIfTrue="1" operator="lessThan">
      <formula>G135</formula>
    </cfRule>
  </conditionalFormatting>
  <conditionalFormatting sqref="O135">
    <cfRule type="cellIs" dxfId="17869" priority="18005" stopIfTrue="1" operator="lessThan">
      <formula>G135</formula>
    </cfRule>
  </conditionalFormatting>
  <conditionalFormatting sqref="O135">
    <cfRule type="cellIs" dxfId="17868" priority="18004" stopIfTrue="1" operator="lessThan">
      <formula>G135</formula>
    </cfRule>
  </conditionalFormatting>
  <conditionalFormatting sqref="O135">
    <cfRule type="cellIs" dxfId="17867" priority="18003" stopIfTrue="1" operator="lessThan">
      <formula>G135</formula>
    </cfRule>
  </conditionalFormatting>
  <conditionalFormatting sqref="O135">
    <cfRule type="cellIs" dxfId="17866" priority="18002" stopIfTrue="1" operator="lessThan">
      <formula>G135</formula>
    </cfRule>
  </conditionalFormatting>
  <conditionalFormatting sqref="O135">
    <cfRule type="cellIs" dxfId="17865" priority="18001" stopIfTrue="1" operator="lessThan">
      <formula>G135</formula>
    </cfRule>
  </conditionalFormatting>
  <conditionalFormatting sqref="O135">
    <cfRule type="cellIs" dxfId="17864" priority="18000" stopIfTrue="1" operator="lessThan">
      <formula>G135</formula>
    </cfRule>
  </conditionalFormatting>
  <conditionalFormatting sqref="O135">
    <cfRule type="cellIs" dxfId="17863" priority="17999" stopIfTrue="1" operator="lessThan">
      <formula>G135</formula>
    </cfRule>
  </conditionalFormatting>
  <conditionalFormatting sqref="O135">
    <cfRule type="cellIs" dxfId="17862" priority="17998" stopIfTrue="1" operator="lessThan">
      <formula>G135</formula>
    </cfRule>
  </conditionalFormatting>
  <conditionalFormatting sqref="O135">
    <cfRule type="cellIs" dxfId="17861" priority="17997" stopIfTrue="1" operator="lessThan">
      <formula>G135</formula>
    </cfRule>
  </conditionalFormatting>
  <conditionalFormatting sqref="O135">
    <cfRule type="cellIs" dxfId="17860" priority="17996" stopIfTrue="1" operator="lessThan">
      <formula>G135</formula>
    </cfRule>
  </conditionalFormatting>
  <conditionalFormatting sqref="O135">
    <cfRule type="cellIs" dxfId="17859" priority="17995" stopIfTrue="1" operator="lessThan">
      <formula>G135</formula>
    </cfRule>
  </conditionalFormatting>
  <conditionalFormatting sqref="O135">
    <cfRule type="cellIs" dxfId="17858" priority="17994" stopIfTrue="1" operator="lessThan">
      <formula>G135</formula>
    </cfRule>
  </conditionalFormatting>
  <conditionalFormatting sqref="O135">
    <cfRule type="cellIs" dxfId="17857" priority="17993" stopIfTrue="1" operator="lessThan">
      <formula>G135</formula>
    </cfRule>
  </conditionalFormatting>
  <conditionalFormatting sqref="O135">
    <cfRule type="cellIs" dxfId="17856" priority="17992" stopIfTrue="1" operator="lessThan">
      <formula>G135</formula>
    </cfRule>
  </conditionalFormatting>
  <conditionalFormatting sqref="O135">
    <cfRule type="cellIs" dxfId="17855" priority="17991" stopIfTrue="1" operator="lessThan">
      <formula>G135</formula>
    </cfRule>
  </conditionalFormatting>
  <conditionalFormatting sqref="O135">
    <cfRule type="cellIs" dxfId="17854" priority="17990" stopIfTrue="1" operator="lessThan">
      <formula>G135</formula>
    </cfRule>
  </conditionalFormatting>
  <conditionalFormatting sqref="O135">
    <cfRule type="cellIs" dxfId="17853" priority="17989" stopIfTrue="1" operator="lessThan">
      <formula>G135</formula>
    </cfRule>
  </conditionalFormatting>
  <conditionalFormatting sqref="O135">
    <cfRule type="cellIs" dxfId="17852" priority="17988" stopIfTrue="1" operator="lessThan">
      <formula>G135</formula>
    </cfRule>
  </conditionalFormatting>
  <conditionalFormatting sqref="O135">
    <cfRule type="cellIs" dxfId="17851" priority="17987" stopIfTrue="1" operator="lessThan">
      <formula>G135</formula>
    </cfRule>
  </conditionalFormatting>
  <conditionalFormatting sqref="O135">
    <cfRule type="cellIs" dxfId="17850" priority="17986" stopIfTrue="1" operator="lessThan">
      <formula>G135</formula>
    </cfRule>
  </conditionalFormatting>
  <conditionalFormatting sqref="O135">
    <cfRule type="cellIs" dxfId="17849" priority="17985" stopIfTrue="1" operator="lessThan">
      <formula>G135</formula>
    </cfRule>
  </conditionalFormatting>
  <conditionalFormatting sqref="O135">
    <cfRule type="cellIs" dxfId="17848" priority="17984" stopIfTrue="1" operator="lessThan">
      <formula>G135</formula>
    </cfRule>
  </conditionalFormatting>
  <conditionalFormatting sqref="O135">
    <cfRule type="cellIs" dxfId="17847" priority="17983" stopIfTrue="1" operator="lessThan">
      <formula>G135</formula>
    </cfRule>
  </conditionalFormatting>
  <conditionalFormatting sqref="O135">
    <cfRule type="cellIs" dxfId="17846" priority="17982" stopIfTrue="1" operator="lessThan">
      <formula>G135</formula>
    </cfRule>
  </conditionalFormatting>
  <conditionalFormatting sqref="O135">
    <cfRule type="cellIs" dxfId="17845" priority="17981" stopIfTrue="1" operator="lessThan">
      <formula>G135</formula>
    </cfRule>
  </conditionalFormatting>
  <conditionalFormatting sqref="O135">
    <cfRule type="cellIs" dxfId="17844" priority="17980" stopIfTrue="1" operator="lessThan">
      <formula>G135</formula>
    </cfRule>
  </conditionalFormatting>
  <conditionalFormatting sqref="O135">
    <cfRule type="cellIs" dxfId="17843" priority="17979" stopIfTrue="1" operator="lessThan">
      <formula>G135</formula>
    </cfRule>
  </conditionalFormatting>
  <conditionalFormatting sqref="O135">
    <cfRule type="cellIs" dxfId="17842" priority="17978" stopIfTrue="1" operator="lessThan">
      <formula>G135</formula>
    </cfRule>
  </conditionalFormatting>
  <conditionalFormatting sqref="O135">
    <cfRule type="cellIs" dxfId="17841" priority="17977" stopIfTrue="1" operator="lessThan">
      <formula>G135</formula>
    </cfRule>
  </conditionalFormatting>
  <conditionalFormatting sqref="O135">
    <cfRule type="cellIs" dxfId="17840" priority="17976" stopIfTrue="1" operator="lessThan">
      <formula>G135</formula>
    </cfRule>
  </conditionalFormatting>
  <conditionalFormatting sqref="O135">
    <cfRule type="cellIs" dxfId="17839" priority="17975" stopIfTrue="1" operator="lessThan">
      <formula>G135</formula>
    </cfRule>
  </conditionalFormatting>
  <conditionalFormatting sqref="O135">
    <cfRule type="cellIs" dxfId="17838" priority="17974" stopIfTrue="1" operator="lessThan">
      <formula>G135</formula>
    </cfRule>
  </conditionalFormatting>
  <conditionalFormatting sqref="O135">
    <cfRule type="cellIs" dxfId="17837" priority="17973" stopIfTrue="1" operator="lessThan">
      <formula>G135</formula>
    </cfRule>
  </conditionalFormatting>
  <conditionalFormatting sqref="O135">
    <cfRule type="cellIs" dxfId="17836" priority="17972" stopIfTrue="1" operator="lessThan">
      <formula>G135</formula>
    </cfRule>
  </conditionalFormatting>
  <conditionalFormatting sqref="O135">
    <cfRule type="cellIs" dxfId="17835" priority="17971" stopIfTrue="1" operator="lessThan">
      <formula>G135</formula>
    </cfRule>
  </conditionalFormatting>
  <conditionalFormatting sqref="O135">
    <cfRule type="cellIs" dxfId="17834" priority="17970" stopIfTrue="1" operator="lessThan">
      <formula>G135</formula>
    </cfRule>
  </conditionalFormatting>
  <conditionalFormatting sqref="O135">
    <cfRule type="cellIs" dxfId="17833" priority="17969" stopIfTrue="1" operator="lessThan">
      <formula>G135</formula>
    </cfRule>
  </conditionalFormatting>
  <conditionalFormatting sqref="O135">
    <cfRule type="cellIs" dxfId="17832" priority="17968" stopIfTrue="1" operator="lessThan">
      <formula>G135</formula>
    </cfRule>
  </conditionalFormatting>
  <conditionalFormatting sqref="O135">
    <cfRule type="cellIs" dxfId="17831" priority="17967" stopIfTrue="1" operator="lessThan">
      <formula>G135</formula>
    </cfRule>
  </conditionalFormatting>
  <conditionalFormatting sqref="O135">
    <cfRule type="cellIs" dxfId="17830" priority="17966" stopIfTrue="1" operator="lessThan">
      <formula>G135</formula>
    </cfRule>
  </conditionalFormatting>
  <conditionalFormatting sqref="O135">
    <cfRule type="cellIs" dxfId="17829" priority="17965" stopIfTrue="1" operator="lessThan">
      <formula>G135</formula>
    </cfRule>
  </conditionalFormatting>
  <conditionalFormatting sqref="O135">
    <cfRule type="cellIs" dxfId="17828" priority="17964" stopIfTrue="1" operator="lessThan">
      <formula>G135</formula>
    </cfRule>
  </conditionalFormatting>
  <conditionalFormatting sqref="O135">
    <cfRule type="cellIs" dxfId="17827" priority="17963" stopIfTrue="1" operator="lessThan">
      <formula>G135</formula>
    </cfRule>
  </conditionalFormatting>
  <conditionalFormatting sqref="O135">
    <cfRule type="cellIs" dxfId="17826" priority="17962" stopIfTrue="1" operator="lessThan">
      <formula>G135</formula>
    </cfRule>
  </conditionalFormatting>
  <conditionalFormatting sqref="O135">
    <cfRule type="cellIs" dxfId="17825" priority="17961" stopIfTrue="1" operator="lessThan">
      <formula>G135</formula>
    </cfRule>
  </conditionalFormatting>
  <conditionalFormatting sqref="O135">
    <cfRule type="cellIs" dxfId="17824" priority="17960" stopIfTrue="1" operator="lessThan">
      <formula>G135</formula>
    </cfRule>
  </conditionalFormatting>
  <conditionalFormatting sqref="O135">
    <cfRule type="cellIs" dxfId="17823" priority="17959" stopIfTrue="1" operator="lessThan">
      <formula>G135</formula>
    </cfRule>
  </conditionalFormatting>
  <conditionalFormatting sqref="O135">
    <cfRule type="cellIs" dxfId="17822" priority="17958" stopIfTrue="1" operator="lessThan">
      <formula>G135</formula>
    </cfRule>
  </conditionalFormatting>
  <conditionalFormatting sqref="O135">
    <cfRule type="cellIs" dxfId="17821" priority="17957" stopIfTrue="1" operator="lessThan">
      <formula>G135</formula>
    </cfRule>
  </conditionalFormatting>
  <conditionalFormatting sqref="O135">
    <cfRule type="cellIs" dxfId="17820" priority="17956" stopIfTrue="1" operator="lessThan">
      <formula>G135</formula>
    </cfRule>
  </conditionalFormatting>
  <conditionalFormatting sqref="O135">
    <cfRule type="cellIs" dxfId="17819" priority="17955" stopIfTrue="1" operator="lessThan">
      <formula>G135</formula>
    </cfRule>
  </conditionalFormatting>
  <conditionalFormatting sqref="O135">
    <cfRule type="cellIs" dxfId="17818" priority="17954" stopIfTrue="1" operator="lessThan">
      <formula>G135</formula>
    </cfRule>
  </conditionalFormatting>
  <conditionalFormatting sqref="O135">
    <cfRule type="cellIs" dxfId="17817" priority="17953" stopIfTrue="1" operator="lessThan">
      <formula>G135</formula>
    </cfRule>
  </conditionalFormatting>
  <conditionalFormatting sqref="O135">
    <cfRule type="cellIs" dxfId="17816" priority="17952" stopIfTrue="1" operator="lessThan">
      <formula>G135</formula>
    </cfRule>
  </conditionalFormatting>
  <conditionalFormatting sqref="O135">
    <cfRule type="cellIs" dxfId="17815" priority="17951" stopIfTrue="1" operator="lessThan">
      <formula>G135</formula>
    </cfRule>
  </conditionalFormatting>
  <conditionalFormatting sqref="O135">
    <cfRule type="cellIs" dxfId="17814" priority="17950" stopIfTrue="1" operator="lessThan">
      <formula>G135</formula>
    </cfRule>
  </conditionalFormatting>
  <conditionalFormatting sqref="O135">
    <cfRule type="cellIs" dxfId="17813" priority="17949" stopIfTrue="1" operator="lessThan">
      <formula>G135</formula>
    </cfRule>
  </conditionalFormatting>
  <conditionalFormatting sqref="O135">
    <cfRule type="cellIs" dxfId="17812" priority="17948" stopIfTrue="1" operator="lessThan">
      <formula>G135</formula>
    </cfRule>
  </conditionalFormatting>
  <conditionalFormatting sqref="O135">
    <cfRule type="cellIs" dxfId="17811" priority="17947" stopIfTrue="1" operator="lessThan">
      <formula>G135</formula>
    </cfRule>
  </conditionalFormatting>
  <conditionalFormatting sqref="O135">
    <cfRule type="cellIs" dxfId="17810" priority="17946" stopIfTrue="1" operator="lessThan">
      <formula>G135</formula>
    </cfRule>
  </conditionalFormatting>
  <conditionalFormatting sqref="O135">
    <cfRule type="cellIs" dxfId="17809" priority="17945" stopIfTrue="1" operator="lessThan">
      <formula>G135</formula>
    </cfRule>
  </conditionalFormatting>
  <conditionalFormatting sqref="O135">
    <cfRule type="cellIs" dxfId="17808" priority="17944" stopIfTrue="1" operator="lessThan">
      <formula>G135</formula>
    </cfRule>
  </conditionalFormatting>
  <conditionalFormatting sqref="O135">
    <cfRule type="cellIs" dxfId="17807" priority="17943" stopIfTrue="1" operator="lessThan">
      <formula>G135</formula>
    </cfRule>
  </conditionalFormatting>
  <conditionalFormatting sqref="O135">
    <cfRule type="cellIs" dxfId="17806" priority="17942" stopIfTrue="1" operator="lessThan">
      <formula>G135</formula>
    </cfRule>
  </conditionalFormatting>
  <conditionalFormatting sqref="O135">
    <cfRule type="cellIs" dxfId="17805" priority="17941" stopIfTrue="1" operator="lessThan">
      <formula>G135</formula>
    </cfRule>
  </conditionalFormatting>
  <conditionalFormatting sqref="O135">
    <cfRule type="cellIs" dxfId="17804" priority="17940" stopIfTrue="1" operator="lessThan">
      <formula>G135</formula>
    </cfRule>
  </conditionalFormatting>
  <conditionalFormatting sqref="O135">
    <cfRule type="cellIs" dxfId="17803" priority="17939" stopIfTrue="1" operator="lessThan">
      <formula>G135</formula>
    </cfRule>
  </conditionalFormatting>
  <conditionalFormatting sqref="O135">
    <cfRule type="cellIs" dxfId="17802" priority="17938" stopIfTrue="1" operator="lessThan">
      <formula>G135</formula>
    </cfRule>
  </conditionalFormatting>
  <conditionalFormatting sqref="O135">
    <cfRule type="cellIs" dxfId="17801" priority="17937" stopIfTrue="1" operator="lessThan">
      <formula>G135</formula>
    </cfRule>
  </conditionalFormatting>
  <conditionalFormatting sqref="O135">
    <cfRule type="cellIs" dxfId="17800" priority="17936" stopIfTrue="1" operator="lessThan">
      <formula>G135</formula>
    </cfRule>
  </conditionalFormatting>
  <conditionalFormatting sqref="O135">
    <cfRule type="cellIs" dxfId="17799" priority="17935" stopIfTrue="1" operator="lessThan">
      <formula>G135</formula>
    </cfRule>
  </conditionalFormatting>
  <conditionalFormatting sqref="O135">
    <cfRule type="cellIs" dxfId="17798" priority="17934" stopIfTrue="1" operator="lessThan">
      <formula>G135</formula>
    </cfRule>
  </conditionalFormatting>
  <conditionalFormatting sqref="O135">
    <cfRule type="cellIs" dxfId="17797" priority="17933" stopIfTrue="1" operator="lessThan">
      <formula>G135</formula>
    </cfRule>
  </conditionalFormatting>
  <conditionalFormatting sqref="O135">
    <cfRule type="cellIs" dxfId="17796" priority="17932" stopIfTrue="1" operator="lessThan">
      <formula>G135</formula>
    </cfRule>
  </conditionalFormatting>
  <conditionalFormatting sqref="O135">
    <cfRule type="cellIs" dxfId="17795" priority="17931" stopIfTrue="1" operator="lessThan">
      <formula>G135</formula>
    </cfRule>
  </conditionalFormatting>
  <conditionalFormatting sqref="O135">
    <cfRule type="cellIs" dxfId="17794" priority="17930" stopIfTrue="1" operator="lessThan">
      <formula>G135</formula>
    </cfRule>
  </conditionalFormatting>
  <conditionalFormatting sqref="O135">
    <cfRule type="cellIs" dxfId="17793" priority="17929" stopIfTrue="1" operator="lessThan">
      <formula>G135</formula>
    </cfRule>
  </conditionalFormatting>
  <conditionalFormatting sqref="O135">
    <cfRule type="cellIs" dxfId="17792" priority="17928" stopIfTrue="1" operator="lessThan">
      <formula>G135</formula>
    </cfRule>
  </conditionalFormatting>
  <conditionalFormatting sqref="O135">
    <cfRule type="cellIs" dxfId="17791" priority="17927" stopIfTrue="1" operator="lessThan">
      <formula>G135</formula>
    </cfRule>
  </conditionalFormatting>
  <conditionalFormatting sqref="O135">
    <cfRule type="cellIs" dxfId="17790" priority="17926" stopIfTrue="1" operator="lessThan">
      <formula>G135</formula>
    </cfRule>
  </conditionalFormatting>
  <conditionalFormatting sqref="O135">
    <cfRule type="cellIs" dxfId="17789" priority="17925" stopIfTrue="1" operator="lessThan">
      <formula>G135</formula>
    </cfRule>
  </conditionalFormatting>
  <conditionalFormatting sqref="O135">
    <cfRule type="cellIs" dxfId="17788" priority="17924" stopIfTrue="1" operator="lessThan">
      <formula>G135</formula>
    </cfRule>
  </conditionalFormatting>
  <conditionalFormatting sqref="O135">
    <cfRule type="cellIs" dxfId="17787" priority="17923" stopIfTrue="1" operator="lessThan">
      <formula>G135</formula>
    </cfRule>
  </conditionalFormatting>
  <conditionalFormatting sqref="O135">
    <cfRule type="cellIs" dxfId="17786" priority="17922" stopIfTrue="1" operator="lessThan">
      <formula>G135</formula>
    </cfRule>
  </conditionalFormatting>
  <conditionalFormatting sqref="O135">
    <cfRule type="cellIs" dxfId="17785" priority="17921" stopIfTrue="1" operator="lessThan">
      <formula>G135</formula>
    </cfRule>
  </conditionalFormatting>
  <conditionalFormatting sqref="O135">
    <cfRule type="cellIs" dxfId="17784" priority="17920" stopIfTrue="1" operator="lessThan">
      <formula>G135</formula>
    </cfRule>
  </conditionalFormatting>
  <conditionalFormatting sqref="O135">
    <cfRule type="cellIs" dxfId="17783" priority="17919" stopIfTrue="1" operator="lessThan">
      <formula>G135</formula>
    </cfRule>
  </conditionalFormatting>
  <conditionalFormatting sqref="O135">
    <cfRule type="cellIs" dxfId="17782" priority="17918" stopIfTrue="1" operator="lessThan">
      <formula>G135</formula>
    </cfRule>
  </conditionalFormatting>
  <conditionalFormatting sqref="O135">
    <cfRule type="cellIs" dxfId="17781" priority="17917" stopIfTrue="1" operator="lessThan">
      <formula>G135</formula>
    </cfRule>
  </conditionalFormatting>
  <conditionalFormatting sqref="O135">
    <cfRule type="cellIs" dxfId="17780" priority="17916" stopIfTrue="1" operator="lessThan">
      <formula>G135</formula>
    </cfRule>
  </conditionalFormatting>
  <conditionalFormatting sqref="O135">
    <cfRule type="cellIs" dxfId="17779" priority="17915" stopIfTrue="1" operator="lessThan">
      <formula>G135</formula>
    </cfRule>
  </conditionalFormatting>
  <conditionalFormatting sqref="O135">
    <cfRule type="cellIs" dxfId="17778" priority="17914" stopIfTrue="1" operator="lessThan">
      <formula>G135</formula>
    </cfRule>
  </conditionalFormatting>
  <conditionalFormatting sqref="O135">
    <cfRule type="cellIs" dxfId="17777" priority="17913" stopIfTrue="1" operator="lessThan">
      <formula>G135</formula>
    </cfRule>
  </conditionalFormatting>
  <conditionalFormatting sqref="O135">
    <cfRule type="cellIs" dxfId="17776" priority="17912" stopIfTrue="1" operator="lessThan">
      <formula>G135</formula>
    </cfRule>
  </conditionalFormatting>
  <conditionalFormatting sqref="O135">
    <cfRule type="cellIs" dxfId="17775" priority="17911" stopIfTrue="1" operator="lessThan">
      <formula>G135</formula>
    </cfRule>
  </conditionalFormatting>
  <conditionalFormatting sqref="O135">
    <cfRule type="cellIs" dxfId="17774" priority="17910" stopIfTrue="1" operator="lessThan">
      <formula>G135</formula>
    </cfRule>
  </conditionalFormatting>
  <conditionalFormatting sqref="O135">
    <cfRule type="cellIs" dxfId="17773" priority="17909" stopIfTrue="1" operator="lessThan">
      <formula>G135</formula>
    </cfRule>
  </conditionalFormatting>
  <conditionalFormatting sqref="O135">
    <cfRule type="cellIs" dxfId="17772" priority="17908" stopIfTrue="1" operator="lessThan">
      <formula>G135</formula>
    </cfRule>
  </conditionalFormatting>
  <conditionalFormatting sqref="O135">
    <cfRule type="cellIs" dxfId="17771" priority="17907" stopIfTrue="1" operator="lessThan">
      <formula>G135</formula>
    </cfRule>
  </conditionalFormatting>
  <conditionalFormatting sqref="O135">
    <cfRule type="cellIs" dxfId="17770" priority="17906" stopIfTrue="1" operator="lessThan">
      <formula>G135</formula>
    </cfRule>
  </conditionalFormatting>
  <conditionalFormatting sqref="O135">
    <cfRule type="cellIs" dxfId="17769" priority="17905" stopIfTrue="1" operator="lessThan">
      <formula>G135</formula>
    </cfRule>
  </conditionalFormatting>
  <conditionalFormatting sqref="O135">
    <cfRule type="cellIs" dxfId="17768" priority="17904" stopIfTrue="1" operator="lessThan">
      <formula>G135</formula>
    </cfRule>
  </conditionalFormatting>
  <conditionalFormatting sqref="O135">
    <cfRule type="cellIs" dxfId="17767" priority="17903" stopIfTrue="1" operator="lessThan">
      <formula>G135</formula>
    </cfRule>
  </conditionalFormatting>
  <conditionalFormatting sqref="O135">
    <cfRule type="cellIs" dxfId="17766" priority="17902" stopIfTrue="1" operator="lessThan">
      <formula>G135</formula>
    </cfRule>
  </conditionalFormatting>
  <conditionalFormatting sqref="O135">
    <cfRule type="cellIs" dxfId="17765" priority="17901" stopIfTrue="1" operator="lessThan">
      <formula>G135</formula>
    </cfRule>
  </conditionalFormatting>
  <conditionalFormatting sqref="O135">
    <cfRule type="cellIs" dxfId="17764" priority="17900" stopIfTrue="1" operator="lessThan">
      <formula>G135</formula>
    </cfRule>
  </conditionalFormatting>
  <conditionalFormatting sqref="O135">
    <cfRule type="cellIs" dxfId="17763" priority="17899" stopIfTrue="1" operator="lessThan">
      <formula>G135</formula>
    </cfRule>
  </conditionalFormatting>
  <conditionalFormatting sqref="O135">
    <cfRule type="cellIs" dxfId="17762" priority="17898" stopIfTrue="1" operator="lessThan">
      <formula>G135</formula>
    </cfRule>
  </conditionalFormatting>
  <conditionalFormatting sqref="O135">
    <cfRule type="cellIs" dxfId="17761" priority="17897" stopIfTrue="1" operator="lessThan">
      <formula>G135</formula>
    </cfRule>
  </conditionalFormatting>
  <conditionalFormatting sqref="O135">
    <cfRule type="cellIs" dxfId="17760" priority="17896" stopIfTrue="1" operator="lessThan">
      <formula>G135</formula>
    </cfRule>
  </conditionalFormatting>
  <conditionalFormatting sqref="O135">
    <cfRule type="cellIs" dxfId="17759" priority="17895" stopIfTrue="1" operator="lessThan">
      <formula>G135</formula>
    </cfRule>
  </conditionalFormatting>
  <conditionalFormatting sqref="O135">
    <cfRule type="cellIs" dxfId="17758" priority="17894" stopIfTrue="1" operator="lessThan">
      <formula>G135</formula>
    </cfRule>
  </conditionalFormatting>
  <conditionalFormatting sqref="O135">
    <cfRule type="cellIs" dxfId="17757" priority="17893" stopIfTrue="1" operator="lessThan">
      <formula>G135</formula>
    </cfRule>
  </conditionalFormatting>
  <conditionalFormatting sqref="O135">
    <cfRule type="cellIs" dxfId="17756" priority="17892" stopIfTrue="1" operator="lessThan">
      <formula>G135</formula>
    </cfRule>
  </conditionalFormatting>
  <conditionalFormatting sqref="O135">
    <cfRule type="cellIs" dxfId="17755" priority="17891" stopIfTrue="1" operator="lessThan">
      <formula>G135</formula>
    </cfRule>
  </conditionalFormatting>
  <conditionalFormatting sqref="O135">
    <cfRule type="cellIs" dxfId="17754" priority="17890" stopIfTrue="1" operator="lessThan">
      <formula>G135</formula>
    </cfRule>
  </conditionalFormatting>
  <conditionalFormatting sqref="O135">
    <cfRule type="cellIs" dxfId="17753" priority="17889" stopIfTrue="1" operator="lessThan">
      <formula>G135</formula>
    </cfRule>
  </conditionalFormatting>
  <conditionalFormatting sqref="O135">
    <cfRule type="cellIs" dxfId="17752" priority="17888" stopIfTrue="1" operator="lessThan">
      <formula>G135</formula>
    </cfRule>
  </conditionalFormatting>
  <conditionalFormatting sqref="O135">
    <cfRule type="cellIs" dxfId="17751" priority="17887" stopIfTrue="1" operator="lessThan">
      <formula>G135</formula>
    </cfRule>
  </conditionalFormatting>
  <conditionalFormatting sqref="O135">
    <cfRule type="cellIs" dxfId="17750" priority="17886" stopIfTrue="1" operator="lessThan">
      <formula>G135</formula>
    </cfRule>
  </conditionalFormatting>
  <conditionalFormatting sqref="O135">
    <cfRule type="cellIs" dxfId="17749" priority="17885" stopIfTrue="1" operator="lessThan">
      <formula>G135</formula>
    </cfRule>
  </conditionalFormatting>
  <conditionalFormatting sqref="O135">
    <cfRule type="cellIs" dxfId="17748" priority="17884" stopIfTrue="1" operator="lessThan">
      <formula>G135</formula>
    </cfRule>
  </conditionalFormatting>
  <conditionalFormatting sqref="O135">
    <cfRule type="cellIs" dxfId="17747" priority="17883" stopIfTrue="1" operator="lessThan">
      <formula>G135</formula>
    </cfRule>
  </conditionalFormatting>
  <conditionalFormatting sqref="O135">
    <cfRule type="cellIs" dxfId="17746" priority="17882" stopIfTrue="1" operator="lessThan">
      <formula>G135</formula>
    </cfRule>
  </conditionalFormatting>
  <conditionalFormatting sqref="O135">
    <cfRule type="cellIs" dxfId="17745" priority="17881" stopIfTrue="1" operator="lessThan">
      <formula>G135</formula>
    </cfRule>
  </conditionalFormatting>
  <conditionalFormatting sqref="O135">
    <cfRule type="cellIs" dxfId="17744" priority="17880" stopIfTrue="1" operator="lessThan">
      <formula>G135</formula>
    </cfRule>
  </conditionalFormatting>
  <conditionalFormatting sqref="O135">
    <cfRule type="cellIs" dxfId="17743" priority="17879" stopIfTrue="1" operator="lessThan">
      <formula>G135</formula>
    </cfRule>
  </conditionalFormatting>
  <conditionalFormatting sqref="O135">
    <cfRule type="cellIs" dxfId="17742" priority="17878" stopIfTrue="1" operator="lessThan">
      <formula>G135</formula>
    </cfRule>
  </conditionalFormatting>
  <conditionalFormatting sqref="O135">
    <cfRule type="cellIs" dxfId="17741" priority="17877" stopIfTrue="1" operator="lessThan">
      <formula>G135</formula>
    </cfRule>
  </conditionalFormatting>
  <conditionalFormatting sqref="O135">
    <cfRule type="cellIs" dxfId="17740" priority="17876" stopIfTrue="1" operator="lessThan">
      <formula>G135</formula>
    </cfRule>
  </conditionalFormatting>
  <conditionalFormatting sqref="O135">
    <cfRule type="cellIs" dxfId="17739" priority="17875" stopIfTrue="1" operator="lessThan">
      <formula>G135</formula>
    </cfRule>
  </conditionalFormatting>
  <conditionalFormatting sqref="O135">
    <cfRule type="cellIs" dxfId="17738" priority="17874" stopIfTrue="1" operator="lessThan">
      <formula>G135</formula>
    </cfRule>
  </conditionalFormatting>
  <conditionalFormatting sqref="O135">
    <cfRule type="cellIs" dxfId="17737" priority="17873" stopIfTrue="1" operator="lessThan">
      <formula>G135</formula>
    </cfRule>
  </conditionalFormatting>
  <conditionalFormatting sqref="O135">
    <cfRule type="cellIs" dxfId="17736" priority="17872" stopIfTrue="1" operator="lessThan">
      <formula>G135</formula>
    </cfRule>
  </conditionalFormatting>
  <conditionalFormatting sqref="O135">
    <cfRule type="cellIs" dxfId="17735" priority="17871" stopIfTrue="1" operator="lessThan">
      <formula>G135</formula>
    </cfRule>
  </conditionalFormatting>
  <conditionalFormatting sqref="O135">
    <cfRule type="cellIs" dxfId="17734" priority="17870" stopIfTrue="1" operator="lessThan">
      <formula>G135</formula>
    </cfRule>
  </conditionalFormatting>
  <conditionalFormatting sqref="O135">
    <cfRule type="cellIs" dxfId="17733" priority="17869" stopIfTrue="1" operator="lessThan">
      <formula>G135</formula>
    </cfRule>
  </conditionalFormatting>
  <conditionalFormatting sqref="O135">
    <cfRule type="cellIs" dxfId="17732" priority="17868" stopIfTrue="1" operator="lessThan">
      <formula>G135</formula>
    </cfRule>
  </conditionalFormatting>
  <conditionalFormatting sqref="O135">
    <cfRule type="cellIs" dxfId="17731" priority="17867" stopIfTrue="1" operator="lessThan">
      <formula>G135</formula>
    </cfRule>
  </conditionalFormatting>
  <conditionalFormatting sqref="O135">
    <cfRule type="cellIs" dxfId="17730" priority="17866" stopIfTrue="1" operator="lessThan">
      <formula>G135</formula>
    </cfRule>
  </conditionalFormatting>
  <conditionalFormatting sqref="O135">
    <cfRule type="cellIs" dxfId="17729" priority="17865" stopIfTrue="1" operator="lessThan">
      <formula>G135</formula>
    </cfRule>
  </conditionalFormatting>
  <conditionalFormatting sqref="O135">
    <cfRule type="cellIs" dxfId="17728" priority="17864" stopIfTrue="1" operator="lessThan">
      <formula>G135</formula>
    </cfRule>
  </conditionalFormatting>
  <conditionalFormatting sqref="O135">
    <cfRule type="cellIs" dxfId="17727" priority="17863" stopIfTrue="1" operator="lessThan">
      <formula>G135</formula>
    </cfRule>
  </conditionalFormatting>
  <conditionalFormatting sqref="O135">
    <cfRule type="cellIs" dxfId="17726" priority="17862" stopIfTrue="1" operator="lessThan">
      <formula>G135</formula>
    </cfRule>
  </conditionalFormatting>
  <conditionalFormatting sqref="O135">
    <cfRule type="cellIs" dxfId="17725" priority="17861" stopIfTrue="1" operator="lessThan">
      <formula>G135</formula>
    </cfRule>
  </conditionalFormatting>
  <conditionalFormatting sqref="O135">
    <cfRule type="cellIs" dxfId="17724" priority="17860" stopIfTrue="1" operator="lessThan">
      <formula>G135</formula>
    </cfRule>
  </conditionalFormatting>
  <conditionalFormatting sqref="O135">
    <cfRule type="cellIs" dxfId="17723" priority="17859" stopIfTrue="1" operator="lessThan">
      <formula>G135</formula>
    </cfRule>
  </conditionalFormatting>
  <conditionalFormatting sqref="O135">
    <cfRule type="cellIs" dxfId="17722" priority="17858" stopIfTrue="1" operator="lessThan">
      <formula>G135</formula>
    </cfRule>
  </conditionalFormatting>
  <conditionalFormatting sqref="O135">
    <cfRule type="cellIs" dxfId="17721" priority="17857" stopIfTrue="1" operator="lessThan">
      <formula>G135</formula>
    </cfRule>
  </conditionalFormatting>
  <conditionalFormatting sqref="O135">
    <cfRule type="cellIs" dxfId="17720" priority="17856" stopIfTrue="1" operator="lessThan">
      <formula>G135</formula>
    </cfRule>
  </conditionalFormatting>
  <conditionalFormatting sqref="O135">
    <cfRule type="cellIs" dxfId="17719" priority="17855" stopIfTrue="1" operator="lessThan">
      <formula>G135</formula>
    </cfRule>
  </conditionalFormatting>
  <conditionalFormatting sqref="O135">
    <cfRule type="cellIs" dxfId="17718" priority="17854" stopIfTrue="1" operator="lessThan">
      <formula>G135</formula>
    </cfRule>
  </conditionalFormatting>
  <conditionalFormatting sqref="O135">
    <cfRule type="cellIs" dxfId="17717" priority="17853" stopIfTrue="1" operator="lessThan">
      <formula>G135</formula>
    </cfRule>
  </conditionalFormatting>
  <conditionalFormatting sqref="O135">
    <cfRule type="cellIs" dxfId="17716" priority="17852" stopIfTrue="1" operator="lessThan">
      <formula>G135</formula>
    </cfRule>
  </conditionalFormatting>
  <conditionalFormatting sqref="O135">
    <cfRule type="cellIs" dxfId="17715" priority="17851" stopIfTrue="1" operator="lessThan">
      <formula>G135</formula>
    </cfRule>
  </conditionalFormatting>
  <conditionalFormatting sqref="O135">
    <cfRule type="cellIs" dxfId="17714" priority="17850" stopIfTrue="1" operator="lessThan">
      <formula>G135</formula>
    </cfRule>
  </conditionalFormatting>
  <conditionalFormatting sqref="O135">
    <cfRule type="cellIs" dxfId="17713" priority="17849" stopIfTrue="1" operator="lessThan">
      <formula>G135</formula>
    </cfRule>
  </conditionalFormatting>
  <conditionalFormatting sqref="O135">
    <cfRule type="cellIs" dxfId="17712" priority="17848" stopIfTrue="1" operator="lessThan">
      <formula>G135</formula>
    </cfRule>
  </conditionalFormatting>
  <conditionalFormatting sqref="O135">
    <cfRule type="cellIs" dxfId="17711" priority="17847" stopIfTrue="1" operator="lessThan">
      <formula>G135</formula>
    </cfRule>
  </conditionalFormatting>
  <conditionalFormatting sqref="O135">
    <cfRule type="cellIs" dxfId="17710" priority="17846" stopIfTrue="1" operator="lessThan">
      <formula>G135</formula>
    </cfRule>
  </conditionalFormatting>
  <conditionalFormatting sqref="O135">
    <cfRule type="cellIs" dxfId="17709" priority="17845" stopIfTrue="1" operator="lessThan">
      <formula>G135</formula>
    </cfRule>
  </conditionalFormatting>
  <conditionalFormatting sqref="O135">
    <cfRule type="cellIs" dxfId="17708" priority="17844" stopIfTrue="1" operator="lessThan">
      <formula>G135</formula>
    </cfRule>
  </conditionalFormatting>
  <conditionalFormatting sqref="O135">
    <cfRule type="cellIs" dxfId="17707" priority="17843" stopIfTrue="1" operator="lessThan">
      <formula>G135</formula>
    </cfRule>
  </conditionalFormatting>
  <conditionalFormatting sqref="O135">
    <cfRule type="cellIs" dxfId="17706" priority="17842" stopIfTrue="1" operator="lessThan">
      <formula>G135</formula>
    </cfRule>
  </conditionalFormatting>
  <conditionalFormatting sqref="O135">
    <cfRule type="cellIs" dxfId="17705" priority="17841" stopIfTrue="1" operator="lessThan">
      <formula>G135</formula>
    </cfRule>
  </conditionalFormatting>
  <conditionalFormatting sqref="O135">
    <cfRule type="cellIs" dxfId="17704" priority="17840" stopIfTrue="1" operator="lessThan">
      <formula>G135</formula>
    </cfRule>
  </conditionalFormatting>
  <conditionalFormatting sqref="O135">
    <cfRule type="cellIs" dxfId="17703" priority="17839" stopIfTrue="1" operator="lessThan">
      <formula>G135</formula>
    </cfRule>
  </conditionalFormatting>
  <conditionalFormatting sqref="O135">
    <cfRule type="cellIs" dxfId="17702" priority="17838" stopIfTrue="1" operator="lessThan">
      <formula>G135</formula>
    </cfRule>
  </conditionalFormatting>
  <conditionalFormatting sqref="O135">
    <cfRule type="cellIs" dxfId="17701" priority="17837" stopIfTrue="1" operator="lessThan">
      <formula>G135</formula>
    </cfRule>
  </conditionalFormatting>
  <conditionalFormatting sqref="O135">
    <cfRule type="cellIs" dxfId="17700" priority="17836" stopIfTrue="1" operator="lessThan">
      <formula>G135</formula>
    </cfRule>
  </conditionalFormatting>
  <conditionalFormatting sqref="O135">
    <cfRule type="cellIs" dxfId="17699" priority="17835" stopIfTrue="1" operator="lessThan">
      <formula>G135</formula>
    </cfRule>
  </conditionalFormatting>
  <conditionalFormatting sqref="O135">
    <cfRule type="cellIs" dxfId="17698" priority="17834" stopIfTrue="1" operator="lessThan">
      <formula>G135</formula>
    </cfRule>
  </conditionalFormatting>
  <conditionalFormatting sqref="O135">
    <cfRule type="cellIs" dxfId="17697" priority="17833" stopIfTrue="1" operator="lessThan">
      <formula>G135</formula>
    </cfRule>
  </conditionalFormatting>
  <conditionalFormatting sqref="O135">
    <cfRule type="cellIs" dxfId="17696" priority="17832" stopIfTrue="1" operator="lessThan">
      <formula>G135</formula>
    </cfRule>
  </conditionalFormatting>
  <conditionalFormatting sqref="O135">
    <cfRule type="cellIs" dxfId="17695" priority="17831" stopIfTrue="1" operator="lessThan">
      <formula>G135</formula>
    </cfRule>
  </conditionalFormatting>
  <conditionalFormatting sqref="O135">
    <cfRule type="cellIs" dxfId="17694" priority="17830" stopIfTrue="1" operator="lessThan">
      <formula>G135</formula>
    </cfRule>
  </conditionalFormatting>
  <conditionalFormatting sqref="O135">
    <cfRule type="cellIs" dxfId="17693" priority="17829" stopIfTrue="1" operator="lessThan">
      <formula>G135</formula>
    </cfRule>
  </conditionalFormatting>
  <conditionalFormatting sqref="O135">
    <cfRule type="cellIs" dxfId="17692" priority="17828" stopIfTrue="1" operator="lessThan">
      <formula>G135</formula>
    </cfRule>
  </conditionalFormatting>
  <conditionalFormatting sqref="O135">
    <cfRule type="cellIs" dxfId="17691" priority="17827" stopIfTrue="1" operator="lessThan">
      <formula>G135</formula>
    </cfRule>
  </conditionalFormatting>
  <conditionalFormatting sqref="O135">
    <cfRule type="cellIs" dxfId="17690" priority="17826" stopIfTrue="1" operator="lessThan">
      <formula>G135</formula>
    </cfRule>
  </conditionalFormatting>
  <conditionalFormatting sqref="O135">
    <cfRule type="cellIs" dxfId="17689" priority="17825" stopIfTrue="1" operator="lessThan">
      <formula>G135</formula>
    </cfRule>
  </conditionalFormatting>
  <conditionalFormatting sqref="O135">
    <cfRule type="cellIs" dxfId="17688" priority="17824" stopIfTrue="1" operator="lessThan">
      <formula>G135</formula>
    </cfRule>
  </conditionalFormatting>
  <conditionalFormatting sqref="O135">
    <cfRule type="cellIs" dxfId="17687" priority="17823" stopIfTrue="1" operator="lessThan">
      <formula>G135</formula>
    </cfRule>
  </conditionalFormatting>
  <conditionalFormatting sqref="O135">
    <cfRule type="cellIs" dxfId="17686" priority="17822" stopIfTrue="1" operator="lessThan">
      <formula>G135</formula>
    </cfRule>
  </conditionalFormatting>
  <conditionalFormatting sqref="O135">
    <cfRule type="cellIs" dxfId="17685" priority="17821" stopIfTrue="1" operator="lessThan">
      <formula>G135</formula>
    </cfRule>
  </conditionalFormatting>
  <conditionalFormatting sqref="O135">
    <cfRule type="cellIs" dxfId="17684" priority="17820" stopIfTrue="1" operator="lessThan">
      <formula>G135</formula>
    </cfRule>
  </conditionalFormatting>
  <conditionalFormatting sqref="O135">
    <cfRule type="cellIs" dxfId="17683" priority="17819" stopIfTrue="1" operator="lessThan">
      <formula>G135</formula>
    </cfRule>
  </conditionalFormatting>
  <conditionalFormatting sqref="O135">
    <cfRule type="cellIs" dxfId="17682" priority="17818" stopIfTrue="1" operator="lessThan">
      <formula>G135</formula>
    </cfRule>
  </conditionalFormatting>
  <conditionalFormatting sqref="O135">
    <cfRule type="cellIs" dxfId="17681" priority="17817" stopIfTrue="1" operator="lessThan">
      <formula>G135</formula>
    </cfRule>
  </conditionalFormatting>
  <conditionalFormatting sqref="O135">
    <cfRule type="cellIs" dxfId="17680" priority="17816" stopIfTrue="1" operator="lessThan">
      <formula>G135</formula>
    </cfRule>
  </conditionalFormatting>
  <conditionalFormatting sqref="O135">
    <cfRule type="cellIs" dxfId="17679" priority="17815" stopIfTrue="1" operator="lessThan">
      <formula>G135</formula>
    </cfRule>
  </conditionalFormatting>
  <conditionalFormatting sqref="O135">
    <cfRule type="cellIs" dxfId="17678" priority="17814" stopIfTrue="1" operator="lessThan">
      <formula>G135</formula>
    </cfRule>
  </conditionalFormatting>
  <conditionalFormatting sqref="O135">
    <cfRule type="cellIs" dxfId="17677" priority="17813" stopIfTrue="1" operator="lessThan">
      <formula>G135</formula>
    </cfRule>
  </conditionalFormatting>
  <conditionalFormatting sqref="O135">
    <cfRule type="cellIs" dxfId="17676" priority="17812" stopIfTrue="1" operator="lessThan">
      <formula>G135</formula>
    </cfRule>
  </conditionalFormatting>
  <conditionalFormatting sqref="O135">
    <cfRule type="cellIs" dxfId="17675" priority="17811" stopIfTrue="1" operator="lessThan">
      <formula>G135</formula>
    </cfRule>
  </conditionalFormatting>
  <conditionalFormatting sqref="O135">
    <cfRule type="cellIs" dxfId="17674" priority="17810" stopIfTrue="1" operator="lessThan">
      <formula>G135</formula>
    </cfRule>
  </conditionalFormatting>
  <conditionalFormatting sqref="O135">
    <cfRule type="cellIs" dxfId="17673" priority="17809" stopIfTrue="1" operator="lessThan">
      <formula>G135</formula>
    </cfRule>
  </conditionalFormatting>
  <conditionalFormatting sqref="O135">
    <cfRule type="cellIs" dxfId="17672" priority="17808" stopIfTrue="1" operator="lessThan">
      <formula>G135</formula>
    </cfRule>
  </conditionalFormatting>
  <conditionalFormatting sqref="O135">
    <cfRule type="cellIs" dxfId="17671" priority="17807" stopIfTrue="1" operator="lessThan">
      <formula>G135</formula>
    </cfRule>
  </conditionalFormatting>
  <conditionalFormatting sqref="O135">
    <cfRule type="cellIs" dxfId="17670" priority="17806" stopIfTrue="1" operator="lessThan">
      <formula>G135</formula>
    </cfRule>
  </conditionalFormatting>
  <conditionalFormatting sqref="O135">
    <cfRule type="cellIs" dxfId="17669" priority="17805" stopIfTrue="1" operator="lessThan">
      <formula>G135</formula>
    </cfRule>
  </conditionalFormatting>
  <conditionalFormatting sqref="O135">
    <cfRule type="cellIs" dxfId="17668" priority="17804" stopIfTrue="1" operator="lessThan">
      <formula>G135</formula>
    </cfRule>
  </conditionalFormatting>
  <conditionalFormatting sqref="O135">
    <cfRule type="cellIs" dxfId="17667" priority="17803" stopIfTrue="1" operator="lessThan">
      <formula>G135</formula>
    </cfRule>
  </conditionalFormatting>
  <conditionalFormatting sqref="O135">
    <cfRule type="cellIs" dxfId="17666" priority="17802" stopIfTrue="1" operator="lessThan">
      <formula>G135</formula>
    </cfRule>
  </conditionalFormatting>
  <conditionalFormatting sqref="O135">
    <cfRule type="cellIs" dxfId="17665" priority="17801" stopIfTrue="1" operator="lessThan">
      <formula>G135</formula>
    </cfRule>
  </conditionalFormatting>
  <conditionalFormatting sqref="O135">
    <cfRule type="cellIs" dxfId="17664" priority="17800" stopIfTrue="1" operator="lessThan">
      <formula>G135</formula>
    </cfRule>
  </conditionalFormatting>
  <conditionalFormatting sqref="O135">
    <cfRule type="cellIs" dxfId="17663" priority="17799" stopIfTrue="1" operator="lessThan">
      <formula>G135</formula>
    </cfRule>
  </conditionalFormatting>
  <conditionalFormatting sqref="O135">
    <cfRule type="cellIs" dxfId="17662" priority="17798" stopIfTrue="1" operator="lessThan">
      <formula>G135</formula>
    </cfRule>
  </conditionalFormatting>
  <conditionalFormatting sqref="O135">
    <cfRule type="cellIs" dxfId="17661" priority="17797" stopIfTrue="1" operator="lessThan">
      <formula>G135</formula>
    </cfRule>
  </conditionalFormatting>
  <conditionalFormatting sqref="O135">
    <cfRule type="cellIs" dxfId="17660" priority="17796" stopIfTrue="1" operator="lessThan">
      <formula>G135</formula>
    </cfRule>
  </conditionalFormatting>
  <conditionalFormatting sqref="O135">
    <cfRule type="cellIs" dxfId="17659" priority="17795" stopIfTrue="1" operator="lessThan">
      <formula>G135</formula>
    </cfRule>
  </conditionalFormatting>
  <conditionalFormatting sqref="O135">
    <cfRule type="cellIs" dxfId="17658" priority="17794" stopIfTrue="1" operator="lessThan">
      <formula>G135</formula>
    </cfRule>
  </conditionalFormatting>
  <conditionalFormatting sqref="O135">
    <cfRule type="cellIs" dxfId="17657" priority="17793" stopIfTrue="1" operator="lessThan">
      <formula>G135</formula>
    </cfRule>
  </conditionalFormatting>
  <conditionalFormatting sqref="O135">
    <cfRule type="cellIs" dxfId="17656" priority="17792" stopIfTrue="1" operator="lessThan">
      <formula>G135</formula>
    </cfRule>
  </conditionalFormatting>
  <conditionalFormatting sqref="O135">
    <cfRule type="cellIs" dxfId="17655" priority="17791" stopIfTrue="1" operator="lessThan">
      <formula>G135</formula>
    </cfRule>
  </conditionalFormatting>
  <conditionalFormatting sqref="O135">
    <cfRule type="cellIs" dxfId="17654" priority="17790" stopIfTrue="1" operator="lessThan">
      <formula>G135</formula>
    </cfRule>
  </conditionalFormatting>
  <conditionalFormatting sqref="O135">
    <cfRule type="cellIs" dxfId="17653" priority="17789" stopIfTrue="1" operator="lessThan">
      <formula>G135</formula>
    </cfRule>
  </conditionalFormatting>
  <conditionalFormatting sqref="O135">
    <cfRule type="cellIs" dxfId="17652" priority="17788" stopIfTrue="1" operator="lessThan">
      <formula>G135</formula>
    </cfRule>
  </conditionalFormatting>
  <conditionalFormatting sqref="O135">
    <cfRule type="cellIs" dxfId="17651" priority="17787" stopIfTrue="1" operator="lessThan">
      <formula>G135</formula>
    </cfRule>
  </conditionalFormatting>
  <conditionalFormatting sqref="O135">
    <cfRule type="cellIs" dxfId="17650" priority="17786" stopIfTrue="1" operator="lessThan">
      <formula>G135</formula>
    </cfRule>
  </conditionalFormatting>
  <conditionalFormatting sqref="O135">
    <cfRule type="cellIs" dxfId="17649" priority="17785" stopIfTrue="1" operator="lessThan">
      <formula>G135</formula>
    </cfRule>
  </conditionalFormatting>
  <conditionalFormatting sqref="O135">
    <cfRule type="cellIs" dxfId="17648" priority="17784" stopIfTrue="1" operator="lessThan">
      <formula>G135</formula>
    </cfRule>
  </conditionalFormatting>
  <conditionalFormatting sqref="O135">
    <cfRule type="cellIs" dxfId="17647" priority="17783" stopIfTrue="1" operator="lessThan">
      <formula>G135</formula>
    </cfRule>
  </conditionalFormatting>
  <conditionalFormatting sqref="O135">
    <cfRule type="cellIs" dxfId="17646" priority="17782" stopIfTrue="1" operator="lessThan">
      <formula>G135</formula>
    </cfRule>
  </conditionalFormatting>
  <conditionalFormatting sqref="O135">
    <cfRule type="cellIs" dxfId="17645" priority="17781" stopIfTrue="1" operator="lessThan">
      <formula>G135</formula>
    </cfRule>
  </conditionalFormatting>
  <conditionalFormatting sqref="O135">
    <cfRule type="cellIs" dxfId="17644" priority="17780" stopIfTrue="1" operator="lessThan">
      <formula>G135</formula>
    </cfRule>
  </conditionalFormatting>
  <conditionalFormatting sqref="O135">
    <cfRule type="cellIs" dxfId="17643" priority="17779" stopIfTrue="1" operator="lessThan">
      <formula>G135</formula>
    </cfRule>
  </conditionalFormatting>
  <conditionalFormatting sqref="O135">
    <cfRule type="cellIs" dxfId="17642" priority="17778" stopIfTrue="1" operator="lessThan">
      <formula>G135</formula>
    </cfRule>
  </conditionalFormatting>
  <conditionalFormatting sqref="O135">
    <cfRule type="cellIs" dxfId="17641" priority="17777" stopIfTrue="1" operator="lessThan">
      <formula>G135</formula>
    </cfRule>
  </conditionalFormatting>
  <conditionalFormatting sqref="O135">
    <cfRule type="cellIs" dxfId="17640" priority="17776" stopIfTrue="1" operator="lessThan">
      <formula>G135</formula>
    </cfRule>
  </conditionalFormatting>
  <conditionalFormatting sqref="O135">
    <cfRule type="cellIs" dxfId="17639" priority="17775" stopIfTrue="1" operator="lessThan">
      <formula>G135</formula>
    </cfRule>
  </conditionalFormatting>
  <conditionalFormatting sqref="O135">
    <cfRule type="cellIs" dxfId="17638" priority="17774" stopIfTrue="1" operator="lessThan">
      <formula>G135</formula>
    </cfRule>
  </conditionalFormatting>
  <conditionalFormatting sqref="O135">
    <cfRule type="cellIs" dxfId="17637" priority="17773" stopIfTrue="1" operator="lessThan">
      <formula>G135</formula>
    </cfRule>
  </conditionalFormatting>
  <conditionalFormatting sqref="O135">
    <cfRule type="cellIs" dxfId="17636" priority="17772" stopIfTrue="1" operator="lessThan">
      <formula>G135</formula>
    </cfRule>
  </conditionalFormatting>
  <conditionalFormatting sqref="O135">
    <cfRule type="cellIs" dxfId="17635" priority="17771" stopIfTrue="1" operator="lessThan">
      <formula>G135</formula>
    </cfRule>
  </conditionalFormatting>
  <conditionalFormatting sqref="O135">
    <cfRule type="cellIs" dxfId="17634" priority="17770" stopIfTrue="1" operator="lessThan">
      <formula>G135</formula>
    </cfRule>
  </conditionalFormatting>
  <conditionalFormatting sqref="O135">
    <cfRule type="cellIs" dxfId="17633" priority="17769" stopIfTrue="1" operator="lessThan">
      <formula>G135</formula>
    </cfRule>
  </conditionalFormatting>
  <conditionalFormatting sqref="O135">
    <cfRule type="cellIs" dxfId="17632" priority="17768" stopIfTrue="1" operator="lessThan">
      <formula>G135</formula>
    </cfRule>
  </conditionalFormatting>
  <conditionalFormatting sqref="O135">
    <cfRule type="cellIs" dxfId="17631" priority="17767" stopIfTrue="1" operator="lessThan">
      <formula>G135</formula>
    </cfRule>
  </conditionalFormatting>
  <conditionalFormatting sqref="O135">
    <cfRule type="cellIs" dxfId="17630" priority="17766" stopIfTrue="1" operator="lessThan">
      <formula>G135</formula>
    </cfRule>
  </conditionalFormatting>
  <conditionalFormatting sqref="O135">
    <cfRule type="cellIs" dxfId="17629" priority="17765" stopIfTrue="1" operator="lessThan">
      <formula>G135</formula>
    </cfRule>
  </conditionalFormatting>
  <conditionalFormatting sqref="O135">
    <cfRule type="cellIs" dxfId="17628" priority="17764" stopIfTrue="1" operator="lessThan">
      <formula>G135</formula>
    </cfRule>
  </conditionalFormatting>
  <conditionalFormatting sqref="O135">
    <cfRule type="cellIs" dxfId="17627" priority="17763" stopIfTrue="1" operator="lessThan">
      <formula>G135</formula>
    </cfRule>
  </conditionalFormatting>
  <conditionalFormatting sqref="O135">
    <cfRule type="cellIs" dxfId="17626" priority="17762" stopIfTrue="1" operator="lessThan">
      <formula>G135</formula>
    </cfRule>
  </conditionalFormatting>
  <conditionalFormatting sqref="O135">
    <cfRule type="cellIs" dxfId="17625" priority="17761" stopIfTrue="1" operator="lessThan">
      <formula>G135</formula>
    </cfRule>
  </conditionalFormatting>
  <conditionalFormatting sqref="O135">
    <cfRule type="cellIs" dxfId="17624" priority="17760" stopIfTrue="1" operator="lessThan">
      <formula>G135</formula>
    </cfRule>
  </conditionalFormatting>
  <conditionalFormatting sqref="O135">
    <cfRule type="cellIs" dxfId="17623" priority="17759" stopIfTrue="1" operator="lessThan">
      <formula>G135</formula>
    </cfRule>
  </conditionalFormatting>
  <conditionalFormatting sqref="O135">
    <cfRule type="cellIs" dxfId="17622" priority="17758" stopIfTrue="1" operator="lessThan">
      <formula>G135</formula>
    </cfRule>
  </conditionalFormatting>
  <conditionalFormatting sqref="O135">
    <cfRule type="cellIs" dxfId="17621" priority="17757" stopIfTrue="1" operator="lessThan">
      <formula>G135</formula>
    </cfRule>
  </conditionalFormatting>
  <conditionalFormatting sqref="O135">
    <cfRule type="cellIs" dxfId="17620" priority="17756" stopIfTrue="1" operator="lessThan">
      <formula>G135</formula>
    </cfRule>
  </conditionalFormatting>
  <conditionalFormatting sqref="O135">
    <cfRule type="cellIs" dxfId="17619" priority="17755" stopIfTrue="1" operator="lessThan">
      <formula>G135</formula>
    </cfRule>
  </conditionalFormatting>
  <conditionalFormatting sqref="O135">
    <cfRule type="cellIs" dxfId="17618" priority="17754" stopIfTrue="1" operator="lessThan">
      <formula>G135</formula>
    </cfRule>
  </conditionalFormatting>
  <conditionalFormatting sqref="O135">
    <cfRule type="cellIs" dxfId="17617" priority="17753" stopIfTrue="1" operator="lessThan">
      <formula>G135</formula>
    </cfRule>
  </conditionalFormatting>
  <conditionalFormatting sqref="O135">
    <cfRule type="cellIs" dxfId="17616" priority="17752" stopIfTrue="1" operator="lessThan">
      <formula>G135</formula>
    </cfRule>
  </conditionalFormatting>
  <conditionalFormatting sqref="O135">
    <cfRule type="cellIs" dxfId="17615" priority="17751" stopIfTrue="1" operator="lessThan">
      <formula>G135</formula>
    </cfRule>
  </conditionalFormatting>
  <conditionalFormatting sqref="O135">
    <cfRule type="cellIs" dxfId="17614" priority="17750" stopIfTrue="1" operator="lessThan">
      <formula>G135</formula>
    </cfRule>
  </conditionalFormatting>
  <conditionalFormatting sqref="O135">
    <cfRule type="cellIs" dxfId="17613" priority="17749" stopIfTrue="1" operator="lessThan">
      <formula>G135</formula>
    </cfRule>
  </conditionalFormatting>
  <conditionalFormatting sqref="O135">
    <cfRule type="cellIs" dxfId="17612" priority="17748" stopIfTrue="1" operator="lessThan">
      <formula>G135</formula>
    </cfRule>
  </conditionalFormatting>
  <conditionalFormatting sqref="O135">
    <cfRule type="cellIs" dxfId="17611" priority="17747" stopIfTrue="1" operator="lessThan">
      <formula>G135</formula>
    </cfRule>
  </conditionalFormatting>
  <conditionalFormatting sqref="O135">
    <cfRule type="cellIs" dxfId="17610" priority="17746" stopIfTrue="1" operator="lessThan">
      <formula>G135</formula>
    </cfRule>
  </conditionalFormatting>
  <conditionalFormatting sqref="O135">
    <cfRule type="cellIs" dxfId="17609" priority="17745" stopIfTrue="1" operator="lessThan">
      <formula>G135</formula>
    </cfRule>
  </conditionalFormatting>
  <conditionalFormatting sqref="O135">
    <cfRule type="cellIs" dxfId="17608" priority="17744" stopIfTrue="1" operator="lessThan">
      <formula>G135</formula>
    </cfRule>
  </conditionalFormatting>
  <conditionalFormatting sqref="O135">
    <cfRule type="cellIs" dxfId="17607" priority="17743" stopIfTrue="1" operator="lessThan">
      <formula>G135</formula>
    </cfRule>
  </conditionalFormatting>
  <conditionalFormatting sqref="O135">
    <cfRule type="cellIs" dxfId="17606" priority="17742" stopIfTrue="1" operator="lessThan">
      <formula>G135</formula>
    </cfRule>
  </conditionalFormatting>
  <conditionalFormatting sqref="O135">
    <cfRule type="cellIs" dxfId="17605" priority="17741" stopIfTrue="1" operator="lessThan">
      <formula>G135</formula>
    </cfRule>
  </conditionalFormatting>
  <conditionalFormatting sqref="O135">
    <cfRule type="cellIs" dxfId="17604" priority="17740" stopIfTrue="1" operator="lessThan">
      <formula>G135</formula>
    </cfRule>
  </conditionalFormatting>
  <conditionalFormatting sqref="O135">
    <cfRule type="cellIs" dxfId="17603" priority="17739" stopIfTrue="1" operator="lessThan">
      <formula>G135</formula>
    </cfRule>
  </conditionalFormatting>
  <conditionalFormatting sqref="O135">
    <cfRule type="cellIs" dxfId="17602" priority="17738" stopIfTrue="1" operator="lessThan">
      <formula>G135</formula>
    </cfRule>
  </conditionalFormatting>
  <conditionalFormatting sqref="O135">
    <cfRule type="cellIs" dxfId="17601" priority="17737" stopIfTrue="1" operator="lessThan">
      <formula>G135</formula>
    </cfRule>
  </conditionalFormatting>
  <conditionalFormatting sqref="O135">
    <cfRule type="cellIs" dxfId="17600" priority="17736" stopIfTrue="1" operator="lessThan">
      <formula>G135</formula>
    </cfRule>
  </conditionalFormatting>
  <conditionalFormatting sqref="O135">
    <cfRule type="cellIs" dxfId="17599" priority="17735" stopIfTrue="1" operator="lessThan">
      <formula>G135</formula>
    </cfRule>
  </conditionalFormatting>
  <conditionalFormatting sqref="O135">
    <cfRule type="cellIs" dxfId="17598" priority="17734" stopIfTrue="1" operator="lessThan">
      <formula>G135</formula>
    </cfRule>
  </conditionalFormatting>
  <conditionalFormatting sqref="O135">
    <cfRule type="cellIs" dxfId="17597" priority="17733" stopIfTrue="1" operator="lessThan">
      <formula>G135</formula>
    </cfRule>
  </conditionalFormatting>
  <conditionalFormatting sqref="O135">
    <cfRule type="cellIs" dxfId="17596" priority="17732" stopIfTrue="1" operator="lessThan">
      <formula>G135</formula>
    </cfRule>
  </conditionalFormatting>
  <conditionalFormatting sqref="O135">
    <cfRule type="cellIs" dxfId="17595" priority="17731" stopIfTrue="1" operator="lessThan">
      <formula>G135</formula>
    </cfRule>
  </conditionalFormatting>
  <conditionalFormatting sqref="O135">
    <cfRule type="cellIs" dxfId="17594" priority="17730" stopIfTrue="1" operator="lessThan">
      <formula>G135</formula>
    </cfRule>
  </conditionalFormatting>
  <conditionalFormatting sqref="O135">
    <cfRule type="cellIs" dxfId="17593" priority="17729" stopIfTrue="1" operator="lessThan">
      <formula>G135</formula>
    </cfRule>
  </conditionalFormatting>
  <conditionalFormatting sqref="O135">
    <cfRule type="cellIs" dxfId="17592" priority="17728" stopIfTrue="1" operator="lessThan">
      <formula>G135</formula>
    </cfRule>
  </conditionalFormatting>
  <conditionalFormatting sqref="O135">
    <cfRule type="cellIs" dxfId="17591" priority="17727" stopIfTrue="1" operator="lessThan">
      <formula>G135</formula>
    </cfRule>
  </conditionalFormatting>
  <conditionalFormatting sqref="O135">
    <cfRule type="cellIs" dxfId="17590" priority="17726" stopIfTrue="1" operator="lessThan">
      <formula>G135</formula>
    </cfRule>
  </conditionalFormatting>
  <conditionalFormatting sqref="O135">
    <cfRule type="cellIs" dxfId="17589" priority="17725" stopIfTrue="1" operator="lessThan">
      <formula>G135</formula>
    </cfRule>
  </conditionalFormatting>
  <conditionalFormatting sqref="O135">
    <cfRule type="cellIs" dxfId="17588" priority="17724" stopIfTrue="1" operator="lessThan">
      <formula>G135</formula>
    </cfRule>
  </conditionalFormatting>
  <conditionalFormatting sqref="O135">
    <cfRule type="cellIs" dxfId="17587" priority="17723" stopIfTrue="1" operator="lessThan">
      <formula>G135</formula>
    </cfRule>
  </conditionalFormatting>
  <conditionalFormatting sqref="O135">
    <cfRule type="cellIs" dxfId="17586" priority="17722" stopIfTrue="1" operator="lessThan">
      <formula>G135</formula>
    </cfRule>
  </conditionalFormatting>
  <conditionalFormatting sqref="O135">
    <cfRule type="cellIs" dxfId="17585" priority="17721" stopIfTrue="1" operator="lessThan">
      <formula>G135</formula>
    </cfRule>
  </conditionalFormatting>
  <conditionalFormatting sqref="O135">
    <cfRule type="cellIs" dxfId="17584" priority="17720" stopIfTrue="1" operator="lessThan">
      <formula>G135</formula>
    </cfRule>
  </conditionalFormatting>
  <conditionalFormatting sqref="O135">
    <cfRule type="cellIs" dxfId="17583" priority="17719" stopIfTrue="1" operator="lessThan">
      <formula>G135</formula>
    </cfRule>
  </conditionalFormatting>
  <conditionalFormatting sqref="O135">
    <cfRule type="cellIs" dxfId="17582" priority="17718" stopIfTrue="1" operator="lessThan">
      <formula>G135</formula>
    </cfRule>
  </conditionalFormatting>
  <conditionalFormatting sqref="O135">
    <cfRule type="cellIs" dxfId="17581" priority="17717" stopIfTrue="1" operator="lessThan">
      <formula>G135</formula>
    </cfRule>
  </conditionalFormatting>
  <conditionalFormatting sqref="O135">
    <cfRule type="cellIs" dxfId="17580" priority="17716" stopIfTrue="1" operator="lessThan">
      <formula>G135</formula>
    </cfRule>
  </conditionalFormatting>
  <conditionalFormatting sqref="O135">
    <cfRule type="cellIs" dxfId="17579" priority="17715" stopIfTrue="1" operator="lessThan">
      <formula>G135</formula>
    </cfRule>
  </conditionalFormatting>
  <conditionalFormatting sqref="O135">
    <cfRule type="cellIs" dxfId="17578" priority="17714" stopIfTrue="1" operator="lessThan">
      <formula>G135</formula>
    </cfRule>
  </conditionalFormatting>
  <conditionalFormatting sqref="O135">
    <cfRule type="cellIs" dxfId="17577" priority="17713" stopIfTrue="1" operator="lessThan">
      <formula>G135</formula>
    </cfRule>
  </conditionalFormatting>
  <conditionalFormatting sqref="O135">
    <cfRule type="cellIs" dxfId="17576" priority="17712" stopIfTrue="1" operator="lessThan">
      <formula>G135</formula>
    </cfRule>
  </conditionalFormatting>
  <conditionalFormatting sqref="O135">
    <cfRule type="cellIs" dxfId="17575" priority="17711" stopIfTrue="1" operator="lessThan">
      <formula>G135</formula>
    </cfRule>
  </conditionalFormatting>
  <conditionalFormatting sqref="O135">
    <cfRule type="cellIs" dxfId="17574" priority="17710" stopIfTrue="1" operator="lessThan">
      <formula>G135</formula>
    </cfRule>
  </conditionalFormatting>
  <conditionalFormatting sqref="O135">
    <cfRule type="cellIs" dxfId="17573" priority="17709" stopIfTrue="1" operator="lessThan">
      <formula>G135</formula>
    </cfRule>
  </conditionalFormatting>
  <conditionalFormatting sqref="O135">
    <cfRule type="cellIs" dxfId="17572" priority="17708" stopIfTrue="1" operator="lessThan">
      <formula>G135</formula>
    </cfRule>
  </conditionalFormatting>
  <conditionalFormatting sqref="O135">
    <cfRule type="cellIs" dxfId="17571" priority="17707" stopIfTrue="1" operator="lessThan">
      <formula>G135</formula>
    </cfRule>
  </conditionalFormatting>
  <conditionalFormatting sqref="O135">
    <cfRule type="cellIs" dxfId="17570" priority="17706" stopIfTrue="1" operator="lessThan">
      <formula>G135</formula>
    </cfRule>
  </conditionalFormatting>
  <conditionalFormatting sqref="O135">
    <cfRule type="cellIs" dxfId="17569" priority="17705" stopIfTrue="1" operator="lessThan">
      <formula>G135</formula>
    </cfRule>
  </conditionalFormatting>
  <conditionalFormatting sqref="O135">
    <cfRule type="cellIs" dxfId="17568" priority="17704" stopIfTrue="1" operator="lessThan">
      <formula>G135</formula>
    </cfRule>
  </conditionalFormatting>
  <conditionalFormatting sqref="O135">
    <cfRule type="cellIs" dxfId="17567" priority="17703" stopIfTrue="1" operator="lessThan">
      <formula>G135</formula>
    </cfRule>
  </conditionalFormatting>
  <conditionalFormatting sqref="O135">
    <cfRule type="cellIs" dxfId="17566" priority="17702" stopIfTrue="1" operator="lessThan">
      <formula>G135</formula>
    </cfRule>
  </conditionalFormatting>
  <conditionalFormatting sqref="O135">
    <cfRule type="cellIs" dxfId="17565" priority="17701" stopIfTrue="1" operator="lessThan">
      <formula>G135</formula>
    </cfRule>
  </conditionalFormatting>
  <conditionalFormatting sqref="O135">
    <cfRule type="cellIs" dxfId="17564" priority="17700" stopIfTrue="1" operator="lessThan">
      <formula>G135</formula>
    </cfRule>
  </conditionalFormatting>
  <conditionalFormatting sqref="O135">
    <cfRule type="cellIs" dxfId="17563" priority="17699" stopIfTrue="1" operator="lessThan">
      <formula>G135</formula>
    </cfRule>
  </conditionalFormatting>
  <conditionalFormatting sqref="O135">
    <cfRule type="cellIs" dxfId="17562" priority="17698" stopIfTrue="1" operator="lessThan">
      <formula>G135</formula>
    </cfRule>
  </conditionalFormatting>
  <conditionalFormatting sqref="O135">
    <cfRule type="cellIs" dxfId="17561" priority="17697" stopIfTrue="1" operator="lessThan">
      <formula>G135</formula>
    </cfRule>
  </conditionalFormatting>
  <conditionalFormatting sqref="O135">
    <cfRule type="cellIs" dxfId="17560" priority="17696" stopIfTrue="1" operator="lessThan">
      <formula>G135</formula>
    </cfRule>
  </conditionalFormatting>
  <conditionalFormatting sqref="O135">
    <cfRule type="cellIs" dxfId="17559" priority="17695" stopIfTrue="1" operator="lessThan">
      <formula>G135</formula>
    </cfRule>
  </conditionalFormatting>
  <conditionalFormatting sqref="O135">
    <cfRule type="cellIs" dxfId="17558" priority="17694" stopIfTrue="1" operator="lessThan">
      <formula>G135</formula>
    </cfRule>
  </conditionalFormatting>
  <conditionalFormatting sqref="O135">
    <cfRule type="cellIs" dxfId="17557" priority="17693" stopIfTrue="1" operator="lessThan">
      <formula>G135</formula>
    </cfRule>
  </conditionalFormatting>
  <conditionalFormatting sqref="O135">
    <cfRule type="cellIs" dxfId="17556" priority="17692" stopIfTrue="1" operator="lessThan">
      <formula>G135</formula>
    </cfRule>
  </conditionalFormatting>
  <conditionalFormatting sqref="O137:O143">
    <cfRule type="cellIs" dxfId="17555" priority="17691" stopIfTrue="1" operator="lessThan">
      <formula>G137</formula>
    </cfRule>
  </conditionalFormatting>
  <conditionalFormatting sqref="O137:O143">
    <cfRule type="cellIs" dxfId="17554" priority="17690" stopIfTrue="1" operator="lessThan">
      <formula>G137</formula>
    </cfRule>
  </conditionalFormatting>
  <conditionalFormatting sqref="O137:O143">
    <cfRule type="cellIs" dxfId="17553" priority="17689" stopIfTrue="1" operator="lessThan">
      <formula>G137</formula>
    </cfRule>
  </conditionalFormatting>
  <conditionalFormatting sqref="O137:O143">
    <cfRule type="cellIs" dxfId="17552" priority="17688" stopIfTrue="1" operator="lessThan">
      <formula>G137</formula>
    </cfRule>
  </conditionalFormatting>
  <conditionalFormatting sqref="O137:O143">
    <cfRule type="cellIs" dxfId="17551" priority="17687" stopIfTrue="1" operator="lessThan">
      <formula>G137</formula>
    </cfRule>
  </conditionalFormatting>
  <conditionalFormatting sqref="O137:O143">
    <cfRule type="cellIs" dxfId="17550" priority="17686" stopIfTrue="1" operator="lessThan">
      <formula>G137</formula>
    </cfRule>
  </conditionalFormatting>
  <conditionalFormatting sqref="O137:O143">
    <cfRule type="cellIs" dxfId="17549" priority="17681" stopIfTrue="1" operator="lessThan">
      <formula>G137</formula>
    </cfRule>
  </conditionalFormatting>
  <conditionalFormatting sqref="O137:O143">
    <cfRule type="cellIs" dxfId="17548" priority="17680" stopIfTrue="1" operator="lessThan">
      <formula>G137</formula>
    </cfRule>
  </conditionalFormatting>
  <conditionalFormatting sqref="O137:O143">
    <cfRule type="cellIs" dxfId="17547" priority="17679" stopIfTrue="1" operator="lessThan">
      <formula>G137</formula>
    </cfRule>
  </conditionalFormatting>
  <conditionalFormatting sqref="O137:O143">
    <cfRule type="cellIs" dxfId="17546" priority="17678" stopIfTrue="1" operator="lessThan">
      <formula>G137</formula>
    </cfRule>
  </conditionalFormatting>
  <conditionalFormatting sqref="O137:O143">
    <cfRule type="cellIs" dxfId="17545" priority="17677" stopIfTrue="1" operator="lessThan">
      <formula>G137</formula>
    </cfRule>
  </conditionalFormatting>
  <conditionalFormatting sqref="O137:O143">
    <cfRule type="cellIs" dxfId="17544" priority="17676" stopIfTrue="1" operator="lessThan">
      <formula>G137</formula>
    </cfRule>
  </conditionalFormatting>
  <conditionalFormatting sqref="O137:O143">
    <cfRule type="cellIs" dxfId="17543" priority="17671" stopIfTrue="1" operator="lessThan">
      <formula>G137</formula>
    </cfRule>
  </conditionalFormatting>
  <conditionalFormatting sqref="O137:O143">
    <cfRule type="cellIs" dxfId="17542" priority="17670" stopIfTrue="1" operator="lessThan">
      <formula>G137</formula>
    </cfRule>
  </conditionalFormatting>
  <conditionalFormatting sqref="O137:O143">
    <cfRule type="cellIs" dxfId="17541" priority="17669" stopIfTrue="1" operator="lessThan">
      <formula>G137</formula>
    </cfRule>
  </conditionalFormatting>
  <conditionalFormatting sqref="O137:O143">
    <cfRule type="cellIs" dxfId="17540" priority="17668" stopIfTrue="1" operator="lessThan">
      <formula>G137</formula>
    </cfRule>
  </conditionalFormatting>
  <conditionalFormatting sqref="O137:O143">
    <cfRule type="cellIs" dxfId="17539" priority="17667" stopIfTrue="1" operator="lessThan">
      <formula>G137</formula>
    </cfRule>
  </conditionalFormatting>
  <conditionalFormatting sqref="O137:O143">
    <cfRule type="cellIs" dxfId="17538" priority="17666" stopIfTrue="1" operator="lessThan">
      <formula>G137</formula>
    </cfRule>
  </conditionalFormatting>
  <conditionalFormatting sqref="O137:O143">
    <cfRule type="cellIs" dxfId="17537" priority="17665" stopIfTrue="1" operator="lessThan">
      <formula>G137</formula>
    </cfRule>
  </conditionalFormatting>
  <conditionalFormatting sqref="O137:O143">
    <cfRule type="cellIs" dxfId="17536" priority="17664" stopIfTrue="1" operator="lessThan">
      <formula>G137</formula>
    </cfRule>
  </conditionalFormatting>
  <conditionalFormatting sqref="O137:O143">
    <cfRule type="cellIs" dxfId="17535" priority="17663" stopIfTrue="1" operator="lessThan">
      <formula>G137</formula>
    </cfRule>
  </conditionalFormatting>
  <conditionalFormatting sqref="O137:O143">
    <cfRule type="cellIs" dxfId="17534" priority="17662" stopIfTrue="1" operator="lessThan">
      <formula>G137</formula>
    </cfRule>
  </conditionalFormatting>
  <conditionalFormatting sqref="O137:O143">
    <cfRule type="cellIs" dxfId="17533" priority="17661" stopIfTrue="1" operator="lessThan">
      <formula>G137</formula>
    </cfRule>
  </conditionalFormatting>
  <conditionalFormatting sqref="O137:O143">
    <cfRule type="cellIs" dxfId="17532" priority="17660" stopIfTrue="1" operator="lessThan">
      <formula>G137</formula>
    </cfRule>
  </conditionalFormatting>
  <conditionalFormatting sqref="O137:O143">
    <cfRule type="cellIs" dxfId="17531" priority="17659" stopIfTrue="1" operator="lessThan">
      <formula>G137</formula>
    </cfRule>
  </conditionalFormatting>
  <conditionalFormatting sqref="O137:O143">
    <cfRule type="cellIs" dxfId="17530" priority="17658" stopIfTrue="1" operator="lessThan">
      <formula>G137</formula>
    </cfRule>
  </conditionalFormatting>
  <conditionalFormatting sqref="O137:O143">
    <cfRule type="cellIs" dxfId="17529" priority="17657" stopIfTrue="1" operator="lessThan">
      <formula>G137</formula>
    </cfRule>
  </conditionalFormatting>
  <conditionalFormatting sqref="O137:O143">
    <cfRule type="cellIs" dxfId="17528" priority="17656" stopIfTrue="1" operator="lessThan">
      <formula>G137</formula>
    </cfRule>
  </conditionalFormatting>
  <conditionalFormatting sqref="O137:O143">
    <cfRule type="cellIs" dxfId="17527" priority="17655" stopIfTrue="1" operator="lessThan">
      <formula>G137</formula>
    </cfRule>
  </conditionalFormatting>
  <conditionalFormatting sqref="O137:O143">
    <cfRule type="cellIs" dxfId="17526" priority="17654" stopIfTrue="1" operator="lessThan">
      <formula>G137</formula>
    </cfRule>
  </conditionalFormatting>
  <conditionalFormatting sqref="O137:O143">
    <cfRule type="cellIs" dxfId="17525" priority="17653" stopIfTrue="1" operator="lessThan">
      <formula>G137</formula>
    </cfRule>
  </conditionalFormatting>
  <conditionalFormatting sqref="O137:O143">
    <cfRule type="cellIs" dxfId="17524" priority="17652" stopIfTrue="1" operator="lessThan">
      <formula>G137</formula>
    </cfRule>
  </conditionalFormatting>
  <conditionalFormatting sqref="O137:O143">
    <cfRule type="cellIs" dxfId="17523" priority="17651" stopIfTrue="1" operator="lessThan">
      <formula>G137</formula>
    </cfRule>
  </conditionalFormatting>
  <conditionalFormatting sqref="O137:O143">
    <cfRule type="cellIs" dxfId="17522" priority="17650" stopIfTrue="1" operator="lessThan">
      <formula>G137</formula>
    </cfRule>
  </conditionalFormatting>
  <conditionalFormatting sqref="O137:O143">
    <cfRule type="cellIs" dxfId="17521" priority="17649" stopIfTrue="1" operator="lessThan">
      <formula>G137</formula>
    </cfRule>
  </conditionalFormatting>
  <conditionalFormatting sqref="O137:O143">
    <cfRule type="cellIs" dxfId="17520" priority="17648" stopIfTrue="1" operator="lessThan">
      <formula>G137</formula>
    </cfRule>
  </conditionalFormatting>
  <conditionalFormatting sqref="O137:O143">
    <cfRule type="cellIs" dxfId="17519" priority="17647" stopIfTrue="1" operator="lessThan">
      <formula>G137</formula>
    </cfRule>
  </conditionalFormatting>
  <conditionalFormatting sqref="O137:O143">
    <cfRule type="cellIs" dxfId="17518" priority="17646" stopIfTrue="1" operator="lessThan">
      <formula>G137</formula>
    </cfRule>
  </conditionalFormatting>
  <conditionalFormatting sqref="O137:O143">
    <cfRule type="cellIs" dxfId="17517" priority="17645" stopIfTrue="1" operator="lessThan">
      <formula>G137</formula>
    </cfRule>
  </conditionalFormatting>
  <conditionalFormatting sqref="O137:O143">
    <cfRule type="cellIs" dxfId="17516" priority="17644" stopIfTrue="1" operator="lessThan">
      <formula>G137</formula>
    </cfRule>
  </conditionalFormatting>
  <conditionalFormatting sqref="O137:O143">
    <cfRule type="cellIs" dxfId="17515" priority="17643" stopIfTrue="1" operator="lessThan">
      <formula>G137</formula>
    </cfRule>
  </conditionalFormatting>
  <conditionalFormatting sqref="O137:O143">
    <cfRule type="cellIs" dxfId="17514" priority="17642" stopIfTrue="1" operator="lessThan">
      <formula>G137</formula>
    </cfRule>
  </conditionalFormatting>
  <conditionalFormatting sqref="O137:O143">
    <cfRule type="cellIs" dxfId="17513" priority="17641" stopIfTrue="1" operator="lessThan">
      <formula>G137</formula>
    </cfRule>
  </conditionalFormatting>
  <conditionalFormatting sqref="O137:O143">
    <cfRule type="cellIs" dxfId="17512" priority="17640" stopIfTrue="1" operator="lessThan">
      <formula>G137</formula>
    </cfRule>
  </conditionalFormatting>
  <conditionalFormatting sqref="O137:O143">
    <cfRule type="cellIs" dxfId="17511" priority="17639" stopIfTrue="1" operator="lessThan">
      <formula>G137</formula>
    </cfRule>
  </conditionalFormatting>
  <conditionalFormatting sqref="O137:O143">
    <cfRule type="cellIs" dxfId="17510" priority="17638" stopIfTrue="1" operator="lessThan">
      <formula>G137</formula>
    </cfRule>
  </conditionalFormatting>
  <conditionalFormatting sqref="O137:O143">
    <cfRule type="cellIs" dxfId="17509" priority="17637" stopIfTrue="1" operator="lessThan">
      <formula>G137</formula>
    </cfRule>
  </conditionalFormatting>
  <conditionalFormatting sqref="O137:O143">
    <cfRule type="cellIs" dxfId="17508" priority="17636" stopIfTrue="1" operator="lessThan">
      <formula>G137</formula>
    </cfRule>
  </conditionalFormatting>
  <conditionalFormatting sqref="O137:O143">
    <cfRule type="cellIs" dxfId="17507" priority="17635" stopIfTrue="1" operator="lessThan">
      <formula>G137</formula>
    </cfRule>
  </conditionalFormatting>
  <conditionalFormatting sqref="O137:O143">
    <cfRule type="cellIs" dxfId="17506" priority="17634" stopIfTrue="1" operator="lessThan">
      <formula>G137</formula>
    </cfRule>
  </conditionalFormatting>
  <conditionalFormatting sqref="O137:O143">
    <cfRule type="cellIs" dxfId="17505" priority="17633" stopIfTrue="1" operator="lessThan">
      <formula>G137</formula>
    </cfRule>
  </conditionalFormatting>
  <conditionalFormatting sqref="O137:O143">
    <cfRule type="cellIs" dxfId="17504" priority="17632" stopIfTrue="1" operator="lessThan">
      <formula>G137</formula>
    </cfRule>
  </conditionalFormatting>
  <conditionalFormatting sqref="O137:O143">
    <cfRule type="cellIs" dxfId="17503" priority="17631" stopIfTrue="1" operator="lessThan">
      <formula>G137</formula>
    </cfRule>
  </conditionalFormatting>
  <conditionalFormatting sqref="O137:O143">
    <cfRule type="cellIs" dxfId="17502" priority="17630" stopIfTrue="1" operator="lessThan">
      <formula>G137</formula>
    </cfRule>
  </conditionalFormatting>
  <conditionalFormatting sqref="O137:O143">
    <cfRule type="cellIs" dxfId="17501" priority="17629" stopIfTrue="1" operator="lessThan">
      <formula>G137</formula>
    </cfRule>
  </conditionalFormatting>
  <conditionalFormatting sqref="O137:O143">
    <cfRule type="cellIs" dxfId="17500" priority="17628" stopIfTrue="1" operator="lessThan">
      <formula>G137</formula>
    </cfRule>
  </conditionalFormatting>
  <conditionalFormatting sqref="O137:O143">
    <cfRule type="cellIs" dxfId="17499" priority="17627" stopIfTrue="1" operator="lessThan">
      <formula>G137</formula>
    </cfRule>
  </conditionalFormatting>
  <conditionalFormatting sqref="O137:O143">
    <cfRule type="cellIs" dxfId="17498" priority="17626" stopIfTrue="1" operator="lessThan">
      <formula>G137</formula>
    </cfRule>
  </conditionalFormatting>
  <conditionalFormatting sqref="O137:O143">
    <cfRule type="cellIs" dxfId="17497" priority="17625" stopIfTrue="1" operator="lessThan">
      <formula>G137</formula>
    </cfRule>
  </conditionalFormatting>
  <conditionalFormatting sqref="O137:O143">
    <cfRule type="cellIs" dxfId="17496" priority="17624" stopIfTrue="1" operator="lessThan">
      <formula>G137</formula>
    </cfRule>
  </conditionalFormatting>
  <conditionalFormatting sqref="O137:O143">
    <cfRule type="cellIs" dxfId="17495" priority="17623" stopIfTrue="1" operator="lessThan">
      <formula>G137</formula>
    </cfRule>
  </conditionalFormatting>
  <conditionalFormatting sqref="O137:O143">
    <cfRule type="cellIs" dxfId="17494" priority="17622" stopIfTrue="1" operator="lessThan">
      <formula>G137</formula>
    </cfRule>
  </conditionalFormatting>
  <conditionalFormatting sqref="O137:O143">
    <cfRule type="cellIs" dxfId="17493" priority="17621" stopIfTrue="1" operator="lessThan">
      <formula>G137</formula>
    </cfRule>
  </conditionalFormatting>
  <conditionalFormatting sqref="O137:O143">
    <cfRule type="cellIs" dxfId="17492" priority="17620" stopIfTrue="1" operator="lessThan">
      <formula>G137</formula>
    </cfRule>
  </conditionalFormatting>
  <conditionalFormatting sqref="O137:O143">
    <cfRule type="cellIs" dxfId="17491" priority="17619" stopIfTrue="1" operator="lessThan">
      <formula>G137</formula>
    </cfRule>
  </conditionalFormatting>
  <conditionalFormatting sqref="O137:O143">
    <cfRule type="cellIs" dxfId="17490" priority="17618" stopIfTrue="1" operator="lessThan">
      <formula>G137</formula>
    </cfRule>
  </conditionalFormatting>
  <conditionalFormatting sqref="O137:O143">
    <cfRule type="cellIs" dxfId="17489" priority="17617" stopIfTrue="1" operator="lessThan">
      <formula>G137</formula>
    </cfRule>
  </conditionalFormatting>
  <conditionalFormatting sqref="O137:O143">
    <cfRule type="cellIs" dxfId="17488" priority="17616" stopIfTrue="1" operator="lessThan">
      <formula>G137</formula>
    </cfRule>
  </conditionalFormatting>
  <conditionalFormatting sqref="O137:O143">
    <cfRule type="cellIs" dxfId="17487" priority="17615" stopIfTrue="1" operator="lessThan">
      <formula>G137</formula>
    </cfRule>
  </conditionalFormatting>
  <conditionalFormatting sqref="O137:O143">
    <cfRule type="cellIs" dxfId="17486" priority="17614" stopIfTrue="1" operator="lessThan">
      <formula>G137</formula>
    </cfRule>
  </conditionalFormatting>
  <conditionalFormatting sqref="O137:O143">
    <cfRule type="cellIs" dxfId="17485" priority="17613" stopIfTrue="1" operator="lessThan">
      <formula>G137</formula>
    </cfRule>
  </conditionalFormatting>
  <conditionalFormatting sqref="O137:O143">
    <cfRule type="cellIs" dxfId="17484" priority="17612" stopIfTrue="1" operator="lessThan">
      <formula>G137</formula>
    </cfRule>
  </conditionalFormatting>
  <conditionalFormatting sqref="O137:O143">
    <cfRule type="cellIs" dxfId="17483" priority="17611" stopIfTrue="1" operator="lessThan">
      <formula>G137</formula>
    </cfRule>
  </conditionalFormatting>
  <conditionalFormatting sqref="O137:O143">
    <cfRule type="cellIs" dxfId="17482" priority="17610" stopIfTrue="1" operator="lessThan">
      <formula>G137</formula>
    </cfRule>
  </conditionalFormatting>
  <conditionalFormatting sqref="O137:O143">
    <cfRule type="cellIs" dxfId="17481" priority="17609" stopIfTrue="1" operator="lessThan">
      <formula>G137</formula>
    </cfRule>
  </conditionalFormatting>
  <conditionalFormatting sqref="O137:O143">
    <cfRule type="cellIs" dxfId="17480" priority="17608" stopIfTrue="1" operator="lessThan">
      <formula>G137</formula>
    </cfRule>
  </conditionalFormatting>
  <conditionalFormatting sqref="O137:O143">
    <cfRule type="cellIs" dxfId="17479" priority="17607" stopIfTrue="1" operator="lessThan">
      <formula>G137</formula>
    </cfRule>
  </conditionalFormatting>
  <conditionalFormatting sqref="O137:O143">
    <cfRule type="cellIs" dxfId="17478" priority="17606" stopIfTrue="1" operator="lessThan">
      <formula>G137</formula>
    </cfRule>
  </conditionalFormatting>
  <conditionalFormatting sqref="O137:O143">
    <cfRule type="cellIs" dxfId="17477" priority="17605" stopIfTrue="1" operator="lessThan">
      <formula>G137</formula>
    </cfRule>
  </conditionalFormatting>
  <conditionalFormatting sqref="O137:O143">
    <cfRule type="cellIs" dxfId="17476" priority="17604" stopIfTrue="1" operator="lessThan">
      <formula>G137</formula>
    </cfRule>
  </conditionalFormatting>
  <conditionalFormatting sqref="O137:O143">
    <cfRule type="cellIs" dxfId="17475" priority="17603" stopIfTrue="1" operator="lessThan">
      <formula>G137</formula>
    </cfRule>
  </conditionalFormatting>
  <conditionalFormatting sqref="O137:O143">
    <cfRule type="cellIs" dxfId="17474" priority="17602" stopIfTrue="1" operator="lessThan">
      <formula>G137</formula>
    </cfRule>
  </conditionalFormatting>
  <conditionalFormatting sqref="O137:O143">
    <cfRule type="cellIs" dxfId="17473" priority="17601" stopIfTrue="1" operator="lessThan">
      <formula>G137</formula>
    </cfRule>
  </conditionalFormatting>
  <conditionalFormatting sqref="O137:O143">
    <cfRule type="cellIs" dxfId="17472" priority="17600" stopIfTrue="1" operator="lessThan">
      <formula>G137</formula>
    </cfRule>
  </conditionalFormatting>
  <conditionalFormatting sqref="O137:O143">
    <cfRule type="cellIs" dxfId="17471" priority="17599" stopIfTrue="1" operator="lessThan">
      <formula>G137</formula>
    </cfRule>
  </conditionalFormatting>
  <conditionalFormatting sqref="O137:O143">
    <cfRule type="cellIs" dxfId="17470" priority="17598" stopIfTrue="1" operator="lessThan">
      <formula>G137</formula>
    </cfRule>
  </conditionalFormatting>
  <conditionalFormatting sqref="O137:O143">
    <cfRule type="cellIs" dxfId="17469" priority="17597" stopIfTrue="1" operator="lessThan">
      <formula>G137</formula>
    </cfRule>
  </conditionalFormatting>
  <conditionalFormatting sqref="O137:O143">
    <cfRule type="cellIs" dxfId="17468" priority="17596" stopIfTrue="1" operator="lessThan">
      <formula>G137</formula>
    </cfRule>
  </conditionalFormatting>
  <conditionalFormatting sqref="O137:O143">
    <cfRule type="cellIs" dxfId="17467" priority="17595" stopIfTrue="1" operator="lessThan">
      <formula>G137</formula>
    </cfRule>
  </conditionalFormatting>
  <conditionalFormatting sqref="O137:O143">
    <cfRule type="cellIs" dxfId="17466" priority="17594" stopIfTrue="1" operator="lessThan">
      <formula>G137</formula>
    </cfRule>
  </conditionalFormatting>
  <conditionalFormatting sqref="O137:O143">
    <cfRule type="cellIs" dxfId="17465" priority="17593" stopIfTrue="1" operator="lessThan">
      <formula>G137</formula>
    </cfRule>
  </conditionalFormatting>
  <conditionalFormatting sqref="O137:O143">
    <cfRule type="cellIs" dxfId="17464" priority="17592" stopIfTrue="1" operator="lessThan">
      <formula>G137</formula>
    </cfRule>
  </conditionalFormatting>
  <conditionalFormatting sqref="O137:O143">
    <cfRule type="cellIs" dxfId="17463" priority="17591" stopIfTrue="1" operator="lessThan">
      <formula>G137</formula>
    </cfRule>
  </conditionalFormatting>
  <conditionalFormatting sqref="O137:O143">
    <cfRule type="cellIs" dxfId="17462" priority="17590" stopIfTrue="1" operator="lessThan">
      <formula>G137</formula>
    </cfRule>
  </conditionalFormatting>
  <conditionalFormatting sqref="O137:O143">
    <cfRule type="cellIs" dxfId="17461" priority="17589" stopIfTrue="1" operator="lessThan">
      <formula>G137</formula>
    </cfRule>
  </conditionalFormatting>
  <conditionalFormatting sqref="O137:O143">
    <cfRule type="cellIs" dxfId="17460" priority="17588" stopIfTrue="1" operator="lessThan">
      <formula>G137</formula>
    </cfRule>
  </conditionalFormatting>
  <conditionalFormatting sqref="O137:O143">
    <cfRule type="cellIs" dxfId="17459" priority="17587" stopIfTrue="1" operator="lessThan">
      <formula>G137</formula>
    </cfRule>
  </conditionalFormatting>
  <conditionalFormatting sqref="O137:O143">
    <cfRule type="cellIs" dxfId="17458" priority="17586" stopIfTrue="1" operator="lessThan">
      <formula>G137</formula>
    </cfRule>
  </conditionalFormatting>
  <conditionalFormatting sqref="O137:O143">
    <cfRule type="cellIs" dxfId="17457" priority="17585" stopIfTrue="1" operator="lessThan">
      <formula>G137</formula>
    </cfRule>
  </conditionalFormatting>
  <conditionalFormatting sqref="O137:O143">
    <cfRule type="cellIs" dxfId="17456" priority="17584" stopIfTrue="1" operator="lessThan">
      <formula>G137</formula>
    </cfRule>
  </conditionalFormatting>
  <conditionalFormatting sqref="O137:O143">
    <cfRule type="cellIs" dxfId="17455" priority="17583" stopIfTrue="1" operator="lessThan">
      <formula>G137</formula>
    </cfRule>
  </conditionalFormatting>
  <conditionalFormatting sqref="O137:O143">
    <cfRule type="cellIs" dxfId="17454" priority="17582" stopIfTrue="1" operator="lessThan">
      <formula>G137</formula>
    </cfRule>
  </conditionalFormatting>
  <conditionalFormatting sqref="O137:O143">
    <cfRule type="cellIs" dxfId="17453" priority="17581" stopIfTrue="1" operator="lessThan">
      <formula>G137</formula>
    </cfRule>
  </conditionalFormatting>
  <conditionalFormatting sqref="O137:O143">
    <cfRule type="cellIs" dxfId="17452" priority="17580" stopIfTrue="1" operator="lessThan">
      <formula>G137</formula>
    </cfRule>
  </conditionalFormatting>
  <conditionalFormatting sqref="O137:O143">
    <cfRule type="cellIs" dxfId="17451" priority="17579" stopIfTrue="1" operator="lessThan">
      <formula>G137</formula>
    </cfRule>
  </conditionalFormatting>
  <conditionalFormatting sqref="O137:O143">
    <cfRule type="cellIs" dxfId="17450" priority="17578" stopIfTrue="1" operator="lessThan">
      <formula>G137</formula>
    </cfRule>
  </conditionalFormatting>
  <conditionalFormatting sqref="O137:O143">
    <cfRule type="cellIs" dxfId="17449" priority="17577" stopIfTrue="1" operator="lessThan">
      <formula>G137</formula>
    </cfRule>
  </conditionalFormatting>
  <conditionalFormatting sqref="O137:O143">
    <cfRule type="cellIs" dxfId="17448" priority="17576" stopIfTrue="1" operator="lessThan">
      <formula>G137</formula>
    </cfRule>
  </conditionalFormatting>
  <conditionalFormatting sqref="O137:O143">
    <cfRule type="cellIs" dxfId="17447" priority="17575" stopIfTrue="1" operator="lessThan">
      <formula>G137</formula>
    </cfRule>
  </conditionalFormatting>
  <conditionalFormatting sqref="O137:O143">
    <cfRule type="cellIs" dxfId="17446" priority="17574" stopIfTrue="1" operator="lessThan">
      <formula>G137</formula>
    </cfRule>
  </conditionalFormatting>
  <conditionalFormatting sqref="O137:O143">
    <cfRule type="cellIs" dxfId="17445" priority="17573" stopIfTrue="1" operator="lessThan">
      <formula>G137</formula>
    </cfRule>
  </conditionalFormatting>
  <conditionalFormatting sqref="O137:O143">
    <cfRule type="cellIs" dxfId="17444" priority="17572" stopIfTrue="1" operator="lessThan">
      <formula>G137</formula>
    </cfRule>
  </conditionalFormatting>
  <conditionalFormatting sqref="O137:O143">
    <cfRule type="cellIs" dxfId="17443" priority="17571" stopIfTrue="1" operator="lessThan">
      <formula>G137</formula>
    </cfRule>
  </conditionalFormatting>
  <conditionalFormatting sqref="O137:O143">
    <cfRule type="cellIs" dxfId="17442" priority="17570" stopIfTrue="1" operator="lessThan">
      <formula>G137</formula>
    </cfRule>
  </conditionalFormatting>
  <conditionalFormatting sqref="O137:O143">
    <cfRule type="cellIs" dxfId="17441" priority="17569" stopIfTrue="1" operator="lessThan">
      <formula>G137</formula>
    </cfRule>
  </conditionalFormatting>
  <conditionalFormatting sqref="O137:O143">
    <cfRule type="cellIs" dxfId="17440" priority="17568" stopIfTrue="1" operator="lessThan">
      <formula>G137</formula>
    </cfRule>
  </conditionalFormatting>
  <conditionalFormatting sqref="O137:O143">
    <cfRule type="cellIs" dxfId="17439" priority="17567" stopIfTrue="1" operator="lessThan">
      <formula>G137</formula>
    </cfRule>
  </conditionalFormatting>
  <conditionalFormatting sqref="O137:O143">
    <cfRule type="cellIs" dxfId="17438" priority="17566" stopIfTrue="1" operator="lessThan">
      <formula>G137</formula>
    </cfRule>
  </conditionalFormatting>
  <conditionalFormatting sqref="O137:O143">
    <cfRule type="cellIs" dxfId="17437" priority="17565" stopIfTrue="1" operator="lessThan">
      <formula>G137</formula>
    </cfRule>
  </conditionalFormatting>
  <conditionalFormatting sqref="O137:O143">
    <cfRule type="cellIs" dxfId="17436" priority="17564" stopIfTrue="1" operator="lessThan">
      <formula>G137</formula>
    </cfRule>
  </conditionalFormatting>
  <conditionalFormatting sqref="O137:O143">
    <cfRule type="cellIs" dxfId="17435" priority="17563" stopIfTrue="1" operator="lessThan">
      <formula>G137</formula>
    </cfRule>
  </conditionalFormatting>
  <conditionalFormatting sqref="O137:O143">
    <cfRule type="cellIs" dxfId="17434" priority="17562" stopIfTrue="1" operator="lessThan">
      <formula>G137</formula>
    </cfRule>
  </conditionalFormatting>
  <conditionalFormatting sqref="O137:O143">
    <cfRule type="cellIs" dxfId="17433" priority="17561" stopIfTrue="1" operator="lessThan">
      <formula>G137</formula>
    </cfRule>
  </conditionalFormatting>
  <conditionalFormatting sqref="O137:O143">
    <cfRule type="cellIs" dxfId="17432" priority="17560" stopIfTrue="1" operator="lessThan">
      <formula>G137</formula>
    </cfRule>
  </conditionalFormatting>
  <conditionalFormatting sqref="O137:O143">
    <cfRule type="cellIs" dxfId="17431" priority="17559" stopIfTrue="1" operator="lessThan">
      <formula>G137</formula>
    </cfRule>
  </conditionalFormatting>
  <conditionalFormatting sqref="O137:O143">
    <cfRule type="cellIs" dxfId="17430" priority="17558" stopIfTrue="1" operator="lessThan">
      <formula>G137</formula>
    </cfRule>
  </conditionalFormatting>
  <conditionalFormatting sqref="O137:O143">
    <cfRule type="cellIs" dxfId="17429" priority="17557" stopIfTrue="1" operator="lessThan">
      <formula>G137</formula>
    </cfRule>
  </conditionalFormatting>
  <conditionalFormatting sqref="O137:O143">
    <cfRule type="cellIs" dxfId="17428" priority="17556" stopIfTrue="1" operator="lessThan">
      <formula>G137</formula>
    </cfRule>
  </conditionalFormatting>
  <conditionalFormatting sqref="O137:O143">
    <cfRule type="cellIs" dxfId="17427" priority="17555" stopIfTrue="1" operator="lessThan">
      <formula>G137</formula>
    </cfRule>
  </conditionalFormatting>
  <conditionalFormatting sqref="O137:O143">
    <cfRule type="cellIs" dxfId="17426" priority="17554" stopIfTrue="1" operator="lessThan">
      <formula>G137</formula>
    </cfRule>
  </conditionalFormatting>
  <conditionalFormatting sqref="O137:O143">
    <cfRule type="cellIs" dxfId="17425" priority="17553" stopIfTrue="1" operator="lessThan">
      <formula>G137</formula>
    </cfRule>
  </conditionalFormatting>
  <conditionalFormatting sqref="O137:O143">
    <cfRule type="cellIs" dxfId="17424" priority="17552" stopIfTrue="1" operator="lessThan">
      <formula>G137</formula>
    </cfRule>
  </conditionalFormatting>
  <conditionalFormatting sqref="O137:O143">
    <cfRule type="cellIs" dxfId="17423" priority="17551" stopIfTrue="1" operator="lessThan">
      <formula>G137</formula>
    </cfRule>
  </conditionalFormatting>
  <conditionalFormatting sqref="O137:O143">
    <cfRule type="cellIs" dxfId="17422" priority="17550" stopIfTrue="1" operator="lessThan">
      <formula>G137</formula>
    </cfRule>
  </conditionalFormatting>
  <conditionalFormatting sqref="O137:O143">
    <cfRule type="cellIs" dxfId="17421" priority="17549" stopIfTrue="1" operator="lessThan">
      <formula>G137</formula>
    </cfRule>
  </conditionalFormatting>
  <conditionalFormatting sqref="O137:O143">
    <cfRule type="cellIs" dxfId="17420" priority="17548" stopIfTrue="1" operator="lessThan">
      <formula>G137</formula>
    </cfRule>
  </conditionalFormatting>
  <conditionalFormatting sqref="O137:O143">
    <cfRule type="cellIs" dxfId="17419" priority="17547" stopIfTrue="1" operator="lessThan">
      <formula>G137</formula>
    </cfRule>
  </conditionalFormatting>
  <conditionalFormatting sqref="O137:O143">
    <cfRule type="cellIs" dxfId="17418" priority="17546" stopIfTrue="1" operator="lessThan">
      <formula>G137</formula>
    </cfRule>
  </conditionalFormatting>
  <conditionalFormatting sqref="O137:O143">
    <cfRule type="cellIs" dxfId="17417" priority="17545" stopIfTrue="1" operator="lessThan">
      <formula>G137</formula>
    </cfRule>
  </conditionalFormatting>
  <conditionalFormatting sqref="O137:O143">
    <cfRule type="cellIs" dxfId="17416" priority="17544" stopIfTrue="1" operator="lessThan">
      <formula>G137</formula>
    </cfRule>
  </conditionalFormatting>
  <conditionalFormatting sqref="O137:O143">
    <cfRule type="cellIs" dxfId="17415" priority="17543" stopIfTrue="1" operator="lessThan">
      <formula>G137</formula>
    </cfRule>
  </conditionalFormatting>
  <conditionalFormatting sqref="O137:O143">
    <cfRule type="cellIs" dxfId="17414" priority="17542" stopIfTrue="1" operator="lessThan">
      <formula>G137</formula>
    </cfRule>
  </conditionalFormatting>
  <conditionalFormatting sqref="O137:O143">
    <cfRule type="cellIs" dxfId="17413" priority="17541" stopIfTrue="1" operator="lessThan">
      <formula>G137</formula>
    </cfRule>
  </conditionalFormatting>
  <conditionalFormatting sqref="O137:O143">
    <cfRule type="cellIs" dxfId="17412" priority="17540" stopIfTrue="1" operator="lessThan">
      <formula>G137</formula>
    </cfRule>
  </conditionalFormatting>
  <conditionalFormatting sqref="O137:O143">
    <cfRule type="cellIs" dxfId="17411" priority="17539" stopIfTrue="1" operator="lessThan">
      <formula>G137</formula>
    </cfRule>
  </conditionalFormatting>
  <conditionalFormatting sqref="O137:O143">
    <cfRule type="cellIs" dxfId="17410" priority="17538" stopIfTrue="1" operator="lessThan">
      <formula>G137</formula>
    </cfRule>
  </conditionalFormatting>
  <conditionalFormatting sqref="O137:O143">
    <cfRule type="cellIs" dxfId="17409" priority="17537" stopIfTrue="1" operator="lessThan">
      <formula>G137</formula>
    </cfRule>
  </conditionalFormatting>
  <conditionalFormatting sqref="O137:O143">
    <cfRule type="cellIs" dxfId="17408" priority="17536" stopIfTrue="1" operator="lessThan">
      <formula>G137</formula>
    </cfRule>
  </conditionalFormatting>
  <conditionalFormatting sqref="O137:O143">
    <cfRule type="cellIs" dxfId="17407" priority="17535" stopIfTrue="1" operator="lessThan">
      <formula>G137</formula>
    </cfRule>
  </conditionalFormatting>
  <conditionalFormatting sqref="O137:O143">
    <cfRule type="cellIs" dxfId="17406" priority="17534" stopIfTrue="1" operator="lessThan">
      <formula>G137</formula>
    </cfRule>
  </conditionalFormatting>
  <conditionalFormatting sqref="O137:O143">
    <cfRule type="cellIs" dxfId="17405" priority="17533" stopIfTrue="1" operator="lessThan">
      <formula>G137</formula>
    </cfRule>
  </conditionalFormatting>
  <conditionalFormatting sqref="O137:O143">
    <cfRule type="cellIs" dxfId="17404" priority="17532" stopIfTrue="1" operator="lessThan">
      <formula>G137</formula>
    </cfRule>
  </conditionalFormatting>
  <conditionalFormatting sqref="O137:O143">
    <cfRule type="cellIs" dxfId="17403" priority="17531" stopIfTrue="1" operator="lessThan">
      <formula>G137</formula>
    </cfRule>
  </conditionalFormatting>
  <conditionalFormatting sqref="O137:O143">
    <cfRule type="cellIs" dxfId="17402" priority="17530" stopIfTrue="1" operator="lessThan">
      <formula>G137</formula>
    </cfRule>
  </conditionalFormatting>
  <conditionalFormatting sqref="O137:O143">
    <cfRule type="cellIs" dxfId="17401" priority="17529" stopIfTrue="1" operator="lessThan">
      <formula>G137</formula>
    </cfRule>
  </conditionalFormatting>
  <conditionalFormatting sqref="O137:O143">
    <cfRule type="cellIs" dxfId="17400" priority="17528" stopIfTrue="1" operator="lessThan">
      <formula>G137</formula>
    </cfRule>
  </conditionalFormatting>
  <conditionalFormatting sqref="O137:O143">
    <cfRule type="cellIs" dxfId="17399" priority="17527" stopIfTrue="1" operator="lessThan">
      <formula>G137</formula>
    </cfRule>
  </conditionalFormatting>
  <conditionalFormatting sqref="O137:O143">
    <cfRule type="cellIs" dxfId="17398" priority="17526" stopIfTrue="1" operator="lessThan">
      <formula>G137</formula>
    </cfRule>
  </conditionalFormatting>
  <conditionalFormatting sqref="O137:O143">
    <cfRule type="cellIs" dxfId="17397" priority="17525" stopIfTrue="1" operator="lessThan">
      <formula>G137</formula>
    </cfRule>
  </conditionalFormatting>
  <conditionalFormatting sqref="O137:O143">
    <cfRule type="cellIs" dxfId="17396" priority="17524" stopIfTrue="1" operator="lessThan">
      <formula>G137</formula>
    </cfRule>
  </conditionalFormatting>
  <conditionalFormatting sqref="O137:O143">
    <cfRule type="cellIs" dxfId="17395" priority="17523" stopIfTrue="1" operator="lessThan">
      <formula>G137</formula>
    </cfRule>
  </conditionalFormatting>
  <conditionalFormatting sqref="O137:O143">
    <cfRule type="cellIs" dxfId="17394" priority="17522" stopIfTrue="1" operator="lessThan">
      <formula>G137</formula>
    </cfRule>
  </conditionalFormatting>
  <conditionalFormatting sqref="O137:O143">
    <cfRule type="cellIs" dxfId="17393" priority="17521" stopIfTrue="1" operator="lessThan">
      <formula>G137</formula>
    </cfRule>
  </conditionalFormatting>
  <conditionalFormatting sqref="O137:O143">
    <cfRule type="cellIs" dxfId="17392" priority="17520" stopIfTrue="1" operator="lessThan">
      <formula>G137</formula>
    </cfRule>
  </conditionalFormatting>
  <conditionalFormatting sqref="O137:O143">
    <cfRule type="cellIs" dxfId="17391" priority="17519" stopIfTrue="1" operator="lessThan">
      <formula>G137</formula>
    </cfRule>
  </conditionalFormatting>
  <conditionalFormatting sqref="O137:O143">
    <cfRule type="cellIs" dxfId="17390" priority="17518" stopIfTrue="1" operator="lessThan">
      <formula>G137</formula>
    </cfRule>
  </conditionalFormatting>
  <conditionalFormatting sqref="O137:O143">
    <cfRule type="cellIs" dxfId="17389" priority="17517" stopIfTrue="1" operator="lessThan">
      <formula>G137</formula>
    </cfRule>
  </conditionalFormatting>
  <conditionalFormatting sqref="O137:O143">
    <cfRule type="cellIs" dxfId="17388" priority="17516" stopIfTrue="1" operator="lessThan">
      <formula>G137</formula>
    </cfRule>
  </conditionalFormatting>
  <conditionalFormatting sqref="O137:O143">
    <cfRule type="cellIs" dxfId="17387" priority="17515" stopIfTrue="1" operator="lessThan">
      <formula>G137</formula>
    </cfRule>
  </conditionalFormatting>
  <conditionalFormatting sqref="O137:O143">
    <cfRule type="cellIs" dxfId="17386" priority="17514" stopIfTrue="1" operator="lessThan">
      <formula>G137</formula>
    </cfRule>
  </conditionalFormatting>
  <conditionalFormatting sqref="O137:O143">
    <cfRule type="cellIs" dxfId="17385" priority="17513" stopIfTrue="1" operator="lessThan">
      <formula>G137</formula>
    </cfRule>
  </conditionalFormatting>
  <conditionalFormatting sqref="O137:O143">
    <cfRule type="cellIs" dxfId="17384" priority="17512" stopIfTrue="1" operator="lessThan">
      <formula>G137</formula>
    </cfRule>
  </conditionalFormatting>
  <conditionalFormatting sqref="O137:O143">
    <cfRule type="cellIs" dxfId="17383" priority="17511" stopIfTrue="1" operator="lessThan">
      <formula>G137</formula>
    </cfRule>
  </conditionalFormatting>
  <conditionalFormatting sqref="O137:O143">
    <cfRule type="cellIs" dxfId="17382" priority="17510" stopIfTrue="1" operator="lessThan">
      <formula>G137</formula>
    </cfRule>
  </conditionalFormatting>
  <conditionalFormatting sqref="O137:O143">
    <cfRule type="cellIs" dxfId="17381" priority="17509" stopIfTrue="1" operator="lessThan">
      <formula>G137</formula>
    </cfRule>
  </conditionalFormatting>
  <conditionalFormatting sqref="O137:O143">
    <cfRule type="cellIs" dxfId="17380" priority="17508" stopIfTrue="1" operator="lessThan">
      <formula>G137</formula>
    </cfRule>
  </conditionalFormatting>
  <conditionalFormatting sqref="O137:O143">
    <cfRule type="cellIs" dxfId="17379" priority="17507" stopIfTrue="1" operator="lessThan">
      <formula>G137</formula>
    </cfRule>
  </conditionalFormatting>
  <conditionalFormatting sqref="O137:O143">
    <cfRule type="cellIs" dxfId="17378" priority="17506" stopIfTrue="1" operator="lessThan">
      <formula>G137</formula>
    </cfRule>
  </conditionalFormatting>
  <conditionalFormatting sqref="O137:O143">
    <cfRule type="cellIs" dxfId="17377" priority="17505" stopIfTrue="1" operator="lessThan">
      <formula>G137</formula>
    </cfRule>
  </conditionalFormatting>
  <conditionalFormatting sqref="O137:O143">
    <cfRule type="cellIs" dxfId="17376" priority="17504" stopIfTrue="1" operator="lessThan">
      <formula>G137</formula>
    </cfRule>
  </conditionalFormatting>
  <conditionalFormatting sqref="O137:O143">
    <cfRule type="cellIs" dxfId="17375" priority="17503" stopIfTrue="1" operator="lessThan">
      <formula>G137</formula>
    </cfRule>
  </conditionalFormatting>
  <conditionalFormatting sqref="O137:O143">
    <cfRule type="cellIs" dxfId="17374" priority="17502" stopIfTrue="1" operator="lessThan">
      <formula>G137</formula>
    </cfRule>
  </conditionalFormatting>
  <conditionalFormatting sqref="O137:O143">
    <cfRule type="cellIs" dxfId="17373" priority="17501" stopIfTrue="1" operator="lessThan">
      <formula>G137</formula>
    </cfRule>
  </conditionalFormatting>
  <conditionalFormatting sqref="O137:O143">
    <cfRule type="cellIs" dxfId="17372" priority="17500" stopIfTrue="1" operator="lessThan">
      <formula>G137</formula>
    </cfRule>
  </conditionalFormatting>
  <conditionalFormatting sqref="O137:O143">
    <cfRule type="cellIs" dxfId="17371" priority="17499" stopIfTrue="1" operator="lessThan">
      <formula>G137</formula>
    </cfRule>
  </conditionalFormatting>
  <conditionalFormatting sqref="O137:O143">
    <cfRule type="cellIs" dxfId="17370" priority="17498" stopIfTrue="1" operator="lessThan">
      <formula>G137</formula>
    </cfRule>
  </conditionalFormatting>
  <conditionalFormatting sqref="O137:O143">
    <cfRule type="cellIs" dxfId="17369" priority="17497" stopIfTrue="1" operator="lessThan">
      <formula>G137</formula>
    </cfRule>
  </conditionalFormatting>
  <conditionalFormatting sqref="O137:O143">
    <cfRule type="cellIs" dxfId="17368" priority="17496" stopIfTrue="1" operator="lessThan">
      <formula>G137</formula>
    </cfRule>
  </conditionalFormatting>
  <conditionalFormatting sqref="O137:O143">
    <cfRule type="cellIs" dxfId="17367" priority="17495" stopIfTrue="1" operator="lessThan">
      <formula>G137</formula>
    </cfRule>
  </conditionalFormatting>
  <conditionalFormatting sqref="O137:O143">
    <cfRule type="cellIs" dxfId="17366" priority="17494" stopIfTrue="1" operator="lessThan">
      <formula>G137</formula>
    </cfRule>
  </conditionalFormatting>
  <conditionalFormatting sqref="O137:O143">
    <cfRule type="cellIs" dxfId="17365" priority="17493" stopIfTrue="1" operator="lessThan">
      <formula>G137</formula>
    </cfRule>
  </conditionalFormatting>
  <conditionalFormatting sqref="O137:O143">
    <cfRule type="cellIs" dxfId="17364" priority="17492" stopIfTrue="1" operator="lessThan">
      <formula>G137</formula>
    </cfRule>
  </conditionalFormatting>
  <conditionalFormatting sqref="O137:O143">
    <cfRule type="cellIs" dxfId="17363" priority="17491" stopIfTrue="1" operator="lessThan">
      <formula>G137</formula>
    </cfRule>
  </conditionalFormatting>
  <conditionalFormatting sqref="O137:O143">
    <cfRule type="cellIs" dxfId="17362" priority="17490" stopIfTrue="1" operator="lessThan">
      <formula>G137</formula>
    </cfRule>
  </conditionalFormatting>
  <conditionalFormatting sqref="O137:O143">
    <cfRule type="cellIs" dxfId="17361" priority="17489" stopIfTrue="1" operator="lessThan">
      <formula>G137</formula>
    </cfRule>
  </conditionalFormatting>
  <conditionalFormatting sqref="O137:O143">
    <cfRule type="cellIs" dxfId="17360" priority="17488" stopIfTrue="1" operator="lessThan">
      <formula>G137</formula>
    </cfRule>
  </conditionalFormatting>
  <conditionalFormatting sqref="O137:O143">
    <cfRule type="cellIs" dxfId="17359" priority="17487" stopIfTrue="1" operator="lessThan">
      <formula>G137</formula>
    </cfRule>
  </conditionalFormatting>
  <conditionalFormatting sqref="O137:O143">
    <cfRule type="cellIs" dxfId="17358" priority="17486" stopIfTrue="1" operator="lessThan">
      <formula>G137</formula>
    </cfRule>
  </conditionalFormatting>
  <conditionalFormatting sqref="O137:O143">
    <cfRule type="cellIs" dxfId="17357" priority="17485" stopIfTrue="1" operator="lessThan">
      <formula>G137</formula>
    </cfRule>
  </conditionalFormatting>
  <conditionalFormatting sqref="O137:O143">
    <cfRule type="cellIs" dxfId="17356" priority="17484" stopIfTrue="1" operator="lessThan">
      <formula>G137</formula>
    </cfRule>
  </conditionalFormatting>
  <conditionalFormatting sqref="O137:O143">
    <cfRule type="cellIs" dxfId="17355" priority="17483" stopIfTrue="1" operator="lessThan">
      <formula>G137</formula>
    </cfRule>
  </conditionalFormatting>
  <conditionalFormatting sqref="O137:O143">
    <cfRule type="cellIs" dxfId="17354" priority="17482" stopIfTrue="1" operator="lessThan">
      <formula>G137</formula>
    </cfRule>
  </conditionalFormatting>
  <conditionalFormatting sqref="O137:O143">
    <cfRule type="cellIs" dxfId="17353" priority="17481" stopIfTrue="1" operator="lessThan">
      <formula>G137</formula>
    </cfRule>
  </conditionalFormatting>
  <conditionalFormatting sqref="O137:O143">
    <cfRule type="cellIs" dxfId="17352" priority="17480" stopIfTrue="1" operator="lessThan">
      <formula>G137</formula>
    </cfRule>
  </conditionalFormatting>
  <conditionalFormatting sqref="O137:O143">
    <cfRule type="cellIs" dxfId="17351" priority="17479" stopIfTrue="1" operator="lessThan">
      <formula>G137</formula>
    </cfRule>
  </conditionalFormatting>
  <conditionalFormatting sqref="O137:O143">
    <cfRule type="cellIs" dxfId="17350" priority="17478" stopIfTrue="1" operator="lessThan">
      <formula>G137</formula>
    </cfRule>
  </conditionalFormatting>
  <conditionalFormatting sqref="O137:O143">
    <cfRule type="cellIs" dxfId="17349" priority="17477" stopIfTrue="1" operator="lessThan">
      <formula>G137</formula>
    </cfRule>
  </conditionalFormatting>
  <conditionalFormatting sqref="O137:O143">
    <cfRule type="cellIs" dxfId="17348" priority="17476" stopIfTrue="1" operator="lessThan">
      <formula>G137</formula>
    </cfRule>
  </conditionalFormatting>
  <conditionalFormatting sqref="O137:O143">
    <cfRule type="cellIs" dxfId="17347" priority="17475" stopIfTrue="1" operator="lessThan">
      <formula>G137</formula>
    </cfRule>
  </conditionalFormatting>
  <conditionalFormatting sqref="O137:O143">
    <cfRule type="cellIs" dxfId="17346" priority="17474" stopIfTrue="1" operator="lessThan">
      <formula>G137</formula>
    </cfRule>
  </conditionalFormatting>
  <conditionalFormatting sqref="O137:O143">
    <cfRule type="cellIs" dxfId="17345" priority="17473" stopIfTrue="1" operator="lessThan">
      <formula>G137</formula>
    </cfRule>
  </conditionalFormatting>
  <conditionalFormatting sqref="O137:O143">
    <cfRule type="cellIs" dxfId="17344" priority="17472" stopIfTrue="1" operator="lessThan">
      <formula>G137</formula>
    </cfRule>
  </conditionalFormatting>
  <conditionalFormatting sqref="O137:O143">
    <cfRule type="cellIs" dxfId="17343" priority="17471" stopIfTrue="1" operator="lessThan">
      <formula>G137</formula>
    </cfRule>
  </conditionalFormatting>
  <conditionalFormatting sqref="O137:O143">
    <cfRule type="cellIs" dxfId="17342" priority="17470" stopIfTrue="1" operator="lessThan">
      <formula>G137</formula>
    </cfRule>
  </conditionalFormatting>
  <conditionalFormatting sqref="O137:O143">
    <cfRule type="cellIs" dxfId="17341" priority="17469" stopIfTrue="1" operator="lessThan">
      <formula>G137</formula>
    </cfRule>
  </conditionalFormatting>
  <conditionalFormatting sqref="O137:O143">
    <cfRule type="cellIs" dxfId="17340" priority="17468" stopIfTrue="1" operator="lessThan">
      <formula>G137</formula>
    </cfRule>
  </conditionalFormatting>
  <conditionalFormatting sqref="O137:O143">
    <cfRule type="cellIs" dxfId="17339" priority="17467" stopIfTrue="1" operator="lessThan">
      <formula>G137</formula>
    </cfRule>
  </conditionalFormatting>
  <conditionalFormatting sqref="O137:O143">
    <cfRule type="cellIs" dxfId="17338" priority="17466" stopIfTrue="1" operator="lessThan">
      <formula>G137</formula>
    </cfRule>
  </conditionalFormatting>
  <conditionalFormatting sqref="O137:O143">
    <cfRule type="cellIs" dxfId="17337" priority="17465" stopIfTrue="1" operator="lessThan">
      <formula>G137</formula>
    </cfRule>
  </conditionalFormatting>
  <conditionalFormatting sqref="O137:O143">
    <cfRule type="cellIs" dxfId="17336" priority="17464" stopIfTrue="1" operator="lessThan">
      <formula>G137</formula>
    </cfRule>
  </conditionalFormatting>
  <conditionalFormatting sqref="O137:O143">
    <cfRule type="cellIs" dxfId="17335" priority="17463" stopIfTrue="1" operator="lessThan">
      <formula>G137</formula>
    </cfRule>
  </conditionalFormatting>
  <conditionalFormatting sqref="O137:O143">
    <cfRule type="cellIs" dxfId="17334" priority="17462" stopIfTrue="1" operator="lessThan">
      <formula>G137</formula>
    </cfRule>
  </conditionalFormatting>
  <conditionalFormatting sqref="O137:O143">
    <cfRule type="cellIs" dxfId="17333" priority="17461" stopIfTrue="1" operator="lessThan">
      <formula>G137</formula>
    </cfRule>
  </conditionalFormatting>
  <conditionalFormatting sqref="O137:O143">
    <cfRule type="cellIs" dxfId="17332" priority="17460" stopIfTrue="1" operator="lessThan">
      <formula>G137</formula>
    </cfRule>
  </conditionalFormatting>
  <conditionalFormatting sqref="O137:O143">
    <cfRule type="cellIs" dxfId="17331" priority="17459" stopIfTrue="1" operator="lessThan">
      <formula>G137</formula>
    </cfRule>
  </conditionalFormatting>
  <conditionalFormatting sqref="O137:O143">
    <cfRule type="cellIs" dxfId="17330" priority="17458" stopIfTrue="1" operator="lessThan">
      <formula>G137</formula>
    </cfRule>
  </conditionalFormatting>
  <conditionalFormatting sqref="O137:O143">
    <cfRule type="cellIs" dxfId="17329" priority="17457" stopIfTrue="1" operator="lessThan">
      <formula>G137</formula>
    </cfRule>
  </conditionalFormatting>
  <conditionalFormatting sqref="O137:O143">
    <cfRule type="cellIs" dxfId="17328" priority="17456" stopIfTrue="1" operator="lessThan">
      <formula>G137</formula>
    </cfRule>
  </conditionalFormatting>
  <conditionalFormatting sqref="O137:O143">
    <cfRule type="cellIs" dxfId="17327" priority="17455" stopIfTrue="1" operator="lessThan">
      <formula>G137</formula>
    </cfRule>
  </conditionalFormatting>
  <conditionalFormatting sqref="O137:O143">
    <cfRule type="cellIs" dxfId="17326" priority="17454" stopIfTrue="1" operator="lessThan">
      <formula>G137</formula>
    </cfRule>
  </conditionalFormatting>
  <conditionalFormatting sqref="O137:O143">
    <cfRule type="cellIs" dxfId="17325" priority="17453" stopIfTrue="1" operator="lessThan">
      <formula>G137</formula>
    </cfRule>
  </conditionalFormatting>
  <conditionalFormatting sqref="O137:O143">
    <cfRule type="cellIs" dxfId="17324" priority="17452" stopIfTrue="1" operator="lessThan">
      <formula>G137</formula>
    </cfRule>
  </conditionalFormatting>
  <conditionalFormatting sqref="O137:O143">
    <cfRule type="cellIs" dxfId="17323" priority="17451" stopIfTrue="1" operator="lessThan">
      <formula>G137</formula>
    </cfRule>
  </conditionalFormatting>
  <conditionalFormatting sqref="O137:O143">
    <cfRule type="cellIs" dxfId="17322" priority="17450" stopIfTrue="1" operator="lessThan">
      <formula>G137</formula>
    </cfRule>
  </conditionalFormatting>
  <conditionalFormatting sqref="O137:O143">
    <cfRule type="cellIs" dxfId="17321" priority="17449" stopIfTrue="1" operator="lessThan">
      <formula>G137</formula>
    </cfRule>
  </conditionalFormatting>
  <conditionalFormatting sqref="O137:O143">
    <cfRule type="cellIs" dxfId="17320" priority="17448" stopIfTrue="1" operator="lessThan">
      <formula>G137</formula>
    </cfRule>
  </conditionalFormatting>
  <conditionalFormatting sqref="O137:O143">
    <cfRule type="cellIs" dxfId="17319" priority="17447" stopIfTrue="1" operator="lessThan">
      <formula>G137</formula>
    </cfRule>
  </conditionalFormatting>
  <conditionalFormatting sqref="O137:O143">
    <cfRule type="cellIs" dxfId="17318" priority="17446" stopIfTrue="1" operator="lessThan">
      <formula>G137</formula>
    </cfRule>
  </conditionalFormatting>
  <conditionalFormatting sqref="O137:O143">
    <cfRule type="cellIs" dxfId="17317" priority="17445" stopIfTrue="1" operator="lessThan">
      <formula>G137</formula>
    </cfRule>
  </conditionalFormatting>
  <conditionalFormatting sqref="O137:O143">
    <cfRule type="cellIs" dxfId="17316" priority="17444" stopIfTrue="1" operator="lessThan">
      <formula>G137</formula>
    </cfRule>
  </conditionalFormatting>
  <conditionalFormatting sqref="O137:O143">
    <cfRule type="cellIs" dxfId="17315" priority="17443" stopIfTrue="1" operator="lessThan">
      <formula>G137</formula>
    </cfRule>
  </conditionalFormatting>
  <conditionalFormatting sqref="O137:O143">
    <cfRule type="cellIs" dxfId="17314" priority="17442" stopIfTrue="1" operator="lessThan">
      <formula>G137</formula>
    </cfRule>
  </conditionalFormatting>
  <conditionalFormatting sqref="O137:O143">
    <cfRule type="cellIs" dxfId="17313" priority="17441" stopIfTrue="1" operator="lessThan">
      <formula>G137</formula>
    </cfRule>
  </conditionalFormatting>
  <conditionalFormatting sqref="O137:O143">
    <cfRule type="cellIs" dxfId="17312" priority="17440" stopIfTrue="1" operator="lessThan">
      <formula>G137</formula>
    </cfRule>
  </conditionalFormatting>
  <conditionalFormatting sqref="O137:O143">
    <cfRule type="cellIs" dxfId="17311" priority="17439" stopIfTrue="1" operator="lessThan">
      <formula>G137</formula>
    </cfRule>
  </conditionalFormatting>
  <conditionalFormatting sqref="O137:O143">
    <cfRule type="cellIs" dxfId="17310" priority="17438" stopIfTrue="1" operator="lessThan">
      <formula>G137</formula>
    </cfRule>
  </conditionalFormatting>
  <conditionalFormatting sqref="O137:O143">
    <cfRule type="cellIs" dxfId="17309" priority="17437" stopIfTrue="1" operator="lessThan">
      <formula>G137</formula>
    </cfRule>
  </conditionalFormatting>
  <conditionalFormatting sqref="O137:O143">
    <cfRule type="cellIs" dxfId="17308" priority="17436" stopIfTrue="1" operator="lessThan">
      <formula>G137</formula>
    </cfRule>
  </conditionalFormatting>
  <conditionalFormatting sqref="O137:O143">
    <cfRule type="cellIs" dxfId="17307" priority="17435" stopIfTrue="1" operator="lessThan">
      <formula>G137</formula>
    </cfRule>
  </conditionalFormatting>
  <conditionalFormatting sqref="O137:O143">
    <cfRule type="cellIs" dxfId="17306" priority="17434" stopIfTrue="1" operator="lessThan">
      <formula>G137</formula>
    </cfRule>
  </conditionalFormatting>
  <conditionalFormatting sqref="O137:O143">
    <cfRule type="cellIs" dxfId="17305" priority="17433" stopIfTrue="1" operator="lessThan">
      <formula>G137</formula>
    </cfRule>
  </conditionalFormatting>
  <conditionalFormatting sqref="O137:O143">
    <cfRule type="cellIs" dxfId="17304" priority="17432" stopIfTrue="1" operator="lessThan">
      <formula>G137</formula>
    </cfRule>
  </conditionalFormatting>
  <conditionalFormatting sqref="O137:O143">
    <cfRule type="cellIs" dxfId="17303" priority="17431" stopIfTrue="1" operator="lessThan">
      <formula>G137</formula>
    </cfRule>
  </conditionalFormatting>
  <conditionalFormatting sqref="O137:O143">
    <cfRule type="cellIs" dxfId="17302" priority="17430" stopIfTrue="1" operator="lessThan">
      <formula>G137</formula>
    </cfRule>
  </conditionalFormatting>
  <conditionalFormatting sqref="O137:O143">
    <cfRule type="cellIs" dxfId="17301" priority="17429" stopIfTrue="1" operator="lessThan">
      <formula>G137</formula>
    </cfRule>
  </conditionalFormatting>
  <conditionalFormatting sqref="O137:O143">
    <cfRule type="cellIs" dxfId="17300" priority="17428" stopIfTrue="1" operator="lessThan">
      <formula>G137</formula>
    </cfRule>
  </conditionalFormatting>
  <conditionalFormatting sqref="O137:O143">
    <cfRule type="cellIs" dxfId="17299" priority="17427" stopIfTrue="1" operator="lessThan">
      <formula>G137</formula>
    </cfRule>
  </conditionalFormatting>
  <conditionalFormatting sqref="O137:O143">
    <cfRule type="cellIs" dxfId="17298" priority="17426" stopIfTrue="1" operator="lessThan">
      <formula>G137</formula>
    </cfRule>
  </conditionalFormatting>
  <conditionalFormatting sqref="O137:O143">
    <cfRule type="cellIs" dxfId="17297" priority="17425" stopIfTrue="1" operator="lessThan">
      <formula>G137</formula>
    </cfRule>
  </conditionalFormatting>
  <conditionalFormatting sqref="O137:O143">
    <cfRule type="cellIs" dxfId="17296" priority="17424" stopIfTrue="1" operator="lessThan">
      <formula>G137</formula>
    </cfRule>
  </conditionalFormatting>
  <conditionalFormatting sqref="O137:O143">
    <cfRule type="cellIs" dxfId="17295" priority="17423" stopIfTrue="1" operator="lessThan">
      <formula>G137</formula>
    </cfRule>
  </conditionalFormatting>
  <conditionalFormatting sqref="O137:O143">
    <cfRule type="cellIs" dxfId="17294" priority="17422" stopIfTrue="1" operator="lessThan">
      <formula>G137</formula>
    </cfRule>
  </conditionalFormatting>
  <conditionalFormatting sqref="O137:O143">
    <cfRule type="cellIs" dxfId="17293" priority="17421" stopIfTrue="1" operator="lessThan">
      <formula>G137</formula>
    </cfRule>
  </conditionalFormatting>
  <conditionalFormatting sqref="O137:O143">
    <cfRule type="cellIs" dxfId="17292" priority="17420" stopIfTrue="1" operator="lessThan">
      <formula>G137</formula>
    </cfRule>
  </conditionalFormatting>
  <conditionalFormatting sqref="O137:O143">
    <cfRule type="cellIs" dxfId="17291" priority="17419" stopIfTrue="1" operator="lessThan">
      <formula>G137</formula>
    </cfRule>
  </conditionalFormatting>
  <conditionalFormatting sqref="O137:O143">
    <cfRule type="cellIs" dxfId="17290" priority="17418" stopIfTrue="1" operator="lessThan">
      <formula>G137</formula>
    </cfRule>
  </conditionalFormatting>
  <conditionalFormatting sqref="O137:O143">
    <cfRule type="cellIs" dxfId="17289" priority="17417" stopIfTrue="1" operator="lessThan">
      <formula>G137</formula>
    </cfRule>
  </conditionalFormatting>
  <conditionalFormatting sqref="O137:O143">
    <cfRule type="cellIs" dxfId="17288" priority="17416" stopIfTrue="1" operator="lessThan">
      <formula>G137</formula>
    </cfRule>
  </conditionalFormatting>
  <conditionalFormatting sqref="O137:O143">
    <cfRule type="cellIs" dxfId="17287" priority="17415" stopIfTrue="1" operator="lessThan">
      <formula>G137</formula>
    </cfRule>
  </conditionalFormatting>
  <conditionalFormatting sqref="O137:O143">
    <cfRule type="cellIs" dxfId="17286" priority="17414" stopIfTrue="1" operator="lessThan">
      <formula>G137</formula>
    </cfRule>
  </conditionalFormatting>
  <conditionalFormatting sqref="O137:O143">
    <cfRule type="cellIs" dxfId="17285" priority="17413" stopIfTrue="1" operator="lessThan">
      <formula>G137</formula>
    </cfRule>
  </conditionalFormatting>
  <conditionalFormatting sqref="O137:O143">
    <cfRule type="cellIs" dxfId="17284" priority="17412" stopIfTrue="1" operator="lessThan">
      <formula>G137</formula>
    </cfRule>
  </conditionalFormatting>
  <conditionalFormatting sqref="O137:O143">
    <cfRule type="cellIs" dxfId="17283" priority="17411" stopIfTrue="1" operator="lessThan">
      <formula>G137</formula>
    </cfRule>
  </conditionalFormatting>
  <conditionalFormatting sqref="O137:O143">
    <cfRule type="cellIs" dxfId="17282" priority="17410" stopIfTrue="1" operator="lessThan">
      <formula>G137</formula>
    </cfRule>
  </conditionalFormatting>
  <conditionalFormatting sqref="O137:O143">
    <cfRule type="cellIs" dxfId="17281" priority="17409" stopIfTrue="1" operator="lessThan">
      <formula>G137</formula>
    </cfRule>
  </conditionalFormatting>
  <conditionalFormatting sqref="O137:O143">
    <cfRule type="cellIs" dxfId="17280" priority="17408" stopIfTrue="1" operator="lessThan">
      <formula>G137</formula>
    </cfRule>
  </conditionalFormatting>
  <conditionalFormatting sqref="O137:O143">
    <cfRule type="cellIs" dxfId="17279" priority="17407" stopIfTrue="1" operator="lessThan">
      <formula>G137</formula>
    </cfRule>
  </conditionalFormatting>
  <conditionalFormatting sqref="O137:O143">
    <cfRule type="cellIs" dxfId="17278" priority="17406" stopIfTrue="1" operator="lessThan">
      <formula>G137</formula>
    </cfRule>
  </conditionalFormatting>
  <conditionalFormatting sqref="O137:O143">
    <cfRule type="cellIs" dxfId="17277" priority="17405" stopIfTrue="1" operator="lessThan">
      <formula>G137</formula>
    </cfRule>
  </conditionalFormatting>
  <conditionalFormatting sqref="O137:O143">
    <cfRule type="cellIs" dxfId="17276" priority="17404" stopIfTrue="1" operator="lessThan">
      <formula>G137</formula>
    </cfRule>
  </conditionalFormatting>
  <conditionalFormatting sqref="O137:O143">
    <cfRule type="cellIs" dxfId="17275" priority="17403" stopIfTrue="1" operator="lessThan">
      <formula>G137</formula>
    </cfRule>
  </conditionalFormatting>
  <conditionalFormatting sqref="O137:O143">
    <cfRule type="cellIs" dxfId="17274" priority="17402" stopIfTrue="1" operator="lessThan">
      <formula>G137</formula>
    </cfRule>
  </conditionalFormatting>
  <conditionalFormatting sqref="O137:O143">
    <cfRule type="cellIs" dxfId="17273" priority="17401" stopIfTrue="1" operator="lessThan">
      <formula>G137</formula>
    </cfRule>
  </conditionalFormatting>
  <conditionalFormatting sqref="O137:O143">
    <cfRule type="cellIs" dxfId="17272" priority="17400" stopIfTrue="1" operator="lessThan">
      <formula>G137</formula>
    </cfRule>
  </conditionalFormatting>
  <conditionalFormatting sqref="O137:O143">
    <cfRule type="cellIs" dxfId="17271" priority="17399" stopIfTrue="1" operator="lessThan">
      <formula>G137</formula>
    </cfRule>
  </conditionalFormatting>
  <conditionalFormatting sqref="O137:O143">
    <cfRule type="cellIs" dxfId="17270" priority="17398" stopIfTrue="1" operator="lessThan">
      <formula>G137</formula>
    </cfRule>
  </conditionalFormatting>
  <conditionalFormatting sqref="O137:O143">
    <cfRule type="cellIs" dxfId="17269" priority="17397" stopIfTrue="1" operator="lessThan">
      <formula>G137</formula>
    </cfRule>
  </conditionalFormatting>
  <conditionalFormatting sqref="O137:O143">
    <cfRule type="cellIs" dxfId="17268" priority="17396" stopIfTrue="1" operator="lessThan">
      <formula>G137</formula>
    </cfRule>
  </conditionalFormatting>
  <conditionalFormatting sqref="O137:O143">
    <cfRule type="cellIs" dxfId="17267" priority="17395" stopIfTrue="1" operator="lessThan">
      <formula>G137</formula>
    </cfRule>
  </conditionalFormatting>
  <conditionalFormatting sqref="O137:O143">
    <cfRule type="cellIs" dxfId="17266" priority="17394" stopIfTrue="1" operator="lessThan">
      <formula>G137</formula>
    </cfRule>
  </conditionalFormatting>
  <conditionalFormatting sqref="O137:O143">
    <cfRule type="cellIs" dxfId="17265" priority="17393" stopIfTrue="1" operator="lessThan">
      <formula>G137</formula>
    </cfRule>
  </conditionalFormatting>
  <conditionalFormatting sqref="O137:O143">
    <cfRule type="cellIs" dxfId="17264" priority="17392" stopIfTrue="1" operator="lessThan">
      <formula>G137</formula>
    </cfRule>
  </conditionalFormatting>
  <conditionalFormatting sqref="O137:O143">
    <cfRule type="cellIs" dxfId="17263" priority="17391" stopIfTrue="1" operator="lessThan">
      <formula>G137</formula>
    </cfRule>
  </conditionalFormatting>
  <conditionalFormatting sqref="O137:O143">
    <cfRule type="cellIs" dxfId="17262" priority="17390" stopIfTrue="1" operator="lessThan">
      <formula>G137</formula>
    </cfRule>
  </conditionalFormatting>
  <conditionalFormatting sqref="O137:O143">
    <cfRule type="cellIs" dxfId="17261" priority="17389" stopIfTrue="1" operator="lessThan">
      <formula>G137</formula>
    </cfRule>
  </conditionalFormatting>
  <conditionalFormatting sqref="O137:O143">
    <cfRule type="cellIs" dxfId="17260" priority="17388" stopIfTrue="1" operator="lessThan">
      <formula>G137</formula>
    </cfRule>
  </conditionalFormatting>
  <conditionalFormatting sqref="O137:O143">
    <cfRule type="cellIs" dxfId="17259" priority="17387" stopIfTrue="1" operator="lessThan">
      <formula>G137</formula>
    </cfRule>
  </conditionalFormatting>
  <conditionalFormatting sqref="O137:O143">
    <cfRule type="cellIs" dxfId="17258" priority="17386" stopIfTrue="1" operator="lessThan">
      <formula>G137</formula>
    </cfRule>
  </conditionalFormatting>
  <conditionalFormatting sqref="O137:O143">
    <cfRule type="cellIs" dxfId="17257" priority="17385" stopIfTrue="1" operator="lessThan">
      <formula>G137</formula>
    </cfRule>
  </conditionalFormatting>
  <conditionalFormatting sqref="O137:O143">
    <cfRule type="cellIs" dxfId="17256" priority="17384" stopIfTrue="1" operator="lessThan">
      <formula>G137</formula>
    </cfRule>
  </conditionalFormatting>
  <conditionalFormatting sqref="O137:O143">
    <cfRule type="cellIs" dxfId="17255" priority="17383" stopIfTrue="1" operator="lessThan">
      <formula>G137</formula>
    </cfRule>
  </conditionalFormatting>
  <conditionalFormatting sqref="O137:O143">
    <cfRule type="cellIs" dxfId="17254" priority="17382" stopIfTrue="1" operator="lessThan">
      <formula>G137</formula>
    </cfRule>
  </conditionalFormatting>
  <conditionalFormatting sqref="O137:O143">
    <cfRule type="cellIs" dxfId="17253" priority="17381" stopIfTrue="1" operator="lessThan">
      <formula>G137</formula>
    </cfRule>
  </conditionalFormatting>
  <conditionalFormatting sqref="O137:O143">
    <cfRule type="cellIs" dxfId="17252" priority="17380" stopIfTrue="1" operator="lessThan">
      <formula>G137</formula>
    </cfRule>
  </conditionalFormatting>
  <conditionalFormatting sqref="O137:O143">
    <cfRule type="cellIs" dxfId="17251" priority="17379" stopIfTrue="1" operator="lessThan">
      <formula>G137</formula>
    </cfRule>
  </conditionalFormatting>
  <conditionalFormatting sqref="O137:O143">
    <cfRule type="cellIs" dxfId="17250" priority="17378" stopIfTrue="1" operator="lessThan">
      <formula>G137</formula>
    </cfRule>
  </conditionalFormatting>
  <conditionalFormatting sqref="O137:O143">
    <cfRule type="cellIs" dxfId="17249" priority="17377" stopIfTrue="1" operator="lessThan">
      <formula>G137</formula>
    </cfRule>
  </conditionalFormatting>
  <conditionalFormatting sqref="O137:O143">
    <cfRule type="cellIs" dxfId="17248" priority="17376" stopIfTrue="1" operator="lessThan">
      <formula>G137</formula>
    </cfRule>
  </conditionalFormatting>
  <conditionalFormatting sqref="O137:O143">
    <cfRule type="cellIs" dxfId="17247" priority="17375" stopIfTrue="1" operator="lessThan">
      <formula>G137</formula>
    </cfRule>
  </conditionalFormatting>
  <conditionalFormatting sqref="O137:O143">
    <cfRule type="cellIs" dxfId="17246" priority="17374" stopIfTrue="1" operator="lessThan">
      <formula>G137</formula>
    </cfRule>
  </conditionalFormatting>
  <conditionalFormatting sqref="O137:O143">
    <cfRule type="cellIs" dxfId="17245" priority="17373" stopIfTrue="1" operator="lessThan">
      <formula>G137</formula>
    </cfRule>
  </conditionalFormatting>
  <conditionalFormatting sqref="O137:O143">
    <cfRule type="cellIs" dxfId="17244" priority="17372" stopIfTrue="1" operator="lessThan">
      <formula>G137</formula>
    </cfRule>
  </conditionalFormatting>
  <conditionalFormatting sqref="O137:O143">
    <cfRule type="cellIs" dxfId="17243" priority="17371" stopIfTrue="1" operator="lessThan">
      <formula>G137</formula>
    </cfRule>
  </conditionalFormatting>
  <conditionalFormatting sqref="O137:O143">
    <cfRule type="cellIs" dxfId="17242" priority="17370" stopIfTrue="1" operator="lessThan">
      <formula>G137</formula>
    </cfRule>
  </conditionalFormatting>
  <conditionalFormatting sqref="O137:O143">
    <cfRule type="cellIs" dxfId="17241" priority="17369" stopIfTrue="1" operator="lessThan">
      <formula>G137</formula>
    </cfRule>
  </conditionalFormatting>
  <conditionalFormatting sqref="O137:O143">
    <cfRule type="cellIs" dxfId="17240" priority="17368" stopIfTrue="1" operator="lessThan">
      <formula>G137</formula>
    </cfRule>
  </conditionalFormatting>
  <conditionalFormatting sqref="O137:O143">
    <cfRule type="cellIs" dxfId="17239" priority="17367" stopIfTrue="1" operator="lessThan">
      <formula>G137</formula>
    </cfRule>
  </conditionalFormatting>
  <conditionalFormatting sqref="O137:O143">
    <cfRule type="cellIs" dxfId="17238" priority="17366" stopIfTrue="1" operator="lessThan">
      <formula>G137</formula>
    </cfRule>
  </conditionalFormatting>
  <conditionalFormatting sqref="O137:O143">
    <cfRule type="cellIs" dxfId="17237" priority="17365" stopIfTrue="1" operator="lessThan">
      <formula>G137</formula>
    </cfRule>
  </conditionalFormatting>
  <conditionalFormatting sqref="O137:O143">
    <cfRule type="cellIs" dxfId="17236" priority="17364" stopIfTrue="1" operator="lessThan">
      <formula>G137</formula>
    </cfRule>
  </conditionalFormatting>
  <conditionalFormatting sqref="O137:O143">
    <cfRule type="cellIs" dxfId="17235" priority="17363" stopIfTrue="1" operator="lessThan">
      <formula>G137</formula>
    </cfRule>
  </conditionalFormatting>
  <conditionalFormatting sqref="O137:O143">
    <cfRule type="cellIs" dxfId="17234" priority="17362" stopIfTrue="1" operator="lessThan">
      <formula>G137</formula>
    </cfRule>
  </conditionalFormatting>
  <conditionalFormatting sqref="O137:O143">
    <cfRule type="cellIs" dxfId="17233" priority="17361" stopIfTrue="1" operator="lessThan">
      <formula>G137</formula>
    </cfRule>
  </conditionalFormatting>
  <conditionalFormatting sqref="O137:O143">
    <cfRule type="cellIs" dxfId="17232" priority="17360" stopIfTrue="1" operator="lessThan">
      <formula>G137</formula>
    </cfRule>
  </conditionalFormatting>
  <conditionalFormatting sqref="O137:O143">
    <cfRule type="cellIs" dxfId="17231" priority="17359" stopIfTrue="1" operator="lessThan">
      <formula>G137</formula>
    </cfRule>
  </conditionalFormatting>
  <conditionalFormatting sqref="O137:O143">
    <cfRule type="cellIs" dxfId="17230" priority="17358" stopIfTrue="1" operator="lessThan">
      <formula>G137</formula>
    </cfRule>
  </conditionalFormatting>
  <conditionalFormatting sqref="O137:O143">
    <cfRule type="cellIs" dxfId="17229" priority="17357" stopIfTrue="1" operator="lessThan">
      <formula>G137</formula>
    </cfRule>
  </conditionalFormatting>
  <conditionalFormatting sqref="O137:O143">
    <cfRule type="cellIs" dxfId="17228" priority="17356" stopIfTrue="1" operator="lessThan">
      <formula>G137</formula>
    </cfRule>
  </conditionalFormatting>
  <conditionalFormatting sqref="O137:O143">
    <cfRule type="cellIs" dxfId="17227" priority="17355" stopIfTrue="1" operator="lessThan">
      <formula>G137</formula>
    </cfRule>
  </conditionalFormatting>
  <conditionalFormatting sqref="O137:O143">
    <cfRule type="cellIs" dxfId="17226" priority="17354" stopIfTrue="1" operator="lessThan">
      <formula>G137</formula>
    </cfRule>
  </conditionalFormatting>
  <conditionalFormatting sqref="O137:O143">
    <cfRule type="cellIs" dxfId="17225" priority="17353" stopIfTrue="1" operator="lessThan">
      <formula>G137</formula>
    </cfRule>
  </conditionalFormatting>
  <conditionalFormatting sqref="O137:O143">
    <cfRule type="cellIs" dxfId="17224" priority="17352" stopIfTrue="1" operator="lessThan">
      <formula>G137</formula>
    </cfRule>
  </conditionalFormatting>
  <conditionalFormatting sqref="O137:O143">
    <cfRule type="cellIs" dxfId="17223" priority="17351" stopIfTrue="1" operator="lessThan">
      <formula>G137</formula>
    </cfRule>
  </conditionalFormatting>
  <conditionalFormatting sqref="O137:O143">
    <cfRule type="cellIs" dxfId="17222" priority="17350" stopIfTrue="1" operator="lessThan">
      <formula>G137</formula>
    </cfRule>
  </conditionalFormatting>
  <conditionalFormatting sqref="O137:O143">
    <cfRule type="cellIs" dxfId="17221" priority="17349" stopIfTrue="1" operator="lessThan">
      <formula>G137</formula>
    </cfRule>
  </conditionalFormatting>
  <conditionalFormatting sqref="O137:O143">
    <cfRule type="cellIs" dxfId="17220" priority="17348" stopIfTrue="1" operator="lessThan">
      <formula>G137</formula>
    </cfRule>
  </conditionalFormatting>
  <conditionalFormatting sqref="O137:O143">
    <cfRule type="cellIs" dxfId="17219" priority="17347" stopIfTrue="1" operator="lessThan">
      <formula>G137</formula>
    </cfRule>
  </conditionalFormatting>
  <conditionalFormatting sqref="O137:O143">
    <cfRule type="cellIs" dxfId="17218" priority="17346" stopIfTrue="1" operator="lessThan">
      <formula>G137</formula>
    </cfRule>
  </conditionalFormatting>
  <conditionalFormatting sqref="O137:O143">
    <cfRule type="cellIs" dxfId="17217" priority="17345" stopIfTrue="1" operator="lessThan">
      <formula>G137</formula>
    </cfRule>
  </conditionalFormatting>
  <conditionalFormatting sqref="O137:O143">
    <cfRule type="cellIs" dxfId="17216" priority="17344" stopIfTrue="1" operator="lessThan">
      <formula>G137</formula>
    </cfRule>
  </conditionalFormatting>
  <conditionalFormatting sqref="O137:O143">
    <cfRule type="cellIs" dxfId="17215" priority="17343" stopIfTrue="1" operator="lessThan">
      <formula>G137</formula>
    </cfRule>
  </conditionalFormatting>
  <conditionalFormatting sqref="O137:O143">
    <cfRule type="cellIs" dxfId="17214" priority="17342" stopIfTrue="1" operator="lessThan">
      <formula>G137</formula>
    </cfRule>
  </conditionalFormatting>
  <conditionalFormatting sqref="O137:O143">
    <cfRule type="cellIs" dxfId="17213" priority="17341" stopIfTrue="1" operator="lessThan">
      <formula>G137</formula>
    </cfRule>
  </conditionalFormatting>
  <conditionalFormatting sqref="O137:O143">
    <cfRule type="cellIs" dxfId="17212" priority="17340" stopIfTrue="1" operator="lessThan">
      <formula>G137</formula>
    </cfRule>
  </conditionalFormatting>
  <conditionalFormatting sqref="O137:O143">
    <cfRule type="cellIs" dxfId="17211" priority="17339" stopIfTrue="1" operator="lessThan">
      <formula>G137</formula>
    </cfRule>
  </conditionalFormatting>
  <conditionalFormatting sqref="O137:O143">
    <cfRule type="cellIs" dxfId="17210" priority="17338" stopIfTrue="1" operator="lessThan">
      <formula>G137</formula>
    </cfRule>
  </conditionalFormatting>
  <conditionalFormatting sqref="O137:O143">
    <cfRule type="cellIs" dxfId="17209" priority="17337" stopIfTrue="1" operator="lessThan">
      <formula>G137</formula>
    </cfRule>
  </conditionalFormatting>
  <conditionalFormatting sqref="O137:O143">
    <cfRule type="cellIs" dxfId="17208" priority="17336" stopIfTrue="1" operator="lessThan">
      <formula>G137</formula>
    </cfRule>
  </conditionalFormatting>
  <conditionalFormatting sqref="O137:O143">
    <cfRule type="cellIs" dxfId="17207" priority="17335" stopIfTrue="1" operator="lessThan">
      <formula>G137</formula>
    </cfRule>
  </conditionalFormatting>
  <conditionalFormatting sqref="O137:O143">
    <cfRule type="cellIs" dxfId="17206" priority="17334" stopIfTrue="1" operator="lessThan">
      <formula>G137</formula>
    </cfRule>
  </conditionalFormatting>
  <conditionalFormatting sqref="O137:O143">
    <cfRule type="cellIs" dxfId="17205" priority="17333" stopIfTrue="1" operator="lessThan">
      <formula>G137</formula>
    </cfRule>
  </conditionalFormatting>
  <conditionalFormatting sqref="O137:O143">
    <cfRule type="cellIs" dxfId="17204" priority="17332" stopIfTrue="1" operator="lessThan">
      <formula>G137</formula>
    </cfRule>
  </conditionalFormatting>
  <conditionalFormatting sqref="O137:O143">
    <cfRule type="cellIs" dxfId="17203" priority="17331" stopIfTrue="1" operator="lessThan">
      <formula>G137</formula>
    </cfRule>
  </conditionalFormatting>
  <conditionalFormatting sqref="Y137:Y143">
    <cfRule type="cellIs" dxfId="17202" priority="17330" stopIfTrue="1" operator="lessThan">
      <formula>J137</formula>
    </cfRule>
  </conditionalFormatting>
  <conditionalFormatting sqref="Y137:Y143">
    <cfRule type="cellIs" dxfId="17201" priority="17329" stopIfTrue="1" operator="lessThan">
      <formula>J137</formula>
    </cfRule>
  </conditionalFormatting>
  <conditionalFormatting sqref="Y137:Y143">
    <cfRule type="cellIs" dxfId="17200" priority="17328" stopIfTrue="1" operator="lessThan">
      <formula>J137</formula>
    </cfRule>
  </conditionalFormatting>
  <conditionalFormatting sqref="Y137:Y143">
    <cfRule type="cellIs" dxfId="17199" priority="17327" stopIfTrue="1" operator="lessThan">
      <formula>J137</formula>
    </cfRule>
  </conditionalFormatting>
  <conditionalFormatting sqref="Y137:Y143">
    <cfRule type="cellIs" dxfId="17198" priority="17326" stopIfTrue="1" operator="lessThan">
      <formula>J137</formula>
    </cfRule>
  </conditionalFormatting>
  <conditionalFormatting sqref="Y137:Y143">
    <cfRule type="cellIs" dxfId="17197" priority="17325" stopIfTrue="1" operator="lessThan">
      <formula>J137</formula>
    </cfRule>
  </conditionalFormatting>
  <conditionalFormatting sqref="Y137:Y143">
    <cfRule type="cellIs" dxfId="17196" priority="17324" stopIfTrue="1" operator="lessThan">
      <formula>J137</formula>
    </cfRule>
  </conditionalFormatting>
  <conditionalFormatting sqref="Y137:Y143">
    <cfRule type="cellIs" dxfId="17195" priority="17323" stopIfTrue="1" operator="lessThan">
      <formula>J137</formula>
    </cfRule>
  </conditionalFormatting>
  <conditionalFormatting sqref="Y137:Y143">
    <cfRule type="cellIs" dxfId="17194" priority="17322" stopIfTrue="1" operator="lessThan">
      <formula>J137</formula>
    </cfRule>
  </conditionalFormatting>
  <conditionalFormatting sqref="Y137:Y143">
    <cfRule type="cellIs" dxfId="17193" priority="17321" stopIfTrue="1" operator="lessThan">
      <formula>J137</formula>
    </cfRule>
  </conditionalFormatting>
  <conditionalFormatting sqref="X137:X143">
    <cfRule type="cellIs" dxfId="17192" priority="17320" stopIfTrue="1" operator="lessThan">
      <formula>J137</formula>
    </cfRule>
  </conditionalFormatting>
  <conditionalFormatting sqref="X137:X143">
    <cfRule type="cellIs" dxfId="17191" priority="17319" stopIfTrue="1" operator="lessThan">
      <formula>J137</formula>
    </cfRule>
  </conditionalFormatting>
  <conditionalFormatting sqref="X137:X143">
    <cfRule type="cellIs" dxfId="17190" priority="17318" stopIfTrue="1" operator="lessThan">
      <formula>J137</formula>
    </cfRule>
  </conditionalFormatting>
  <conditionalFormatting sqref="Y137:Y143">
    <cfRule type="cellIs" dxfId="17189" priority="17317" stopIfTrue="1" operator="lessThan">
      <formula>J137</formula>
    </cfRule>
  </conditionalFormatting>
  <conditionalFormatting sqref="X137:X143">
    <cfRule type="cellIs" dxfId="17188" priority="17316" stopIfTrue="1" operator="lessThan">
      <formula>J137</formula>
    </cfRule>
  </conditionalFormatting>
  <conditionalFormatting sqref="X137:X143">
    <cfRule type="cellIs" dxfId="17187" priority="17315" stopIfTrue="1" operator="lessThan">
      <formula>J137</formula>
    </cfRule>
  </conditionalFormatting>
  <conditionalFormatting sqref="O144">
    <cfRule type="cellIs" dxfId="17186" priority="17314" stopIfTrue="1" operator="lessThan">
      <formula>G144</formula>
    </cfRule>
  </conditionalFormatting>
  <conditionalFormatting sqref="O144">
    <cfRule type="cellIs" dxfId="17185" priority="17313" stopIfTrue="1" operator="lessThan">
      <formula>G144</formula>
    </cfRule>
  </conditionalFormatting>
  <conditionalFormatting sqref="O144">
    <cfRule type="cellIs" dxfId="17184" priority="17312" stopIfTrue="1" operator="lessThan">
      <formula>G144</formula>
    </cfRule>
  </conditionalFormatting>
  <conditionalFormatting sqref="O144">
    <cfRule type="cellIs" dxfId="17183" priority="17311" stopIfTrue="1" operator="lessThan">
      <formula>G144</formula>
    </cfRule>
  </conditionalFormatting>
  <conditionalFormatting sqref="O144">
    <cfRule type="cellIs" dxfId="17182" priority="17310" stopIfTrue="1" operator="lessThan">
      <formula>G144</formula>
    </cfRule>
  </conditionalFormatting>
  <conditionalFormatting sqref="O144">
    <cfRule type="cellIs" dxfId="17181" priority="17309" stopIfTrue="1" operator="lessThan">
      <formula>G144</formula>
    </cfRule>
  </conditionalFormatting>
  <conditionalFormatting sqref="Y144">
    <cfRule type="cellIs" dxfId="17180" priority="17304" stopIfTrue="1" operator="lessThan">
      <formula>J144</formula>
    </cfRule>
  </conditionalFormatting>
  <conditionalFormatting sqref="O144">
    <cfRule type="cellIs" dxfId="17179" priority="17303" stopIfTrue="1" operator="lessThan">
      <formula>G144</formula>
    </cfRule>
  </conditionalFormatting>
  <conditionalFormatting sqref="O144">
    <cfRule type="cellIs" dxfId="17178" priority="17302" stopIfTrue="1" operator="lessThan">
      <formula>G144</formula>
    </cfRule>
  </conditionalFormatting>
  <conditionalFormatting sqref="O144">
    <cfRule type="cellIs" dxfId="17177" priority="17301" stopIfTrue="1" operator="lessThan">
      <formula>G144</formula>
    </cfRule>
  </conditionalFormatting>
  <conditionalFormatting sqref="O144">
    <cfRule type="cellIs" dxfId="17176" priority="17300" stopIfTrue="1" operator="lessThan">
      <formula>G144</formula>
    </cfRule>
  </conditionalFormatting>
  <conditionalFormatting sqref="O144">
    <cfRule type="cellIs" dxfId="17175" priority="17299" stopIfTrue="1" operator="lessThan">
      <formula>G144</formula>
    </cfRule>
  </conditionalFormatting>
  <conditionalFormatting sqref="O144">
    <cfRule type="cellIs" dxfId="17174" priority="17298" stopIfTrue="1" operator="lessThan">
      <formula>G144</formula>
    </cfRule>
  </conditionalFormatting>
  <conditionalFormatting sqref="Y144">
    <cfRule type="cellIs" dxfId="17173" priority="17293" stopIfTrue="1" operator="lessThan">
      <formula>J144</formula>
    </cfRule>
  </conditionalFormatting>
  <conditionalFormatting sqref="O144">
    <cfRule type="cellIs" dxfId="17172" priority="17292" stopIfTrue="1" operator="lessThan">
      <formula>G144</formula>
    </cfRule>
  </conditionalFormatting>
  <conditionalFormatting sqref="O144">
    <cfRule type="cellIs" dxfId="17171" priority="17291" stopIfTrue="1" operator="lessThan">
      <formula>G144</formula>
    </cfRule>
  </conditionalFormatting>
  <conditionalFormatting sqref="O144">
    <cfRule type="cellIs" dxfId="17170" priority="17290" stopIfTrue="1" operator="lessThan">
      <formula>G144</formula>
    </cfRule>
  </conditionalFormatting>
  <conditionalFormatting sqref="O144">
    <cfRule type="cellIs" dxfId="17169" priority="17289" stopIfTrue="1" operator="lessThan">
      <formula>G144</formula>
    </cfRule>
  </conditionalFormatting>
  <conditionalFormatting sqref="O144">
    <cfRule type="cellIs" dxfId="17168" priority="17288" stopIfTrue="1" operator="lessThan">
      <formula>G144</formula>
    </cfRule>
  </conditionalFormatting>
  <conditionalFormatting sqref="O144">
    <cfRule type="cellIs" dxfId="17167" priority="17287" stopIfTrue="1" operator="lessThan">
      <formula>G144</formula>
    </cfRule>
  </conditionalFormatting>
  <conditionalFormatting sqref="O144">
    <cfRule type="cellIs" dxfId="17166" priority="17282" stopIfTrue="1" operator="lessThan">
      <formula>G144</formula>
    </cfRule>
  </conditionalFormatting>
  <conditionalFormatting sqref="O144">
    <cfRule type="cellIs" dxfId="17165" priority="17281" stopIfTrue="1" operator="lessThan">
      <formula>G144</formula>
    </cfRule>
  </conditionalFormatting>
  <conditionalFormatting sqref="O144">
    <cfRule type="cellIs" dxfId="17164" priority="17280" stopIfTrue="1" operator="lessThan">
      <formula>G144</formula>
    </cfRule>
  </conditionalFormatting>
  <conditionalFormatting sqref="O144">
    <cfRule type="cellIs" dxfId="17163" priority="17279" stopIfTrue="1" operator="lessThan">
      <formula>G144</formula>
    </cfRule>
  </conditionalFormatting>
  <conditionalFormatting sqref="O144">
    <cfRule type="cellIs" dxfId="17162" priority="17278" stopIfTrue="1" operator="lessThan">
      <formula>G144</formula>
    </cfRule>
  </conditionalFormatting>
  <conditionalFormatting sqref="O144">
    <cfRule type="cellIs" dxfId="17161" priority="17277" stopIfTrue="1" operator="lessThan">
      <formula>G144</formula>
    </cfRule>
  </conditionalFormatting>
  <conditionalFormatting sqref="O144">
    <cfRule type="cellIs" dxfId="17160" priority="17272" stopIfTrue="1" operator="lessThan">
      <formula>G144</formula>
    </cfRule>
  </conditionalFormatting>
  <conditionalFormatting sqref="O144">
    <cfRule type="cellIs" dxfId="17159" priority="17271" stopIfTrue="1" operator="lessThan">
      <formula>G144</formula>
    </cfRule>
  </conditionalFormatting>
  <conditionalFormatting sqref="O144">
    <cfRule type="cellIs" dxfId="17158" priority="17270" stopIfTrue="1" operator="lessThan">
      <formula>G144</formula>
    </cfRule>
  </conditionalFormatting>
  <conditionalFormatting sqref="O144">
    <cfRule type="cellIs" dxfId="17157" priority="17269" stopIfTrue="1" operator="lessThan">
      <formula>G144</formula>
    </cfRule>
  </conditionalFormatting>
  <conditionalFormatting sqref="O144">
    <cfRule type="cellIs" dxfId="17156" priority="17268" stopIfTrue="1" operator="lessThan">
      <formula>G144</formula>
    </cfRule>
  </conditionalFormatting>
  <conditionalFormatting sqref="O144">
    <cfRule type="cellIs" dxfId="17155" priority="17267" stopIfTrue="1" operator="lessThan">
      <formula>G144</formula>
    </cfRule>
  </conditionalFormatting>
  <conditionalFormatting sqref="O144">
    <cfRule type="cellIs" dxfId="17154" priority="17266" stopIfTrue="1" operator="lessThan">
      <formula>G144</formula>
    </cfRule>
  </conditionalFormatting>
  <conditionalFormatting sqref="O144">
    <cfRule type="cellIs" dxfId="17153" priority="17265" stopIfTrue="1" operator="lessThan">
      <formula>G144</formula>
    </cfRule>
  </conditionalFormatting>
  <conditionalFormatting sqref="O144">
    <cfRule type="cellIs" dxfId="17152" priority="17264" stopIfTrue="1" operator="lessThan">
      <formula>G144</formula>
    </cfRule>
  </conditionalFormatting>
  <conditionalFormatting sqref="O144">
    <cfRule type="cellIs" dxfId="17151" priority="17263" stopIfTrue="1" operator="lessThan">
      <formula>G144</formula>
    </cfRule>
  </conditionalFormatting>
  <conditionalFormatting sqref="O144">
    <cfRule type="cellIs" dxfId="17150" priority="17262" stopIfTrue="1" operator="lessThan">
      <formula>G144</formula>
    </cfRule>
  </conditionalFormatting>
  <conditionalFormatting sqref="O144">
    <cfRule type="cellIs" dxfId="17149" priority="17261" stopIfTrue="1" operator="lessThan">
      <formula>G144</formula>
    </cfRule>
  </conditionalFormatting>
  <conditionalFormatting sqref="O144">
    <cfRule type="cellIs" dxfId="17148" priority="17260" stopIfTrue="1" operator="lessThan">
      <formula>G144</formula>
    </cfRule>
  </conditionalFormatting>
  <conditionalFormatting sqref="O144">
    <cfRule type="cellIs" dxfId="17147" priority="17259" stopIfTrue="1" operator="lessThan">
      <formula>G144</formula>
    </cfRule>
  </conditionalFormatting>
  <conditionalFormatting sqref="O144">
    <cfRule type="cellIs" dxfId="17146" priority="17258" stopIfTrue="1" operator="lessThan">
      <formula>G144</formula>
    </cfRule>
  </conditionalFormatting>
  <conditionalFormatting sqref="O144">
    <cfRule type="cellIs" dxfId="17145" priority="17257" stopIfTrue="1" operator="lessThan">
      <formula>G144</formula>
    </cfRule>
  </conditionalFormatting>
  <conditionalFormatting sqref="O144">
    <cfRule type="cellIs" dxfId="17144" priority="17256" stopIfTrue="1" operator="lessThan">
      <formula>G144</formula>
    </cfRule>
  </conditionalFormatting>
  <conditionalFormatting sqref="O144">
    <cfRule type="cellIs" dxfId="17143" priority="17255" stopIfTrue="1" operator="lessThan">
      <formula>G144</formula>
    </cfRule>
  </conditionalFormatting>
  <conditionalFormatting sqref="O144">
    <cfRule type="cellIs" dxfId="17142" priority="17254" stopIfTrue="1" operator="lessThan">
      <formula>G144</formula>
    </cfRule>
  </conditionalFormatting>
  <conditionalFormatting sqref="O144">
    <cfRule type="cellIs" dxfId="17141" priority="17253" stopIfTrue="1" operator="lessThan">
      <formula>G144</formula>
    </cfRule>
  </conditionalFormatting>
  <conditionalFormatting sqref="O144">
    <cfRule type="cellIs" dxfId="17140" priority="17252" stopIfTrue="1" operator="lessThan">
      <formula>G144</formula>
    </cfRule>
  </conditionalFormatting>
  <conditionalFormatting sqref="O144">
    <cfRule type="cellIs" dxfId="17139" priority="17251" stopIfTrue="1" operator="lessThan">
      <formula>G144</formula>
    </cfRule>
  </conditionalFormatting>
  <conditionalFormatting sqref="O144">
    <cfRule type="cellIs" dxfId="17138" priority="17250" stopIfTrue="1" operator="lessThan">
      <formula>G144</formula>
    </cfRule>
  </conditionalFormatting>
  <conditionalFormatting sqref="O144">
    <cfRule type="cellIs" dxfId="17137" priority="17249" stopIfTrue="1" operator="lessThan">
      <formula>G144</formula>
    </cfRule>
  </conditionalFormatting>
  <conditionalFormatting sqref="O144">
    <cfRule type="cellIs" dxfId="17136" priority="17248" stopIfTrue="1" operator="lessThan">
      <formula>G144</formula>
    </cfRule>
  </conditionalFormatting>
  <conditionalFormatting sqref="O144">
    <cfRule type="cellIs" dxfId="17135" priority="17247" stopIfTrue="1" operator="lessThan">
      <formula>G144</formula>
    </cfRule>
  </conditionalFormatting>
  <conditionalFormatting sqref="O144">
    <cfRule type="cellIs" dxfId="17134" priority="17246" stopIfTrue="1" operator="lessThan">
      <formula>G144</formula>
    </cfRule>
  </conditionalFormatting>
  <conditionalFormatting sqref="O144">
    <cfRule type="cellIs" dxfId="17133" priority="17245" stopIfTrue="1" operator="lessThan">
      <formula>G144</formula>
    </cfRule>
  </conditionalFormatting>
  <conditionalFormatting sqref="O144">
    <cfRule type="cellIs" dxfId="17132" priority="17244" stopIfTrue="1" operator="lessThan">
      <formula>G144</formula>
    </cfRule>
  </conditionalFormatting>
  <conditionalFormatting sqref="O144">
    <cfRule type="cellIs" dxfId="17131" priority="17243" stopIfTrue="1" operator="lessThan">
      <formula>G144</formula>
    </cfRule>
  </conditionalFormatting>
  <conditionalFormatting sqref="O144">
    <cfRule type="cellIs" dxfId="17130" priority="17242" stopIfTrue="1" operator="lessThan">
      <formula>G144</formula>
    </cfRule>
  </conditionalFormatting>
  <conditionalFormatting sqref="O144">
    <cfRule type="cellIs" dxfId="17129" priority="17241" stopIfTrue="1" operator="lessThan">
      <formula>G144</formula>
    </cfRule>
  </conditionalFormatting>
  <conditionalFormatting sqref="O144">
    <cfRule type="cellIs" dxfId="17128" priority="17240" stopIfTrue="1" operator="lessThan">
      <formula>G144</formula>
    </cfRule>
  </conditionalFormatting>
  <conditionalFormatting sqref="O144">
    <cfRule type="cellIs" dxfId="17127" priority="17239" stopIfTrue="1" operator="lessThan">
      <formula>G144</formula>
    </cfRule>
  </conditionalFormatting>
  <conditionalFormatting sqref="O144">
    <cfRule type="cellIs" dxfId="17126" priority="17238" stopIfTrue="1" operator="lessThan">
      <formula>G144</formula>
    </cfRule>
  </conditionalFormatting>
  <conditionalFormatting sqref="O144">
    <cfRule type="cellIs" dxfId="17125" priority="17237" stopIfTrue="1" operator="lessThan">
      <formula>G144</formula>
    </cfRule>
  </conditionalFormatting>
  <conditionalFormatting sqref="O144">
    <cfRule type="cellIs" dxfId="17124" priority="17236" stopIfTrue="1" operator="lessThan">
      <formula>G144</formula>
    </cfRule>
  </conditionalFormatting>
  <conditionalFormatting sqref="O144">
    <cfRule type="cellIs" dxfId="17123" priority="17235" stopIfTrue="1" operator="lessThan">
      <formula>G144</formula>
    </cfRule>
  </conditionalFormatting>
  <conditionalFormatting sqref="O144">
    <cfRule type="cellIs" dxfId="17122" priority="17234" stopIfTrue="1" operator="lessThan">
      <formula>G144</formula>
    </cfRule>
  </conditionalFormatting>
  <conditionalFormatting sqref="O144">
    <cfRule type="cellIs" dxfId="17121" priority="17233" stopIfTrue="1" operator="lessThan">
      <formula>G144</formula>
    </cfRule>
  </conditionalFormatting>
  <conditionalFormatting sqref="O144">
    <cfRule type="cellIs" dxfId="17120" priority="17232" stopIfTrue="1" operator="lessThan">
      <formula>G144</formula>
    </cfRule>
  </conditionalFormatting>
  <conditionalFormatting sqref="O144">
    <cfRule type="cellIs" dxfId="17119" priority="17231" stopIfTrue="1" operator="lessThan">
      <formula>G144</formula>
    </cfRule>
  </conditionalFormatting>
  <conditionalFormatting sqref="O144">
    <cfRule type="cellIs" dxfId="17118" priority="17230" stopIfTrue="1" operator="lessThan">
      <formula>G144</formula>
    </cfRule>
  </conditionalFormatting>
  <conditionalFormatting sqref="O144">
    <cfRule type="cellIs" dxfId="17117" priority="17229" stopIfTrue="1" operator="lessThan">
      <formula>G144</formula>
    </cfRule>
  </conditionalFormatting>
  <conditionalFormatting sqref="O144">
    <cfRule type="cellIs" dxfId="17116" priority="17228" stopIfTrue="1" operator="lessThan">
      <formula>G144</formula>
    </cfRule>
  </conditionalFormatting>
  <conditionalFormatting sqref="O144">
    <cfRule type="cellIs" dxfId="17115" priority="17227" stopIfTrue="1" operator="lessThan">
      <formula>G144</formula>
    </cfRule>
  </conditionalFormatting>
  <conditionalFormatting sqref="O144">
    <cfRule type="cellIs" dxfId="17114" priority="17226" stopIfTrue="1" operator="lessThan">
      <formula>G144</formula>
    </cfRule>
  </conditionalFormatting>
  <conditionalFormatting sqref="O144">
    <cfRule type="cellIs" dxfId="17113" priority="17225" stopIfTrue="1" operator="lessThan">
      <formula>G144</formula>
    </cfRule>
  </conditionalFormatting>
  <conditionalFormatting sqref="O144">
    <cfRule type="cellIs" dxfId="17112" priority="17224" stopIfTrue="1" operator="lessThan">
      <formula>G144</formula>
    </cfRule>
  </conditionalFormatting>
  <conditionalFormatting sqref="O144">
    <cfRule type="cellIs" dxfId="17111" priority="17223" stopIfTrue="1" operator="lessThan">
      <formula>G144</formula>
    </cfRule>
  </conditionalFormatting>
  <conditionalFormatting sqref="O144">
    <cfRule type="cellIs" dxfId="17110" priority="17222" stopIfTrue="1" operator="lessThan">
      <formula>G144</formula>
    </cfRule>
  </conditionalFormatting>
  <conditionalFormatting sqref="O144">
    <cfRule type="cellIs" dxfId="17109" priority="17221" stopIfTrue="1" operator="lessThan">
      <formula>G144</formula>
    </cfRule>
  </conditionalFormatting>
  <conditionalFormatting sqref="O144">
    <cfRule type="cellIs" dxfId="17108" priority="17220" stopIfTrue="1" operator="lessThan">
      <formula>G144</formula>
    </cfRule>
  </conditionalFormatting>
  <conditionalFormatting sqref="O144">
    <cfRule type="cellIs" dxfId="17107" priority="17219" stopIfTrue="1" operator="lessThan">
      <formula>G144</formula>
    </cfRule>
  </conditionalFormatting>
  <conditionalFormatting sqref="O144">
    <cfRule type="cellIs" dxfId="17106" priority="17218" stopIfTrue="1" operator="lessThan">
      <formula>G144</formula>
    </cfRule>
  </conditionalFormatting>
  <conditionalFormatting sqref="O144">
    <cfRule type="cellIs" dxfId="17105" priority="17217" stopIfTrue="1" operator="lessThan">
      <formula>G144</formula>
    </cfRule>
  </conditionalFormatting>
  <conditionalFormatting sqref="O144">
    <cfRule type="cellIs" dxfId="17104" priority="17216" stopIfTrue="1" operator="lessThan">
      <formula>G144</formula>
    </cfRule>
  </conditionalFormatting>
  <conditionalFormatting sqref="O144">
    <cfRule type="cellIs" dxfId="17103" priority="17215" stopIfTrue="1" operator="lessThan">
      <formula>G144</formula>
    </cfRule>
  </conditionalFormatting>
  <conditionalFormatting sqref="O144">
    <cfRule type="cellIs" dxfId="17102" priority="17214" stopIfTrue="1" operator="lessThan">
      <formula>G144</formula>
    </cfRule>
  </conditionalFormatting>
  <conditionalFormatting sqref="O144">
    <cfRule type="cellIs" dxfId="17101" priority="17213" stopIfTrue="1" operator="lessThan">
      <formula>G144</formula>
    </cfRule>
  </conditionalFormatting>
  <conditionalFormatting sqref="O144">
    <cfRule type="cellIs" dxfId="17100" priority="17212" stopIfTrue="1" operator="lessThan">
      <formula>G144</formula>
    </cfRule>
  </conditionalFormatting>
  <conditionalFormatting sqref="O144">
    <cfRule type="cellIs" dxfId="17099" priority="17211" stopIfTrue="1" operator="lessThan">
      <formula>G144</formula>
    </cfRule>
  </conditionalFormatting>
  <conditionalFormatting sqref="O144">
    <cfRule type="cellIs" dxfId="17098" priority="17210" stopIfTrue="1" operator="lessThan">
      <formula>G144</formula>
    </cfRule>
  </conditionalFormatting>
  <conditionalFormatting sqref="O144">
    <cfRule type="cellIs" dxfId="17097" priority="17209" stopIfTrue="1" operator="lessThan">
      <formula>G144</formula>
    </cfRule>
  </conditionalFormatting>
  <conditionalFormatting sqref="O144">
    <cfRule type="cellIs" dxfId="17096" priority="17208" stopIfTrue="1" operator="lessThan">
      <formula>G144</formula>
    </cfRule>
  </conditionalFormatting>
  <conditionalFormatting sqref="O144">
    <cfRule type="cellIs" dxfId="17095" priority="17207" stopIfTrue="1" operator="lessThan">
      <formula>G144</formula>
    </cfRule>
  </conditionalFormatting>
  <conditionalFormatting sqref="O144">
    <cfRule type="cellIs" dxfId="17094" priority="17206" stopIfTrue="1" operator="lessThan">
      <formula>G144</formula>
    </cfRule>
  </conditionalFormatting>
  <conditionalFormatting sqref="O144">
    <cfRule type="cellIs" dxfId="17093" priority="17205" stopIfTrue="1" operator="lessThan">
      <formula>G144</formula>
    </cfRule>
  </conditionalFormatting>
  <conditionalFormatting sqref="O144">
    <cfRule type="cellIs" dxfId="17092" priority="17204" stopIfTrue="1" operator="lessThan">
      <formula>G144</formula>
    </cfRule>
  </conditionalFormatting>
  <conditionalFormatting sqref="O144">
    <cfRule type="cellIs" dxfId="17091" priority="17203" stopIfTrue="1" operator="lessThan">
      <formula>G144</formula>
    </cfRule>
  </conditionalFormatting>
  <conditionalFormatting sqref="O144">
    <cfRule type="cellIs" dxfId="17090" priority="17202" stopIfTrue="1" operator="lessThan">
      <formula>G144</formula>
    </cfRule>
  </conditionalFormatting>
  <conditionalFormatting sqref="O144">
    <cfRule type="cellIs" dxfId="17089" priority="17201" stopIfTrue="1" operator="lessThan">
      <formula>G144</formula>
    </cfRule>
  </conditionalFormatting>
  <conditionalFormatting sqref="O144">
    <cfRule type="cellIs" dxfId="17088" priority="17200" stopIfTrue="1" operator="lessThan">
      <formula>G144</formula>
    </cfRule>
  </conditionalFormatting>
  <conditionalFormatting sqref="O144">
    <cfRule type="cellIs" dxfId="17087" priority="17199" stopIfTrue="1" operator="lessThan">
      <formula>G144</formula>
    </cfRule>
  </conditionalFormatting>
  <conditionalFormatting sqref="O144">
    <cfRule type="cellIs" dxfId="17086" priority="17198" stopIfTrue="1" operator="lessThan">
      <formula>G144</formula>
    </cfRule>
  </conditionalFormatting>
  <conditionalFormatting sqref="O144">
    <cfRule type="cellIs" dxfId="17085" priority="17197" stopIfTrue="1" operator="lessThan">
      <formula>G144</formula>
    </cfRule>
  </conditionalFormatting>
  <conditionalFormatting sqref="O144">
    <cfRule type="cellIs" dxfId="17084" priority="17196" stopIfTrue="1" operator="lessThan">
      <formula>G144</formula>
    </cfRule>
  </conditionalFormatting>
  <conditionalFormatting sqref="O144">
    <cfRule type="cellIs" dxfId="17083" priority="17195" stopIfTrue="1" operator="lessThan">
      <formula>G144</formula>
    </cfRule>
  </conditionalFormatting>
  <conditionalFormatting sqref="O144">
    <cfRule type="cellIs" dxfId="17082" priority="17194" stopIfTrue="1" operator="lessThan">
      <formula>G144</formula>
    </cfRule>
  </conditionalFormatting>
  <conditionalFormatting sqref="O144">
    <cfRule type="cellIs" dxfId="17081" priority="17193" stopIfTrue="1" operator="lessThan">
      <formula>G144</formula>
    </cfRule>
  </conditionalFormatting>
  <conditionalFormatting sqref="O144">
    <cfRule type="cellIs" dxfId="17080" priority="17192" stopIfTrue="1" operator="lessThan">
      <formula>G144</formula>
    </cfRule>
  </conditionalFormatting>
  <conditionalFormatting sqref="O144">
    <cfRule type="cellIs" dxfId="17079" priority="17191" stopIfTrue="1" operator="lessThan">
      <formula>G144</formula>
    </cfRule>
  </conditionalFormatting>
  <conditionalFormatting sqref="O144">
    <cfRule type="cellIs" dxfId="17078" priority="17190" stopIfTrue="1" operator="lessThan">
      <formula>G144</formula>
    </cfRule>
  </conditionalFormatting>
  <conditionalFormatting sqref="O144">
    <cfRule type="cellIs" dxfId="17077" priority="17189" stopIfTrue="1" operator="lessThan">
      <formula>G144</formula>
    </cfRule>
  </conditionalFormatting>
  <conditionalFormatting sqref="O144">
    <cfRule type="cellIs" dxfId="17076" priority="17188" stopIfTrue="1" operator="lessThan">
      <formula>G144</formula>
    </cfRule>
  </conditionalFormatting>
  <conditionalFormatting sqref="O144">
    <cfRule type="cellIs" dxfId="17075" priority="17187" stopIfTrue="1" operator="lessThan">
      <formula>G144</formula>
    </cfRule>
  </conditionalFormatting>
  <conditionalFormatting sqref="O144">
    <cfRule type="cellIs" dxfId="17074" priority="17186" stopIfTrue="1" operator="lessThan">
      <formula>G144</formula>
    </cfRule>
  </conditionalFormatting>
  <conditionalFormatting sqref="O144">
    <cfRule type="cellIs" dxfId="17073" priority="17185" stopIfTrue="1" operator="lessThan">
      <formula>G144</formula>
    </cfRule>
  </conditionalFormatting>
  <conditionalFormatting sqref="O144">
    <cfRule type="cellIs" dxfId="17072" priority="17184" stopIfTrue="1" operator="lessThan">
      <formula>G144</formula>
    </cfRule>
  </conditionalFormatting>
  <conditionalFormatting sqref="O144">
    <cfRule type="cellIs" dxfId="17071" priority="17183" stopIfTrue="1" operator="lessThan">
      <formula>G144</formula>
    </cfRule>
  </conditionalFormatting>
  <conditionalFormatting sqref="O144">
    <cfRule type="cellIs" dxfId="17070" priority="17182" stopIfTrue="1" operator="lessThan">
      <formula>G144</formula>
    </cfRule>
  </conditionalFormatting>
  <conditionalFormatting sqref="O144">
    <cfRule type="cellIs" dxfId="17069" priority="17181" stopIfTrue="1" operator="lessThan">
      <formula>G144</formula>
    </cfRule>
  </conditionalFormatting>
  <conditionalFormatting sqref="O144">
    <cfRule type="cellIs" dxfId="17068" priority="17180" stopIfTrue="1" operator="lessThan">
      <formula>G144</formula>
    </cfRule>
  </conditionalFormatting>
  <conditionalFormatting sqref="O144">
    <cfRule type="cellIs" dxfId="17067" priority="17179" stopIfTrue="1" operator="lessThan">
      <formula>G144</formula>
    </cfRule>
  </conditionalFormatting>
  <conditionalFormatting sqref="O144">
    <cfRule type="cellIs" dxfId="17066" priority="17178" stopIfTrue="1" operator="lessThan">
      <formula>G144</formula>
    </cfRule>
  </conditionalFormatting>
  <conditionalFormatting sqref="O144">
    <cfRule type="cellIs" dxfId="17065" priority="17177" stopIfTrue="1" operator="lessThan">
      <formula>G144</formula>
    </cfRule>
  </conditionalFormatting>
  <conditionalFormatting sqref="O144">
    <cfRule type="cellIs" dxfId="17064" priority="17176" stopIfTrue="1" operator="lessThan">
      <formula>G144</formula>
    </cfRule>
  </conditionalFormatting>
  <conditionalFormatting sqref="O144">
    <cfRule type="cellIs" dxfId="17063" priority="17175" stopIfTrue="1" operator="lessThan">
      <formula>G144</formula>
    </cfRule>
  </conditionalFormatting>
  <conditionalFormatting sqref="O144">
    <cfRule type="cellIs" dxfId="17062" priority="17174" stopIfTrue="1" operator="lessThan">
      <formula>G144</formula>
    </cfRule>
  </conditionalFormatting>
  <conditionalFormatting sqref="O144">
    <cfRule type="cellIs" dxfId="17061" priority="17173" stopIfTrue="1" operator="lessThan">
      <formula>G144</formula>
    </cfRule>
  </conditionalFormatting>
  <conditionalFormatting sqref="O144">
    <cfRule type="cellIs" dxfId="17060" priority="17172" stopIfTrue="1" operator="lessThan">
      <formula>G144</formula>
    </cfRule>
  </conditionalFormatting>
  <conditionalFormatting sqref="O144">
    <cfRule type="cellIs" dxfId="17059" priority="17171" stopIfTrue="1" operator="lessThan">
      <formula>G144</formula>
    </cfRule>
  </conditionalFormatting>
  <conditionalFormatting sqref="O144">
    <cfRule type="cellIs" dxfId="17058" priority="17170" stopIfTrue="1" operator="lessThan">
      <formula>G144</formula>
    </cfRule>
  </conditionalFormatting>
  <conditionalFormatting sqref="O144">
    <cfRule type="cellIs" dxfId="17057" priority="17169" stopIfTrue="1" operator="lessThan">
      <formula>G144</formula>
    </cfRule>
  </conditionalFormatting>
  <conditionalFormatting sqref="O144">
    <cfRule type="cellIs" dxfId="17056" priority="17168" stopIfTrue="1" operator="lessThan">
      <formula>G144</formula>
    </cfRule>
  </conditionalFormatting>
  <conditionalFormatting sqref="O144">
    <cfRule type="cellIs" dxfId="17055" priority="17167" stopIfTrue="1" operator="lessThan">
      <formula>G144</formula>
    </cfRule>
  </conditionalFormatting>
  <conditionalFormatting sqref="O144">
    <cfRule type="cellIs" dxfId="17054" priority="17166" stopIfTrue="1" operator="lessThan">
      <formula>G144</formula>
    </cfRule>
  </conditionalFormatting>
  <conditionalFormatting sqref="O144">
    <cfRule type="cellIs" dxfId="17053" priority="17165" stopIfTrue="1" operator="lessThan">
      <formula>G144</formula>
    </cfRule>
  </conditionalFormatting>
  <conditionalFormatting sqref="O144">
    <cfRule type="cellIs" dxfId="17052" priority="17164" stopIfTrue="1" operator="lessThan">
      <formula>G144</formula>
    </cfRule>
  </conditionalFormatting>
  <conditionalFormatting sqref="O144">
    <cfRule type="cellIs" dxfId="17051" priority="17163" stopIfTrue="1" operator="lessThan">
      <formula>G144</formula>
    </cfRule>
  </conditionalFormatting>
  <conditionalFormatting sqref="O144">
    <cfRule type="cellIs" dxfId="17050" priority="17162" stopIfTrue="1" operator="lessThan">
      <formula>G144</formula>
    </cfRule>
  </conditionalFormatting>
  <conditionalFormatting sqref="O144">
    <cfRule type="cellIs" dxfId="17049" priority="17161" stopIfTrue="1" operator="lessThan">
      <formula>G144</formula>
    </cfRule>
  </conditionalFormatting>
  <conditionalFormatting sqref="O144">
    <cfRule type="cellIs" dxfId="17048" priority="17160" stopIfTrue="1" operator="lessThan">
      <formula>G144</formula>
    </cfRule>
  </conditionalFormatting>
  <conditionalFormatting sqref="O144">
    <cfRule type="cellIs" dxfId="17047" priority="17159" stopIfTrue="1" operator="lessThan">
      <formula>G144</formula>
    </cfRule>
  </conditionalFormatting>
  <conditionalFormatting sqref="O144">
    <cfRule type="cellIs" dxfId="17046" priority="17158" stopIfTrue="1" operator="lessThan">
      <formula>G144</formula>
    </cfRule>
  </conditionalFormatting>
  <conditionalFormatting sqref="O144">
    <cfRule type="cellIs" dxfId="17045" priority="17157" stopIfTrue="1" operator="lessThan">
      <formula>G144</formula>
    </cfRule>
  </conditionalFormatting>
  <conditionalFormatting sqref="O144">
    <cfRule type="cellIs" dxfId="17044" priority="17156" stopIfTrue="1" operator="lessThan">
      <formula>G144</formula>
    </cfRule>
  </conditionalFormatting>
  <conditionalFormatting sqref="O144">
    <cfRule type="cellIs" dxfId="17043" priority="17155" stopIfTrue="1" operator="lessThan">
      <formula>G144</formula>
    </cfRule>
  </conditionalFormatting>
  <conditionalFormatting sqref="O144">
    <cfRule type="cellIs" dxfId="17042" priority="17154" stopIfTrue="1" operator="lessThan">
      <formula>G144</formula>
    </cfRule>
  </conditionalFormatting>
  <conditionalFormatting sqref="O144">
    <cfRule type="cellIs" dxfId="17041" priority="17153" stopIfTrue="1" operator="lessThan">
      <formula>G144</formula>
    </cfRule>
  </conditionalFormatting>
  <conditionalFormatting sqref="O144">
    <cfRule type="cellIs" dxfId="17040" priority="17152" stopIfTrue="1" operator="lessThan">
      <formula>G144</formula>
    </cfRule>
  </conditionalFormatting>
  <conditionalFormatting sqref="O144">
    <cfRule type="cellIs" dxfId="17039" priority="17151" stopIfTrue="1" operator="lessThan">
      <formula>G144</formula>
    </cfRule>
  </conditionalFormatting>
  <conditionalFormatting sqref="O144">
    <cfRule type="cellIs" dxfId="17038" priority="17150" stopIfTrue="1" operator="lessThan">
      <formula>G144</formula>
    </cfRule>
  </conditionalFormatting>
  <conditionalFormatting sqref="O144">
    <cfRule type="cellIs" dxfId="17037" priority="17149" stopIfTrue="1" operator="lessThan">
      <formula>G144</formula>
    </cfRule>
  </conditionalFormatting>
  <conditionalFormatting sqref="O144">
    <cfRule type="cellIs" dxfId="17036" priority="17148" stopIfTrue="1" operator="lessThan">
      <formula>G144</formula>
    </cfRule>
  </conditionalFormatting>
  <conditionalFormatting sqref="O144">
    <cfRule type="cellIs" dxfId="17035" priority="17147" stopIfTrue="1" operator="lessThan">
      <formula>G144</formula>
    </cfRule>
  </conditionalFormatting>
  <conditionalFormatting sqref="O144">
    <cfRule type="cellIs" dxfId="17034" priority="17146" stopIfTrue="1" operator="lessThan">
      <formula>G144</formula>
    </cfRule>
  </conditionalFormatting>
  <conditionalFormatting sqref="O144">
    <cfRule type="cellIs" dxfId="17033" priority="17145" stopIfTrue="1" operator="lessThan">
      <formula>G144</formula>
    </cfRule>
  </conditionalFormatting>
  <conditionalFormatting sqref="O144">
    <cfRule type="cellIs" dxfId="17032" priority="17144" stopIfTrue="1" operator="lessThan">
      <formula>G144</formula>
    </cfRule>
  </conditionalFormatting>
  <conditionalFormatting sqref="O144">
    <cfRule type="cellIs" dxfId="17031" priority="17143" stopIfTrue="1" operator="lessThan">
      <formula>G144</formula>
    </cfRule>
  </conditionalFormatting>
  <conditionalFormatting sqref="O144">
    <cfRule type="cellIs" dxfId="17030" priority="17142" stopIfTrue="1" operator="lessThan">
      <formula>G144</formula>
    </cfRule>
  </conditionalFormatting>
  <conditionalFormatting sqref="O144">
    <cfRule type="cellIs" dxfId="17029" priority="17141" stopIfTrue="1" operator="lessThan">
      <formula>G144</formula>
    </cfRule>
  </conditionalFormatting>
  <conditionalFormatting sqref="O144">
    <cfRule type="cellIs" dxfId="17028" priority="17140" stopIfTrue="1" operator="lessThan">
      <formula>G144</formula>
    </cfRule>
  </conditionalFormatting>
  <conditionalFormatting sqref="O144">
    <cfRule type="cellIs" dxfId="17027" priority="17139" stopIfTrue="1" operator="lessThan">
      <formula>G144</formula>
    </cfRule>
  </conditionalFormatting>
  <conditionalFormatting sqref="O144">
    <cfRule type="cellIs" dxfId="17026" priority="17138" stopIfTrue="1" operator="lessThan">
      <formula>G144</formula>
    </cfRule>
  </conditionalFormatting>
  <conditionalFormatting sqref="O144">
    <cfRule type="cellIs" dxfId="17025" priority="17137" stopIfTrue="1" operator="lessThan">
      <formula>G144</formula>
    </cfRule>
  </conditionalFormatting>
  <conditionalFormatting sqref="O144">
    <cfRule type="cellIs" dxfId="17024" priority="17136" stopIfTrue="1" operator="lessThan">
      <formula>G144</formula>
    </cfRule>
  </conditionalFormatting>
  <conditionalFormatting sqref="O144">
    <cfRule type="cellIs" dxfId="17023" priority="17135" stopIfTrue="1" operator="lessThan">
      <formula>G144</formula>
    </cfRule>
  </conditionalFormatting>
  <conditionalFormatting sqref="O144">
    <cfRule type="cellIs" dxfId="17022" priority="17134" stopIfTrue="1" operator="lessThan">
      <formula>G144</formula>
    </cfRule>
  </conditionalFormatting>
  <conditionalFormatting sqref="O144">
    <cfRule type="cellIs" dxfId="17021" priority="17133" stopIfTrue="1" operator="lessThan">
      <formula>G144</formula>
    </cfRule>
  </conditionalFormatting>
  <conditionalFormatting sqref="O144">
    <cfRule type="cellIs" dxfId="17020" priority="17132" stopIfTrue="1" operator="lessThan">
      <formula>G144</formula>
    </cfRule>
  </conditionalFormatting>
  <conditionalFormatting sqref="O144">
    <cfRule type="cellIs" dxfId="17019" priority="17131" stopIfTrue="1" operator="lessThan">
      <formula>G144</formula>
    </cfRule>
  </conditionalFormatting>
  <conditionalFormatting sqref="O144">
    <cfRule type="cellIs" dxfId="17018" priority="17130" stopIfTrue="1" operator="lessThan">
      <formula>G144</formula>
    </cfRule>
  </conditionalFormatting>
  <conditionalFormatting sqref="O144">
    <cfRule type="cellIs" dxfId="17017" priority="17129" stopIfTrue="1" operator="lessThan">
      <formula>G144</formula>
    </cfRule>
  </conditionalFormatting>
  <conditionalFormatting sqref="O144">
    <cfRule type="cellIs" dxfId="17016" priority="17128" stopIfTrue="1" operator="lessThan">
      <formula>G144</formula>
    </cfRule>
  </conditionalFormatting>
  <conditionalFormatting sqref="O144">
    <cfRule type="cellIs" dxfId="17015" priority="17127" stopIfTrue="1" operator="lessThan">
      <formula>G144</formula>
    </cfRule>
  </conditionalFormatting>
  <conditionalFormatting sqref="O144">
    <cfRule type="cellIs" dxfId="17014" priority="17126" stopIfTrue="1" operator="lessThan">
      <formula>G144</formula>
    </cfRule>
  </conditionalFormatting>
  <conditionalFormatting sqref="O144">
    <cfRule type="cellIs" dxfId="17013" priority="17125" stopIfTrue="1" operator="lessThan">
      <formula>G144</formula>
    </cfRule>
  </conditionalFormatting>
  <conditionalFormatting sqref="O144">
    <cfRule type="cellIs" dxfId="17012" priority="17124" stopIfTrue="1" operator="lessThan">
      <formula>G144</formula>
    </cfRule>
  </conditionalFormatting>
  <conditionalFormatting sqref="O144">
    <cfRule type="cellIs" dxfId="17011" priority="17123" stopIfTrue="1" operator="lessThan">
      <formula>G144</formula>
    </cfRule>
  </conditionalFormatting>
  <conditionalFormatting sqref="O144">
    <cfRule type="cellIs" dxfId="17010" priority="17122" stopIfTrue="1" operator="lessThan">
      <formula>G144</formula>
    </cfRule>
  </conditionalFormatting>
  <conditionalFormatting sqref="O144">
    <cfRule type="cellIs" dxfId="17009" priority="17121" stopIfTrue="1" operator="lessThan">
      <formula>G144</formula>
    </cfRule>
  </conditionalFormatting>
  <conditionalFormatting sqref="O144">
    <cfRule type="cellIs" dxfId="17008" priority="17120" stopIfTrue="1" operator="lessThan">
      <formula>G144</formula>
    </cfRule>
  </conditionalFormatting>
  <conditionalFormatting sqref="O144">
    <cfRule type="cellIs" dxfId="17007" priority="17119" stopIfTrue="1" operator="lessThan">
      <formula>G144</formula>
    </cfRule>
  </conditionalFormatting>
  <conditionalFormatting sqref="O144">
    <cfRule type="cellIs" dxfId="17006" priority="17118" stopIfTrue="1" operator="lessThan">
      <formula>G144</formula>
    </cfRule>
  </conditionalFormatting>
  <conditionalFormatting sqref="O144">
    <cfRule type="cellIs" dxfId="17005" priority="17117" stopIfTrue="1" operator="lessThan">
      <formula>G144</formula>
    </cfRule>
  </conditionalFormatting>
  <conditionalFormatting sqref="O144">
    <cfRule type="cellIs" dxfId="17004" priority="17116" stopIfTrue="1" operator="lessThan">
      <formula>G144</formula>
    </cfRule>
  </conditionalFormatting>
  <conditionalFormatting sqref="O144">
    <cfRule type="cellIs" dxfId="17003" priority="17115" stopIfTrue="1" operator="lessThan">
      <formula>G144</formula>
    </cfRule>
  </conditionalFormatting>
  <conditionalFormatting sqref="O144">
    <cfRule type="cellIs" dxfId="17002" priority="17114" stopIfTrue="1" operator="lessThan">
      <formula>G144</formula>
    </cfRule>
  </conditionalFormatting>
  <conditionalFormatting sqref="O144">
    <cfRule type="cellIs" dxfId="17001" priority="17113" stopIfTrue="1" operator="lessThan">
      <formula>G144</formula>
    </cfRule>
  </conditionalFormatting>
  <conditionalFormatting sqref="O144">
    <cfRule type="cellIs" dxfId="17000" priority="17112" stopIfTrue="1" operator="lessThan">
      <formula>G144</formula>
    </cfRule>
  </conditionalFormatting>
  <conditionalFormatting sqref="O144">
    <cfRule type="cellIs" dxfId="16999" priority="17111" stopIfTrue="1" operator="lessThan">
      <formula>G144</formula>
    </cfRule>
  </conditionalFormatting>
  <conditionalFormatting sqref="O144">
    <cfRule type="cellIs" dxfId="16998" priority="17110" stopIfTrue="1" operator="lessThan">
      <formula>G144</formula>
    </cfRule>
  </conditionalFormatting>
  <conditionalFormatting sqref="O144">
    <cfRule type="cellIs" dxfId="16997" priority="17109" stopIfTrue="1" operator="lessThan">
      <formula>G144</formula>
    </cfRule>
  </conditionalFormatting>
  <conditionalFormatting sqref="O144">
    <cfRule type="cellIs" dxfId="16996" priority="17108" stopIfTrue="1" operator="lessThan">
      <formula>G144</formula>
    </cfRule>
  </conditionalFormatting>
  <conditionalFormatting sqref="O144">
    <cfRule type="cellIs" dxfId="16995" priority="17107" stopIfTrue="1" operator="lessThan">
      <formula>G144</formula>
    </cfRule>
  </conditionalFormatting>
  <conditionalFormatting sqref="O144">
    <cfRule type="cellIs" dxfId="16994" priority="17106" stopIfTrue="1" operator="lessThan">
      <formula>G144</formula>
    </cfRule>
  </conditionalFormatting>
  <conditionalFormatting sqref="O144">
    <cfRule type="cellIs" dxfId="16993" priority="17105" stopIfTrue="1" operator="lessThan">
      <formula>G144</formula>
    </cfRule>
  </conditionalFormatting>
  <conditionalFormatting sqref="O144">
    <cfRule type="cellIs" dxfId="16992" priority="17104" stopIfTrue="1" operator="lessThan">
      <formula>G144</formula>
    </cfRule>
  </conditionalFormatting>
  <conditionalFormatting sqref="O144">
    <cfRule type="cellIs" dxfId="16991" priority="17103" stopIfTrue="1" operator="lessThan">
      <formula>G144</formula>
    </cfRule>
  </conditionalFormatting>
  <conditionalFormatting sqref="O144">
    <cfRule type="cellIs" dxfId="16990" priority="17102" stopIfTrue="1" operator="lessThan">
      <formula>G144</formula>
    </cfRule>
  </conditionalFormatting>
  <conditionalFormatting sqref="O144">
    <cfRule type="cellIs" dxfId="16989" priority="17101" stopIfTrue="1" operator="lessThan">
      <formula>G144</formula>
    </cfRule>
  </conditionalFormatting>
  <conditionalFormatting sqref="O144">
    <cfRule type="cellIs" dxfId="16988" priority="17100" stopIfTrue="1" operator="lessThan">
      <formula>G144</formula>
    </cfRule>
  </conditionalFormatting>
  <conditionalFormatting sqref="O144">
    <cfRule type="cellIs" dxfId="16987" priority="17099" stopIfTrue="1" operator="lessThan">
      <formula>G144</formula>
    </cfRule>
  </conditionalFormatting>
  <conditionalFormatting sqref="O144">
    <cfRule type="cellIs" dxfId="16986" priority="17098" stopIfTrue="1" operator="lessThan">
      <formula>G144</formula>
    </cfRule>
  </conditionalFormatting>
  <conditionalFormatting sqref="O144">
    <cfRule type="cellIs" dxfId="16985" priority="17097" stopIfTrue="1" operator="lessThan">
      <formula>G144</formula>
    </cfRule>
  </conditionalFormatting>
  <conditionalFormatting sqref="O144">
    <cfRule type="cellIs" dxfId="16984" priority="17096" stopIfTrue="1" operator="lessThan">
      <formula>G144</formula>
    </cfRule>
  </conditionalFormatting>
  <conditionalFormatting sqref="O144">
    <cfRule type="cellIs" dxfId="16983" priority="17095" stopIfTrue="1" operator="lessThan">
      <formula>G144</formula>
    </cfRule>
  </conditionalFormatting>
  <conditionalFormatting sqref="O144">
    <cfRule type="cellIs" dxfId="16982" priority="17094" stopIfTrue="1" operator="lessThan">
      <formula>G144</formula>
    </cfRule>
  </conditionalFormatting>
  <conditionalFormatting sqref="O144">
    <cfRule type="cellIs" dxfId="16981" priority="17093" stopIfTrue="1" operator="lessThan">
      <formula>G144</formula>
    </cfRule>
  </conditionalFormatting>
  <conditionalFormatting sqref="O144">
    <cfRule type="cellIs" dxfId="16980" priority="17092" stopIfTrue="1" operator="lessThan">
      <formula>G144</formula>
    </cfRule>
  </conditionalFormatting>
  <conditionalFormatting sqref="O144">
    <cfRule type="cellIs" dxfId="16979" priority="17091" stopIfTrue="1" operator="lessThan">
      <formula>G144</formula>
    </cfRule>
  </conditionalFormatting>
  <conditionalFormatting sqref="O144">
    <cfRule type="cellIs" dxfId="16978" priority="17090" stopIfTrue="1" operator="lessThan">
      <formula>G144</formula>
    </cfRule>
  </conditionalFormatting>
  <conditionalFormatting sqref="O144">
    <cfRule type="cellIs" dxfId="16977" priority="17089" stopIfTrue="1" operator="lessThan">
      <formula>G144</formula>
    </cfRule>
  </conditionalFormatting>
  <conditionalFormatting sqref="O144">
    <cfRule type="cellIs" dxfId="16976" priority="17088" stopIfTrue="1" operator="lessThan">
      <formula>G144</formula>
    </cfRule>
  </conditionalFormatting>
  <conditionalFormatting sqref="O144">
    <cfRule type="cellIs" dxfId="16975" priority="17087" stopIfTrue="1" operator="lessThan">
      <formula>G144</formula>
    </cfRule>
  </conditionalFormatting>
  <conditionalFormatting sqref="O144">
    <cfRule type="cellIs" dxfId="16974" priority="17086" stopIfTrue="1" operator="lessThan">
      <formula>G144</formula>
    </cfRule>
  </conditionalFormatting>
  <conditionalFormatting sqref="O144">
    <cfRule type="cellIs" dxfId="16973" priority="17085" stopIfTrue="1" operator="lessThan">
      <formula>G144</formula>
    </cfRule>
  </conditionalFormatting>
  <conditionalFormatting sqref="O144">
    <cfRule type="cellIs" dxfId="16972" priority="17084" stopIfTrue="1" operator="lessThan">
      <formula>G144</formula>
    </cfRule>
  </conditionalFormatting>
  <conditionalFormatting sqref="O144">
    <cfRule type="cellIs" dxfId="16971" priority="17083" stopIfTrue="1" operator="lessThan">
      <formula>G144</formula>
    </cfRule>
  </conditionalFormatting>
  <conditionalFormatting sqref="O144">
    <cfRule type="cellIs" dxfId="16970" priority="17082" stopIfTrue="1" operator="lessThan">
      <formula>G144</formula>
    </cfRule>
  </conditionalFormatting>
  <conditionalFormatting sqref="O144">
    <cfRule type="cellIs" dxfId="16969" priority="17081" stopIfTrue="1" operator="lessThan">
      <formula>G144</formula>
    </cfRule>
  </conditionalFormatting>
  <conditionalFormatting sqref="O144">
    <cfRule type="cellIs" dxfId="16968" priority="17080" stopIfTrue="1" operator="lessThan">
      <formula>G144</formula>
    </cfRule>
  </conditionalFormatting>
  <conditionalFormatting sqref="O144">
    <cfRule type="cellIs" dxfId="16967" priority="17079" stopIfTrue="1" operator="lessThan">
      <formula>G144</formula>
    </cfRule>
  </conditionalFormatting>
  <conditionalFormatting sqref="O144">
    <cfRule type="cellIs" dxfId="16966" priority="17078" stopIfTrue="1" operator="lessThan">
      <formula>G144</formula>
    </cfRule>
  </conditionalFormatting>
  <conditionalFormatting sqref="O144">
    <cfRule type="cellIs" dxfId="16965" priority="17077" stopIfTrue="1" operator="lessThan">
      <formula>G144</formula>
    </cfRule>
  </conditionalFormatting>
  <conditionalFormatting sqref="O144">
    <cfRule type="cellIs" dxfId="16964" priority="17076" stopIfTrue="1" operator="lessThan">
      <formula>G144</formula>
    </cfRule>
  </conditionalFormatting>
  <conditionalFormatting sqref="O144">
    <cfRule type="cellIs" dxfId="16963" priority="17075" stopIfTrue="1" operator="lessThan">
      <formula>G144</formula>
    </cfRule>
  </conditionalFormatting>
  <conditionalFormatting sqref="O144">
    <cfRule type="cellIs" dxfId="16962" priority="17074" stopIfTrue="1" operator="lessThan">
      <formula>G144</formula>
    </cfRule>
  </conditionalFormatting>
  <conditionalFormatting sqref="O144">
    <cfRule type="cellIs" dxfId="16961" priority="17073" stopIfTrue="1" operator="lessThan">
      <formula>G144</formula>
    </cfRule>
  </conditionalFormatting>
  <conditionalFormatting sqref="O144">
    <cfRule type="cellIs" dxfId="16960" priority="17072" stopIfTrue="1" operator="lessThan">
      <formula>G144</formula>
    </cfRule>
  </conditionalFormatting>
  <conditionalFormatting sqref="O144">
    <cfRule type="cellIs" dxfId="16959" priority="17071" stopIfTrue="1" operator="lessThan">
      <formula>G144</formula>
    </cfRule>
  </conditionalFormatting>
  <conditionalFormatting sqref="O144">
    <cfRule type="cellIs" dxfId="16958" priority="17070" stopIfTrue="1" operator="lessThan">
      <formula>G144</formula>
    </cfRule>
  </conditionalFormatting>
  <conditionalFormatting sqref="O144">
    <cfRule type="cellIs" dxfId="16957" priority="17069" stopIfTrue="1" operator="lessThan">
      <formula>G144</formula>
    </cfRule>
  </conditionalFormatting>
  <conditionalFormatting sqref="O144">
    <cfRule type="cellIs" dxfId="16956" priority="17068" stopIfTrue="1" operator="lessThan">
      <formula>G144</formula>
    </cfRule>
  </conditionalFormatting>
  <conditionalFormatting sqref="O144">
    <cfRule type="cellIs" dxfId="16955" priority="17067" stopIfTrue="1" operator="lessThan">
      <formula>G144</formula>
    </cfRule>
  </conditionalFormatting>
  <conditionalFormatting sqref="O144">
    <cfRule type="cellIs" dxfId="16954" priority="17066" stopIfTrue="1" operator="lessThan">
      <formula>G144</formula>
    </cfRule>
  </conditionalFormatting>
  <conditionalFormatting sqref="O144">
    <cfRule type="cellIs" dxfId="16953" priority="17065" stopIfTrue="1" operator="lessThan">
      <formula>G144</formula>
    </cfRule>
  </conditionalFormatting>
  <conditionalFormatting sqref="O144">
    <cfRule type="cellIs" dxfId="16952" priority="17064" stopIfTrue="1" operator="lessThan">
      <formula>G144</formula>
    </cfRule>
  </conditionalFormatting>
  <conditionalFormatting sqref="O144">
    <cfRule type="cellIs" dxfId="16951" priority="17063" stopIfTrue="1" operator="lessThan">
      <formula>G144</formula>
    </cfRule>
  </conditionalFormatting>
  <conditionalFormatting sqref="O144">
    <cfRule type="cellIs" dxfId="16950" priority="17062" stopIfTrue="1" operator="lessThan">
      <formula>G144</formula>
    </cfRule>
  </conditionalFormatting>
  <conditionalFormatting sqref="O144">
    <cfRule type="cellIs" dxfId="16949" priority="17061" stopIfTrue="1" operator="lessThan">
      <formula>G144</formula>
    </cfRule>
  </conditionalFormatting>
  <conditionalFormatting sqref="O144">
    <cfRule type="cellIs" dxfId="16948" priority="17060" stopIfTrue="1" operator="lessThan">
      <formula>G144</formula>
    </cfRule>
  </conditionalFormatting>
  <conditionalFormatting sqref="O144">
    <cfRule type="cellIs" dxfId="16947" priority="17059" stopIfTrue="1" operator="lessThan">
      <formula>G144</formula>
    </cfRule>
  </conditionalFormatting>
  <conditionalFormatting sqref="O144">
    <cfRule type="cellIs" dxfId="16946" priority="17058" stopIfTrue="1" operator="lessThan">
      <formula>G144</formula>
    </cfRule>
  </conditionalFormatting>
  <conditionalFormatting sqref="O144">
    <cfRule type="cellIs" dxfId="16945" priority="17057" stopIfTrue="1" operator="lessThan">
      <formula>G144</formula>
    </cfRule>
  </conditionalFormatting>
  <conditionalFormatting sqref="O144">
    <cfRule type="cellIs" dxfId="16944" priority="17056" stopIfTrue="1" operator="lessThan">
      <formula>G144</formula>
    </cfRule>
  </conditionalFormatting>
  <conditionalFormatting sqref="O144">
    <cfRule type="cellIs" dxfId="16943" priority="17055" stopIfTrue="1" operator="lessThan">
      <formula>G144</formula>
    </cfRule>
  </conditionalFormatting>
  <conditionalFormatting sqref="O144">
    <cfRule type="cellIs" dxfId="16942" priority="17054" stopIfTrue="1" operator="lessThan">
      <formula>G144</formula>
    </cfRule>
  </conditionalFormatting>
  <conditionalFormatting sqref="O144">
    <cfRule type="cellIs" dxfId="16941" priority="17053" stopIfTrue="1" operator="lessThan">
      <formula>G144</formula>
    </cfRule>
  </conditionalFormatting>
  <conditionalFormatting sqref="O144">
    <cfRule type="cellIs" dxfId="16940" priority="17052" stopIfTrue="1" operator="lessThan">
      <formula>G144</formula>
    </cfRule>
  </conditionalFormatting>
  <conditionalFormatting sqref="O144">
    <cfRule type="cellIs" dxfId="16939" priority="17051" stopIfTrue="1" operator="lessThan">
      <formula>G144</formula>
    </cfRule>
  </conditionalFormatting>
  <conditionalFormatting sqref="O144">
    <cfRule type="cellIs" dxfId="16938" priority="17050" stopIfTrue="1" operator="lessThan">
      <formula>G144</formula>
    </cfRule>
  </conditionalFormatting>
  <conditionalFormatting sqref="O144">
    <cfRule type="cellIs" dxfId="16937" priority="17049" stopIfTrue="1" operator="lessThan">
      <formula>G144</formula>
    </cfRule>
  </conditionalFormatting>
  <conditionalFormatting sqref="O144">
    <cfRule type="cellIs" dxfId="16936" priority="17048" stopIfTrue="1" operator="lessThan">
      <formula>G144</formula>
    </cfRule>
  </conditionalFormatting>
  <conditionalFormatting sqref="O144">
    <cfRule type="cellIs" dxfId="16935" priority="17047" stopIfTrue="1" operator="lessThan">
      <formula>G144</formula>
    </cfRule>
  </conditionalFormatting>
  <conditionalFormatting sqref="O144">
    <cfRule type="cellIs" dxfId="16934" priority="17046" stopIfTrue="1" operator="lessThan">
      <formula>G144</formula>
    </cfRule>
  </conditionalFormatting>
  <conditionalFormatting sqref="O144">
    <cfRule type="cellIs" dxfId="16933" priority="17045" stopIfTrue="1" operator="lessThan">
      <formula>G144</formula>
    </cfRule>
  </conditionalFormatting>
  <conditionalFormatting sqref="O144">
    <cfRule type="cellIs" dxfId="16932" priority="17044" stopIfTrue="1" operator="lessThan">
      <formula>G144</formula>
    </cfRule>
  </conditionalFormatting>
  <conditionalFormatting sqref="O144">
    <cfRule type="cellIs" dxfId="16931" priority="17043" stopIfTrue="1" operator="lessThan">
      <formula>G144</formula>
    </cfRule>
  </conditionalFormatting>
  <conditionalFormatting sqref="O144">
    <cfRule type="cellIs" dxfId="16930" priority="17042" stopIfTrue="1" operator="lessThan">
      <formula>G144</formula>
    </cfRule>
  </conditionalFormatting>
  <conditionalFormatting sqref="O144">
    <cfRule type="cellIs" dxfId="16929" priority="17041" stopIfTrue="1" operator="lessThan">
      <formula>G144</formula>
    </cfRule>
  </conditionalFormatting>
  <conditionalFormatting sqref="O144">
    <cfRule type="cellIs" dxfId="16928" priority="17040" stopIfTrue="1" operator="lessThan">
      <formula>G144</formula>
    </cfRule>
  </conditionalFormatting>
  <conditionalFormatting sqref="O144">
    <cfRule type="cellIs" dxfId="16927" priority="17039" stopIfTrue="1" operator="lessThan">
      <formula>G144</formula>
    </cfRule>
  </conditionalFormatting>
  <conditionalFormatting sqref="O144">
    <cfRule type="cellIs" dxfId="16926" priority="17038" stopIfTrue="1" operator="lessThan">
      <formula>G144</formula>
    </cfRule>
  </conditionalFormatting>
  <conditionalFormatting sqref="O144">
    <cfRule type="cellIs" dxfId="16925" priority="17037" stopIfTrue="1" operator="lessThan">
      <formula>G144</formula>
    </cfRule>
  </conditionalFormatting>
  <conditionalFormatting sqref="O144">
    <cfRule type="cellIs" dxfId="16924" priority="17036" stopIfTrue="1" operator="lessThan">
      <formula>G144</formula>
    </cfRule>
  </conditionalFormatting>
  <conditionalFormatting sqref="O144">
    <cfRule type="cellIs" dxfId="16923" priority="17035" stopIfTrue="1" operator="lessThan">
      <formula>G144</formula>
    </cfRule>
  </conditionalFormatting>
  <conditionalFormatting sqref="O144">
    <cfRule type="cellIs" dxfId="16922" priority="17034" stopIfTrue="1" operator="lessThan">
      <formula>G144</formula>
    </cfRule>
  </conditionalFormatting>
  <conditionalFormatting sqref="O144">
    <cfRule type="cellIs" dxfId="16921" priority="17033" stopIfTrue="1" operator="lessThan">
      <formula>G144</formula>
    </cfRule>
  </conditionalFormatting>
  <conditionalFormatting sqref="O144">
    <cfRule type="cellIs" dxfId="16920" priority="17032" stopIfTrue="1" operator="lessThan">
      <formula>G144</formula>
    </cfRule>
  </conditionalFormatting>
  <conditionalFormatting sqref="O144">
    <cfRule type="cellIs" dxfId="16919" priority="17031" stopIfTrue="1" operator="lessThan">
      <formula>G144</formula>
    </cfRule>
  </conditionalFormatting>
  <conditionalFormatting sqref="O144">
    <cfRule type="cellIs" dxfId="16918" priority="17030" stopIfTrue="1" operator="lessThan">
      <formula>G144</formula>
    </cfRule>
  </conditionalFormatting>
  <conditionalFormatting sqref="O144">
    <cfRule type="cellIs" dxfId="16917" priority="17029" stopIfTrue="1" operator="lessThan">
      <formula>G144</formula>
    </cfRule>
  </conditionalFormatting>
  <conditionalFormatting sqref="O144">
    <cfRule type="cellIs" dxfId="16916" priority="17028" stopIfTrue="1" operator="lessThan">
      <formula>G144</formula>
    </cfRule>
  </conditionalFormatting>
  <conditionalFormatting sqref="O144">
    <cfRule type="cellIs" dxfId="16915" priority="17027" stopIfTrue="1" operator="lessThan">
      <formula>G144</formula>
    </cfRule>
  </conditionalFormatting>
  <conditionalFormatting sqref="O144">
    <cfRule type="cellIs" dxfId="16914" priority="17026" stopIfTrue="1" operator="lessThan">
      <formula>G144</formula>
    </cfRule>
  </conditionalFormatting>
  <conditionalFormatting sqref="O144">
    <cfRule type="cellIs" dxfId="16913" priority="17025" stopIfTrue="1" operator="lessThan">
      <formula>G144</formula>
    </cfRule>
  </conditionalFormatting>
  <conditionalFormatting sqref="O144">
    <cfRule type="cellIs" dxfId="16912" priority="17024" stopIfTrue="1" operator="lessThan">
      <formula>G144</formula>
    </cfRule>
  </conditionalFormatting>
  <conditionalFormatting sqref="O144">
    <cfRule type="cellIs" dxfId="16911" priority="17023" stopIfTrue="1" operator="lessThan">
      <formula>G144</formula>
    </cfRule>
  </conditionalFormatting>
  <conditionalFormatting sqref="O144">
    <cfRule type="cellIs" dxfId="16910" priority="17022" stopIfTrue="1" operator="lessThan">
      <formula>G144</formula>
    </cfRule>
  </conditionalFormatting>
  <conditionalFormatting sqref="O144">
    <cfRule type="cellIs" dxfId="16909" priority="17021" stopIfTrue="1" operator="lessThan">
      <formula>G144</formula>
    </cfRule>
  </conditionalFormatting>
  <conditionalFormatting sqref="O144">
    <cfRule type="cellIs" dxfId="16908" priority="17020" stopIfTrue="1" operator="lessThan">
      <formula>G144</formula>
    </cfRule>
  </conditionalFormatting>
  <conditionalFormatting sqref="O144">
    <cfRule type="cellIs" dxfId="16907" priority="17019" stopIfTrue="1" operator="lessThan">
      <formula>G144</formula>
    </cfRule>
  </conditionalFormatting>
  <conditionalFormatting sqref="O144">
    <cfRule type="cellIs" dxfId="16906" priority="17018" stopIfTrue="1" operator="lessThan">
      <formula>G144</formula>
    </cfRule>
  </conditionalFormatting>
  <conditionalFormatting sqref="O144">
    <cfRule type="cellIs" dxfId="16905" priority="17017" stopIfTrue="1" operator="lessThan">
      <formula>G144</formula>
    </cfRule>
  </conditionalFormatting>
  <conditionalFormatting sqref="O144">
    <cfRule type="cellIs" dxfId="16904" priority="17016" stopIfTrue="1" operator="lessThan">
      <formula>G144</formula>
    </cfRule>
  </conditionalFormatting>
  <conditionalFormatting sqref="O144">
    <cfRule type="cellIs" dxfId="16903" priority="17015" stopIfTrue="1" operator="lessThan">
      <formula>G144</formula>
    </cfRule>
  </conditionalFormatting>
  <conditionalFormatting sqref="O144">
    <cfRule type="cellIs" dxfId="16902" priority="17014" stopIfTrue="1" operator="lessThan">
      <formula>G144</formula>
    </cfRule>
  </conditionalFormatting>
  <conditionalFormatting sqref="O144">
    <cfRule type="cellIs" dxfId="16901" priority="17013" stopIfTrue="1" operator="lessThan">
      <formula>G144</formula>
    </cfRule>
  </conditionalFormatting>
  <conditionalFormatting sqref="O144">
    <cfRule type="cellIs" dxfId="16900" priority="17012" stopIfTrue="1" operator="lessThan">
      <formula>G144</formula>
    </cfRule>
  </conditionalFormatting>
  <conditionalFormatting sqref="O144">
    <cfRule type="cellIs" dxfId="16899" priority="17011" stopIfTrue="1" operator="lessThan">
      <formula>G144</formula>
    </cfRule>
  </conditionalFormatting>
  <conditionalFormatting sqref="O144">
    <cfRule type="cellIs" dxfId="16898" priority="17010" stopIfTrue="1" operator="lessThan">
      <formula>G144</formula>
    </cfRule>
  </conditionalFormatting>
  <conditionalFormatting sqref="O144">
    <cfRule type="cellIs" dxfId="16897" priority="17009" stopIfTrue="1" operator="lessThan">
      <formula>G144</formula>
    </cfRule>
  </conditionalFormatting>
  <conditionalFormatting sqref="O144">
    <cfRule type="cellIs" dxfId="16896" priority="17008" stopIfTrue="1" operator="lessThan">
      <formula>G144</formula>
    </cfRule>
  </conditionalFormatting>
  <conditionalFormatting sqref="O144">
    <cfRule type="cellIs" dxfId="16895" priority="17007" stopIfTrue="1" operator="lessThan">
      <formula>G144</formula>
    </cfRule>
  </conditionalFormatting>
  <conditionalFormatting sqref="O144">
    <cfRule type="cellIs" dxfId="16894" priority="17006" stopIfTrue="1" operator="lessThan">
      <formula>G144</formula>
    </cfRule>
  </conditionalFormatting>
  <conditionalFormatting sqref="O144">
    <cfRule type="cellIs" dxfId="16893" priority="17005" stopIfTrue="1" operator="lessThan">
      <formula>G144</formula>
    </cfRule>
  </conditionalFormatting>
  <conditionalFormatting sqref="O144">
    <cfRule type="cellIs" dxfId="16892" priority="17004" stopIfTrue="1" operator="lessThan">
      <formula>G144</formula>
    </cfRule>
  </conditionalFormatting>
  <conditionalFormatting sqref="O144">
    <cfRule type="cellIs" dxfId="16891" priority="17003" stopIfTrue="1" operator="lessThan">
      <formula>G144</formula>
    </cfRule>
  </conditionalFormatting>
  <conditionalFormatting sqref="O144">
    <cfRule type="cellIs" dxfId="16890" priority="17002" stopIfTrue="1" operator="lessThan">
      <formula>G144</formula>
    </cfRule>
  </conditionalFormatting>
  <conditionalFormatting sqref="O144">
    <cfRule type="cellIs" dxfId="16889" priority="17001" stopIfTrue="1" operator="lessThan">
      <formula>G144</formula>
    </cfRule>
  </conditionalFormatting>
  <conditionalFormatting sqref="O144">
    <cfRule type="cellIs" dxfId="16888" priority="17000" stopIfTrue="1" operator="lessThan">
      <formula>G144</formula>
    </cfRule>
  </conditionalFormatting>
  <conditionalFormatting sqref="O144">
    <cfRule type="cellIs" dxfId="16887" priority="16999" stopIfTrue="1" operator="lessThan">
      <formula>G144</formula>
    </cfRule>
  </conditionalFormatting>
  <conditionalFormatting sqref="O144">
    <cfRule type="cellIs" dxfId="16886" priority="16998" stopIfTrue="1" operator="lessThan">
      <formula>G144</formula>
    </cfRule>
  </conditionalFormatting>
  <conditionalFormatting sqref="O144">
    <cfRule type="cellIs" dxfId="16885" priority="16997" stopIfTrue="1" operator="lessThan">
      <formula>G144</formula>
    </cfRule>
  </conditionalFormatting>
  <conditionalFormatting sqref="O144">
    <cfRule type="cellIs" dxfId="16884" priority="16996" stopIfTrue="1" operator="lessThan">
      <formula>G144</formula>
    </cfRule>
  </conditionalFormatting>
  <conditionalFormatting sqref="O144">
    <cfRule type="cellIs" dxfId="16883" priority="16995" stopIfTrue="1" operator="lessThan">
      <formula>G144</formula>
    </cfRule>
  </conditionalFormatting>
  <conditionalFormatting sqref="O144">
    <cfRule type="cellIs" dxfId="16882" priority="16994" stopIfTrue="1" operator="lessThan">
      <formula>G144</formula>
    </cfRule>
  </conditionalFormatting>
  <conditionalFormatting sqref="O144">
    <cfRule type="cellIs" dxfId="16881" priority="16993" stopIfTrue="1" operator="lessThan">
      <formula>G144</formula>
    </cfRule>
  </conditionalFormatting>
  <conditionalFormatting sqref="O144">
    <cfRule type="cellIs" dxfId="16880" priority="16992" stopIfTrue="1" operator="lessThan">
      <formula>G144</formula>
    </cfRule>
  </conditionalFormatting>
  <conditionalFormatting sqref="O144">
    <cfRule type="cellIs" dxfId="16879" priority="16991" stopIfTrue="1" operator="lessThan">
      <formula>G144</formula>
    </cfRule>
  </conditionalFormatting>
  <conditionalFormatting sqref="O144">
    <cfRule type="cellIs" dxfId="16878" priority="16990" stopIfTrue="1" operator="lessThan">
      <formula>G144</formula>
    </cfRule>
  </conditionalFormatting>
  <conditionalFormatting sqref="O144">
    <cfRule type="cellIs" dxfId="16877" priority="16989" stopIfTrue="1" operator="lessThan">
      <formula>G144</formula>
    </cfRule>
  </conditionalFormatting>
  <conditionalFormatting sqref="O144">
    <cfRule type="cellIs" dxfId="16876" priority="16988" stopIfTrue="1" operator="lessThan">
      <formula>G144</formula>
    </cfRule>
  </conditionalFormatting>
  <conditionalFormatting sqref="O144">
    <cfRule type="cellIs" dxfId="16875" priority="16987" stopIfTrue="1" operator="lessThan">
      <formula>G144</formula>
    </cfRule>
  </conditionalFormatting>
  <conditionalFormatting sqref="O144">
    <cfRule type="cellIs" dxfId="16874" priority="16986" stopIfTrue="1" operator="lessThan">
      <formula>G144</formula>
    </cfRule>
  </conditionalFormatting>
  <conditionalFormatting sqref="O144">
    <cfRule type="cellIs" dxfId="16873" priority="16985" stopIfTrue="1" operator="lessThan">
      <formula>G144</formula>
    </cfRule>
  </conditionalFormatting>
  <conditionalFormatting sqref="O144">
    <cfRule type="cellIs" dxfId="16872" priority="16984" stopIfTrue="1" operator="lessThan">
      <formula>G144</formula>
    </cfRule>
  </conditionalFormatting>
  <conditionalFormatting sqref="O144">
    <cfRule type="cellIs" dxfId="16871" priority="16983" stopIfTrue="1" operator="lessThan">
      <formula>G144</formula>
    </cfRule>
  </conditionalFormatting>
  <conditionalFormatting sqref="O144">
    <cfRule type="cellIs" dxfId="16870" priority="16982" stopIfTrue="1" operator="lessThan">
      <formula>G144</formula>
    </cfRule>
  </conditionalFormatting>
  <conditionalFormatting sqref="O144">
    <cfRule type="cellIs" dxfId="16869" priority="16981" stopIfTrue="1" operator="lessThan">
      <formula>G144</formula>
    </cfRule>
  </conditionalFormatting>
  <conditionalFormatting sqref="O144">
    <cfRule type="cellIs" dxfId="16868" priority="16980" stopIfTrue="1" operator="lessThan">
      <formula>G144</formula>
    </cfRule>
  </conditionalFormatting>
  <conditionalFormatting sqref="O144">
    <cfRule type="cellIs" dxfId="16867" priority="16979" stopIfTrue="1" operator="lessThan">
      <formula>G144</formula>
    </cfRule>
  </conditionalFormatting>
  <conditionalFormatting sqref="O144">
    <cfRule type="cellIs" dxfId="16866" priority="16978" stopIfTrue="1" operator="lessThan">
      <formula>G144</formula>
    </cfRule>
  </conditionalFormatting>
  <conditionalFormatting sqref="O144">
    <cfRule type="cellIs" dxfId="16865" priority="16977" stopIfTrue="1" operator="lessThan">
      <formula>G144</formula>
    </cfRule>
  </conditionalFormatting>
  <conditionalFormatting sqref="O144">
    <cfRule type="cellIs" dxfId="16864" priority="16976" stopIfTrue="1" operator="lessThan">
      <formula>G144</formula>
    </cfRule>
  </conditionalFormatting>
  <conditionalFormatting sqref="O144">
    <cfRule type="cellIs" dxfId="16863" priority="16975" stopIfTrue="1" operator="lessThan">
      <formula>G144</formula>
    </cfRule>
  </conditionalFormatting>
  <conditionalFormatting sqref="O144">
    <cfRule type="cellIs" dxfId="16862" priority="16974" stopIfTrue="1" operator="lessThan">
      <formula>G144</formula>
    </cfRule>
  </conditionalFormatting>
  <conditionalFormatting sqref="O144">
    <cfRule type="cellIs" dxfId="16861" priority="16973" stopIfTrue="1" operator="lessThan">
      <formula>G144</formula>
    </cfRule>
  </conditionalFormatting>
  <conditionalFormatting sqref="O144">
    <cfRule type="cellIs" dxfId="16860" priority="16972" stopIfTrue="1" operator="lessThan">
      <formula>G144</formula>
    </cfRule>
  </conditionalFormatting>
  <conditionalFormatting sqref="O144">
    <cfRule type="cellIs" dxfId="16859" priority="16971" stopIfTrue="1" operator="lessThan">
      <formula>G144</formula>
    </cfRule>
  </conditionalFormatting>
  <conditionalFormatting sqref="O144">
    <cfRule type="cellIs" dxfId="16858" priority="16970" stopIfTrue="1" operator="lessThan">
      <formula>G144</formula>
    </cfRule>
  </conditionalFormatting>
  <conditionalFormatting sqref="O144">
    <cfRule type="cellIs" dxfId="16857" priority="16969" stopIfTrue="1" operator="lessThan">
      <formula>G144</formula>
    </cfRule>
  </conditionalFormatting>
  <conditionalFormatting sqref="O144">
    <cfRule type="cellIs" dxfId="16856" priority="16968" stopIfTrue="1" operator="lessThan">
      <formula>G144</formula>
    </cfRule>
  </conditionalFormatting>
  <conditionalFormatting sqref="O144">
    <cfRule type="cellIs" dxfId="16855" priority="16967" stopIfTrue="1" operator="lessThan">
      <formula>G144</formula>
    </cfRule>
  </conditionalFormatting>
  <conditionalFormatting sqref="O144">
    <cfRule type="cellIs" dxfId="16854" priority="16966" stopIfTrue="1" operator="lessThan">
      <formula>G144</formula>
    </cfRule>
  </conditionalFormatting>
  <conditionalFormatting sqref="O144">
    <cfRule type="cellIs" dxfId="16853" priority="16965" stopIfTrue="1" operator="lessThan">
      <formula>G144</formula>
    </cfRule>
  </conditionalFormatting>
  <conditionalFormatting sqref="O144">
    <cfRule type="cellIs" dxfId="16852" priority="16964" stopIfTrue="1" operator="lessThan">
      <formula>G144</formula>
    </cfRule>
  </conditionalFormatting>
  <conditionalFormatting sqref="O144">
    <cfRule type="cellIs" dxfId="16851" priority="16963" stopIfTrue="1" operator="lessThan">
      <formula>G144</formula>
    </cfRule>
  </conditionalFormatting>
  <conditionalFormatting sqref="O144">
    <cfRule type="cellIs" dxfId="16850" priority="16962" stopIfTrue="1" operator="lessThan">
      <formula>G144</formula>
    </cfRule>
  </conditionalFormatting>
  <conditionalFormatting sqref="O144">
    <cfRule type="cellIs" dxfId="16849" priority="16961" stopIfTrue="1" operator="lessThan">
      <formula>G144</formula>
    </cfRule>
  </conditionalFormatting>
  <conditionalFormatting sqref="O144">
    <cfRule type="cellIs" dxfId="16848" priority="16960" stopIfTrue="1" operator="lessThan">
      <formula>G144</formula>
    </cfRule>
  </conditionalFormatting>
  <conditionalFormatting sqref="O144">
    <cfRule type="cellIs" dxfId="16847" priority="16959" stopIfTrue="1" operator="lessThan">
      <formula>G144</formula>
    </cfRule>
  </conditionalFormatting>
  <conditionalFormatting sqref="O144">
    <cfRule type="cellIs" dxfId="16846" priority="16958" stopIfTrue="1" operator="lessThan">
      <formula>G144</formula>
    </cfRule>
  </conditionalFormatting>
  <conditionalFormatting sqref="O144">
    <cfRule type="cellIs" dxfId="16845" priority="16957" stopIfTrue="1" operator="lessThan">
      <formula>G144</formula>
    </cfRule>
  </conditionalFormatting>
  <conditionalFormatting sqref="O144">
    <cfRule type="cellIs" dxfId="16844" priority="16956" stopIfTrue="1" operator="lessThan">
      <formula>G144</formula>
    </cfRule>
  </conditionalFormatting>
  <conditionalFormatting sqref="O144">
    <cfRule type="cellIs" dxfId="16843" priority="16955" stopIfTrue="1" operator="lessThan">
      <formula>G144</formula>
    </cfRule>
  </conditionalFormatting>
  <conditionalFormatting sqref="O144">
    <cfRule type="cellIs" dxfId="16842" priority="16954" stopIfTrue="1" operator="lessThan">
      <formula>G144</formula>
    </cfRule>
  </conditionalFormatting>
  <conditionalFormatting sqref="O144">
    <cfRule type="cellIs" dxfId="16841" priority="16953" stopIfTrue="1" operator="lessThan">
      <formula>G144</formula>
    </cfRule>
  </conditionalFormatting>
  <conditionalFormatting sqref="O144">
    <cfRule type="cellIs" dxfId="16840" priority="16952" stopIfTrue="1" operator="lessThan">
      <formula>G144</formula>
    </cfRule>
  </conditionalFormatting>
  <conditionalFormatting sqref="O144">
    <cfRule type="cellIs" dxfId="16839" priority="16951" stopIfTrue="1" operator="lessThan">
      <formula>G144</formula>
    </cfRule>
  </conditionalFormatting>
  <conditionalFormatting sqref="O144">
    <cfRule type="cellIs" dxfId="16838" priority="16950" stopIfTrue="1" operator="lessThan">
      <formula>G144</formula>
    </cfRule>
  </conditionalFormatting>
  <conditionalFormatting sqref="O144">
    <cfRule type="cellIs" dxfId="16837" priority="16949" stopIfTrue="1" operator="lessThan">
      <formula>G144</formula>
    </cfRule>
  </conditionalFormatting>
  <conditionalFormatting sqref="O144">
    <cfRule type="cellIs" dxfId="16836" priority="16948" stopIfTrue="1" operator="lessThan">
      <formula>G144</formula>
    </cfRule>
  </conditionalFormatting>
  <conditionalFormatting sqref="O144">
    <cfRule type="cellIs" dxfId="16835" priority="16947" stopIfTrue="1" operator="lessThan">
      <formula>G144</formula>
    </cfRule>
  </conditionalFormatting>
  <conditionalFormatting sqref="O144">
    <cfRule type="cellIs" dxfId="16834" priority="16946" stopIfTrue="1" operator="lessThan">
      <formula>G144</formula>
    </cfRule>
  </conditionalFormatting>
  <conditionalFormatting sqref="O144">
    <cfRule type="cellIs" dxfId="16833" priority="16945" stopIfTrue="1" operator="lessThan">
      <formula>G144</formula>
    </cfRule>
  </conditionalFormatting>
  <conditionalFormatting sqref="O144">
    <cfRule type="cellIs" dxfId="16832" priority="16944" stopIfTrue="1" operator="lessThan">
      <formula>G144</formula>
    </cfRule>
  </conditionalFormatting>
  <conditionalFormatting sqref="O144">
    <cfRule type="cellIs" dxfId="16831" priority="16943" stopIfTrue="1" operator="lessThan">
      <formula>G144</formula>
    </cfRule>
  </conditionalFormatting>
  <conditionalFormatting sqref="O144">
    <cfRule type="cellIs" dxfId="16830" priority="16942" stopIfTrue="1" operator="lessThan">
      <formula>G144</formula>
    </cfRule>
  </conditionalFormatting>
  <conditionalFormatting sqref="O144">
    <cfRule type="cellIs" dxfId="16829" priority="16941" stopIfTrue="1" operator="lessThan">
      <formula>G144</formula>
    </cfRule>
  </conditionalFormatting>
  <conditionalFormatting sqref="O144">
    <cfRule type="cellIs" dxfId="16828" priority="16940" stopIfTrue="1" operator="lessThan">
      <formula>G144</formula>
    </cfRule>
  </conditionalFormatting>
  <conditionalFormatting sqref="O144">
    <cfRule type="cellIs" dxfId="16827" priority="16939" stopIfTrue="1" operator="lessThan">
      <formula>G144</formula>
    </cfRule>
  </conditionalFormatting>
  <conditionalFormatting sqref="O144">
    <cfRule type="cellIs" dxfId="16826" priority="16938" stopIfTrue="1" operator="lessThan">
      <formula>G144</formula>
    </cfRule>
  </conditionalFormatting>
  <conditionalFormatting sqref="O144">
    <cfRule type="cellIs" dxfId="16825" priority="16937" stopIfTrue="1" operator="lessThan">
      <formula>G144</formula>
    </cfRule>
  </conditionalFormatting>
  <conditionalFormatting sqref="O144">
    <cfRule type="cellIs" dxfId="16824" priority="16936" stopIfTrue="1" operator="lessThan">
      <formula>G144</formula>
    </cfRule>
  </conditionalFormatting>
  <conditionalFormatting sqref="O144">
    <cfRule type="cellIs" dxfId="16823" priority="16935" stopIfTrue="1" operator="lessThan">
      <formula>G144</formula>
    </cfRule>
  </conditionalFormatting>
  <conditionalFormatting sqref="O144">
    <cfRule type="cellIs" dxfId="16822" priority="16934" stopIfTrue="1" operator="lessThan">
      <formula>G144</formula>
    </cfRule>
  </conditionalFormatting>
  <conditionalFormatting sqref="O144">
    <cfRule type="cellIs" dxfId="16821" priority="16933" stopIfTrue="1" operator="lessThan">
      <formula>G144</formula>
    </cfRule>
  </conditionalFormatting>
  <conditionalFormatting sqref="O144">
    <cfRule type="cellIs" dxfId="16820" priority="16932" stopIfTrue="1" operator="lessThan">
      <formula>G144</formula>
    </cfRule>
  </conditionalFormatting>
  <conditionalFormatting sqref="Y144">
    <cfRule type="cellIs" dxfId="16819" priority="16931" stopIfTrue="1" operator="lessThan">
      <formula>J144</formula>
    </cfRule>
  </conditionalFormatting>
  <conditionalFormatting sqref="Y144">
    <cfRule type="cellIs" dxfId="16818" priority="16930" stopIfTrue="1" operator="lessThan">
      <formula>J144</formula>
    </cfRule>
  </conditionalFormatting>
  <conditionalFormatting sqref="Y144">
    <cfRule type="cellIs" dxfId="16817" priority="16929" stopIfTrue="1" operator="lessThan">
      <formula>J144</formula>
    </cfRule>
  </conditionalFormatting>
  <conditionalFormatting sqref="Y144">
    <cfRule type="cellIs" dxfId="16816" priority="16928" stopIfTrue="1" operator="lessThan">
      <formula>J144</formula>
    </cfRule>
  </conditionalFormatting>
  <conditionalFormatting sqref="Y144">
    <cfRule type="cellIs" dxfId="16815" priority="16927" stopIfTrue="1" operator="lessThan">
      <formula>J144</formula>
    </cfRule>
  </conditionalFormatting>
  <conditionalFormatting sqref="Y144">
    <cfRule type="cellIs" dxfId="16814" priority="16926" stopIfTrue="1" operator="lessThan">
      <formula>J144</formula>
    </cfRule>
  </conditionalFormatting>
  <conditionalFormatting sqref="Y144">
    <cfRule type="cellIs" dxfId="16813" priority="16925" stopIfTrue="1" operator="lessThan">
      <formula>J144</formula>
    </cfRule>
  </conditionalFormatting>
  <conditionalFormatting sqref="Y144">
    <cfRule type="cellIs" dxfId="16812" priority="16924" stopIfTrue="1" operator="lessThan">
      <formula>J144</formula>
    </cfRule>
  </conditionalFormatting>
  <conditionalFormatting sqref="Y144">
    <cfRule type="cellIs" dxfId="16811" priority="16923" stopIfTrue="1" operator="lessThan">
      <formula>J144</formula>
    </cfRule>
  </conditionalFormatting>
  <conditionalFormatting sqref="Y144">
    <cfRule type="cellIs" dxfId="16810" priority="16922" stopIfTrue="1" operator="lessThan">
      <formula>J144</formula>
    </cfRule>
  </conditionalFormatting>
  <conditionalFormatting sqref="X144">
    <cfRule type="cellIs" dxfId="16809" priority="16921" stopIfTrue="1" operator="lessThan">
      <formula>J144</formula>
    </cfRule>
  </conditionalFormatting>
  <conditionalFormatting sqref="X144">
    <cfRule type="cellIs" dxfId="16808" priority="16920" stopIfTrue="1" operator="lessThan">
      <formula>J144</formula>
    </cfRule>
  </conditionalFormatting>
  <conditionalFormatting sqref="X144">
    <cfRule type="cellIs" dxfId="16807" priority="16919" stopIfTrue="1" operator="lessThan">
      <formula>J144</formula>
    </cfRule>
  </conditionalFormatting>
  <conditionalFormatting sqref="Y144">
    <cfRule type="cellIs" dxfId="16806" priority="16918" stopIfTrue="1" operator="lessThan">
      <formula>J144</formula>
    </cfRule>
  </conditionalFormatting>
  <conditionalFormatting sqref="X144">
    <cfRule type="cellIs" dxfId="16805" priority="16917" stopIfTrue="1" operator="lessThan">
      <formula>J144</formula>
    </cfRule>
  </conditionalFormatting>
  <conditionalFormatting sqref="X144">
    <cfRule type="cellIs" dxfId="16804" priority="16916" stopIfTrue="1" operator="lessThan">
      <formula>J144</formula>
    </cfRule>
  </conditionalFormatting>
  <conditionalFormatting sqref="O144:O145">
    <cfRule type="cellIs" dxfId="16803" priority="16915" stopIfTrue="1" operator="lessThan">
      <formula>G144</formula>
    </cfRule>
  </conditionalFormatting>
  <conditionalFormatting sqref="O144:O145">
    <cfRule type="cellIs" dxfId="16802" priority="16914" stopIfTrue="1" operator="lessThan">
      <formula>G144</formula>
    </cfRule>
  </conditionalFormatting>
  <conditionalFormatting sqref="O144:O145">
    <cfRule type="cellIs" dxfId="16801" priority="16913" stopIfTrue="1" operator="lessThan">
      <formula>G144</formula>
    </cfRule>
  </conditionalFormatting>
  <conditionalFormatting sqref="O144:O145">
    <cfRule type="cellIs" dxfId="16800" priority="16912" stopIfTrue="1" operator="lessThan">
      <formula>G144</formula>
    </cfRule>
  </conditionalFormatting>
  <conditionalFormatting sqref="O144:O145">
    <cfRule type="cellIs" dxfId="16799" priority="16911" stopIfTrue="1" operator="lessThan">
      <formula>G144</formula>
    </cfRule>
  </conditionalFormatting>
  <conditionalFormatting sqref="O144:O145">
    <cfRule type="cellIs" dxfId="16798" priority="16910" stopIfTrue="1" operator="lessThan">
      <formula>G144</formula>
    </cfRule>
  </conditionalFormatting>
  <conditionalFormatting sqref="O144:O145">
    <cfRule type="cellIs" dxfId="16797" priority="16905" stopIfTrue="1" operator="lessThan">
      <formula>G144</formula>
    </cfRule>
  </conditionalFormatting>
  <conditionalFormatting sqref="O144:O145">
    <cfRule type="cellIs" dxfId="16796" priority="16904" stopIfTrue="1" operator="lessThan">
      <formula>G144</formula>
    </cfRule>
  </conditionalFormatting>
  <conditionalFormatting sqref="O144:O145">
    <cfRule type="cellIs" dxfId="16795" priority="16903" stopIfTrue="1" operator="lessThan">
      <formula>G144</formula>
    </cfRule>
  </conditionalFormatting>
  <conditionalFormatting sqref="O144:O145">
    <cfRule type="cellIs" dxfId="16794" priority="16902" stopIfTrue="1" operator="lessThan">
      <formula>G144</formula>
    </cfRule>
  </conditionalFormatting>
  <conditionalFormatting sqref="O144:O145">
    <cfRule type="cellIs" dxfId="16793" priority="16901" stopIfTrue="1" operator="lessThan">
      <formula>G144</formula>
    </cfRule>
  </conditionalFormatting>
  <conditionalFormatting sqref="O144:O145">
    <cfRule type="cellIs" dxfId="16792" priority="16900" stopIfTrue="1" operator="lessThan">
      <formula>G144</formula>
    </cfRule>
  </conditionalFormatting>
  <conditionalFormatting sqref="O144:O145">
    <cfRule type="cellIs" dxfId="16791" priority="16895" stopIfTrue="1" operator="lessThan">
      <formula>G144</formula>
    </cfRule>
  </conditionalFormatting>
  <conditionalFormatting sqref="O144:O145">
    <cfRule type="cellIs" dxfId="16790" priority="16894" stopIfTrue="1" operator="lessThan">
      <formula>G144</formula>
    </cfRule>
  </conditionalFormatting>
  <conditionalFormatting sqref="O144:O145">
    <cfRule type="cellIs" dxfId="16789" priority="16893" stopIfTrue="1" operator="lessThan">
      <formula>G144</formula>
    </cfRule>
  </conditionalFormatting>
  <conditionalFormatting sqref="O144:O145">
    <cfRule type="cellIs" dxfId="16788" priority="16892" stopIfTrue="1" operator="lessThan">
      <formula>G144</formula>
    </cfRule>
  </conditionalFormatting>
  <conditionalFormatting sqref="O144:O145">
    <cfRule type="cellIs" dxfId="16787" priority="16891" stopIfTrue="1" operator="lessThan">
      <formula>G144</formula>
    </cfRule>
  </conditionalFormatting>
  <conditionalFormatting sqref="O144:O145">
    <cfRule type="cellIs" dxfId="16786" priority="16890" stopIfTrue="1" operator="lessThan">
      <formula>G144</formula>
    </cfRule>
  </conditionalFormatting>
  <conditionalFormatting sqref="O144:O145">
    <cfRule type="cellIs" dxfId="16785" priority="16885" stopIfTrue="1" operator="lessThan">
      <formula>G144</formula>
    </cfRule>
  </conditionalFormatting>
  <conditionalFormatting sqref="O144:O145">
    <cfRule type="cellIs" dxfId="16784" priority="16884" stopIfTrue="1" operator="lessThan">
      <formula>G144</formula>
    </cfRule>
  </conditionalFormatting>
  <conditionalFormatting sqref="O144:O145">
    <cfRule type="cellIs" dxfId="16783" priority="16883" stopIfTrue="1" operator="lessThan">
      <formula>G144</formula>
    </cfRule>
  </conditionalFormatting>
  <conditionalFormatting sqref="O144:O145">
    <cfRule type="cellIs" dxfId="16782" priority="16882" stopIfTrue="1" operator="lessThan">
      <formula>G144</formula>
    </cfRule>
  </conditionalFormatting>
  <conditionalFormatting sqref="O144:O145">
    <cfRule type="cellIs" dxfId="16781" priority="16881" stopIfTrue="1" operator="lessThan">
      <formula>G144</formula>
    </cfRule>
  </conditionalFormatting>
  <conditionalFormatting sqref="O144:O145">
    <cfRule type="cellIs" dxfId="16780" priority="16880" stopIfTrue="1" operator="lessThan">
      <formula>G144</formula>
    </cfRule>
  </conditionalFormatting>
  <conditionalFormatting sqref="O144:O145">
    <cfRule type="cellIs" dxfId="16779" priority="16875" stopIfTrue="1" operator="lessThan">
      <formula>G144</formula>
    </cfRule>
  </conditionalFormatting>
  <conditionalFormatting sqref="O144:O145">
    <cfRule type="cellIs" dxfId="16778" priority="16874" stopIfTrue="1" operator="lessThan">
      <formula>G144</formula>
    </cfRule>
  </conditionalFormatting>
  <conditionalFormatting sqref="O144:O145">
    <cfRule type="cellIs" dxfId="16777" priority="16873" stopIfTrue="1" operator="lessThan">
      <formula>G144</formula>
    </cfRule>
  </conditionalFormatting>
  <conditionalFormatting sqref="O144:O145">
    <cfRule type="cellIs" dxfId="16776" priority="16872" stopIfTrue="1" operator="lessThan">
      <formula>G144</formula>
    </cfRule>
  </conditionalFormatting>
  <conditionalFormatting sqref="O144:O145">
    <cfRule type="cellIs" dxfId="16775" priority="16871" stopIfTrue="1" operator="lessThan">
      <formula>G144</formula>
    </cfRule>
  </conditionalFormatting>
  <conditionalFormatting sqref="O144:O145">
    <cfRule type="cellIs" dxfId="16774" priority="16870" stopIfTrue="1" operator="lessThan">
      <formula>G144</formula>
    </cfRule>
  </conditionalFormatting>
  <conditionalFormatting sqref="O144:O145">
    <cfRule type="cellIs" dxfId="16773" priority="16869" stopIfTrue="1" operator="lessThan">
      <formula>G144</formula>
    </cfRule>
  </conditionalFormatting>
  <conditionalFormatting sqref="O144:O145">
    <cfRule type="cellIs" dxfId="16772" priority="16868" stopIfTrue="1" operator="lessThan">
      <formula>G144</formula>
    </cfRule>
  </conditionalFormatting>
  <conditionalFormatting sqref="O144:O145">
    <cfRule type="cellIs" dxfId="16771" priority="16867" stopIfTrue="1" operator="lessThan">
      <formula>G144</formula>
    </cfRule>
  </conditionalFormatting>
  <conditionalFormatting sqref="O144:O145">
    <cfRule type="cellIs" dxfId="16770" priority="16866" stopIfTrue="1" operator="lessThan">
      <formula>G144</formula>
    </cfRule>
  </conditionalFormatting>
  <conditionalFormatting sqref="O144:O145">
    <cfRule type="cellIs" dxfId="16769" priority="16865" stopIfTrue="1" operator="lessThan">
      <formula>G144</formula>
    </cfRule>
  </conditionalFormatting>
  <conditionalFormatting sqref="O144:O145">
    <cfRule type="cellIs" dxfId="16768" priority="16864" stopIfTrue="1" operator="lessThan">
      <formula>G144</formula>
    </cfRule>
  </conditionalFormatting>
  <conditionalFormatting sqref="O144:O145">
    <cfRule type="cellIs" dxfId="16767" priority="16863" stopIfTrue="1" operator="lessThan">
      <formula>G144</formula>
    </cfRule>
  </conditionalFormatting>
  <conditionalFormatting sqref="O144:O145">
    <cfRule type="cellIs" dxfId="16766" priority="16862" stopIfTrue="1" operator="lessThan">
      <formula>G144</formula>
    </cfRule>
  </conditionalFormatting>
  <conditionalFormatting sqref="O144:O145">
    <cfRule type="cellIs" dxfId="16765" priority="16861" stopIfTrue="1" operator="lessThan">
      <formula>G144</formula>
    </cfRule>
  </conditionalFormatting>
  <conditionalFormatting sqref="O144:O145">
    <cfRule type="cellIs" dxfId="16764" priority="16860" stopIfTrue="1" operator="lessThan">
      <formula>G144</formula>
    </cfRule>
  </conditionalFormatting>
  <conditionalFormatting sqref="O144:O145">
    <cfRule type="cellIs" dxfId="16763" priority="16859" stopIfTrue="1" operator="lessThan">
      <formula>G144</formula>
    </cfRule>
  </conditionalFormatting>
  <conditionalFormatting sqref="O144:O145">
    <cfRule type="cellIs" dxfId="16762" priority="16858" stopIfTrue="1" operator="lessThan">
      <formula>G144</formula>
    </cfRule>
  </conditionalFormatting>
  <conditionalFormatting sqref="O144:O145">
    <cfRule type="cellIs" dxfId="16761" priority="16857" stopIfTrue="1" operator="lessThan">
      <formula>G144</formula>
    </cfRule>
  </conditionalFormatting>
  <conditionalFormatting sqref="O144:O145">
    <cfRule type="cellIs" dxfId="16760" priority="16856" stopIfTrue="1" operator="lessThan">
      <formula>G144</formula>
    </cfRule>
  </conditionalFormatting>
  <conditionalFormatting sqref="O144:O145">
    <cfRule type="cellIs" dxfId="16759" priority="16855" stopIfTrue="1" operator="lessThan">
      <formula>G144</formula>
    </cfRule>
  </conditionalFormatting>
  <conditionalFormatting sqref="O144:O145">
    <cfRule type="cellIs" dxfId="16758" priority="16854" stopIfTrue="1" operator="lessThan">
      <formula>G144</formula>
    </cfRule>
  </conditionalFormatting>
  <conditionalFormatting sqref="O144:O145">
    <cfRule type="cellIs" dxfId="16757" priority="16853" stopIfTrue="1" operator="lessThan">
      <formula>G144</formula>
    </cfRule>
  </conditionalFormatting>
  <conditionalFormatting sqref="O144:O145">
    <cfRule type="cellIs" dxfId="16756" priority="16852" stopIfTrue="1" operator="lessThan">
      <formula>G144</formula>
    </cfRule>
  </conditionalFormatting>
  <conditionalFormatting sqref="O144:O145">
    <cfRule type="cellIs" dxfId="16755" priority="16851" stopIfTrue="1" operator="lessThan">
      <formula>G144</formula>
    </cfRule>
  </conditionalFormatting>
  <conditionalFormatting sqref="O144:O145">
    <cfRule type="cellIs" dxfId="16754" priority="16850" stopIfTrue="1" operator="lessThan">
      <formula>G144</formula>
    </cfRule>
  </conditionalFormatting>
  <conditionalFormatting sqref="O144:O145">
    <cfRule type="cellIs" dxfId="16753" priority="16849" stopIfTrue="1" operator="lessThan">
      <formula>G144</formula>
    </cfRule>
  </conditionalFormatting>
  <conditionalFormatting sqref="O144:O145">
    <cfRule type="cellIs" dxfId="16752" priority="16848" stopIfTrue="1" operator="lessThan">
      <formula>G144</formula>
    </cfRule>
  </conditionalFormatting>
  <conditionalFormatting sqref="O144:O145">
    <cfRule type="cellIs" dxfId="16751" priority="16847" stopIfTrue="1" operator="lessThan">
      <formula>G144</formula>
    </cfRule>
  </conditionalFormatting>
  <conditionalFormatting sqref="O144:O145">
    <cfRule type="cellIs" dxfId="16750" priority="16846" stopIfTrue="1" operator="lessThan">
      <formula>G144</formula>
    </cfRule>
  </conditionalFormatting>
  <conditionalFormatting sqref="O144:O145">
    <cfRule type="cellIs" dxfId="16749" priority="16845" stopIfTrue="1" operator="lessThan">
      <formula>G144</formula>
    </cfRule>
  </conditionalFormatting>
  <conditionalFormatting sqref="O144:O145">
    <cfRule type="cellIs" dxfId="16748" priority="16844" stopIfTrue="1" operator="lessThan">
      <formula>G144</formula>
    </cfRule>
  </conditionalFormatting>
  <conditionalFormatting sqref="O144:O145">
    <cfRule type="cellIs" dxfId="16747" priority="16843" stopIfTrue="1" operator="lessThan">
      <formula>G144</formula>
    </cfRule>
  </conditionalFormatting>
  <conditionalFormatting sqref="O144:O145">
    <cfRule type="cellIs" dxfId="16746" priority="16842" stopIfTrue="1" operator="lessThan">
      <formula>G144</formula>
    </cfRule>
  </conditionalFormatting>
  <conditionalFormatting sqref="O144:O145">
    <cfRule type="cellIs" dxfId="16745" priority="16841" stopIfTrue="1" operator="lessThan">
      <formula>G144</formula>
    </cfRule>
  </conditionalFormatting>
  <conditionalFormatting sqref="O144:O145">
    <cfRule type="cellIs" dxfId="16744" priority="16840" stopIfTrue="1" operator="lessThan">
      <formula>G144</formula>
    </cfRule>
  </conditionalFormatting>
  <conditionalFormatting sqref="O144:O145">
    <cfRule type="cellIs" dxfId="16743" priority="16839" stopIfTrue="1" operator="lessThan">
      <formula>G144</formula>
    </cfRule>
  </conditionalFormatting>
  <conditionalFormatting sqref="O144:O145">
    <cfRule type="cellIs" dxfId="16742" priority="16838" stopIfTrue="1" operator="lessThan">
      <formula>G144</formula>
    </cfRule>
  </conditionalFormatting>
  <conditionalFormatting sqref="O144:O145">
    <cfRule type="cellIs" dxfId="16741" priority="16837" stopIfTrue="1" operator="lessThan">
      <formula>G144</formula>
    </cfRule>
  </conditionalFormatting>
  <conditionalFormatting sqref="O144:O145">
    <cfRule type="cellIs" dxfId="16740" priority="16836" stopIfTrue="1" operator="lessThan">
      <formula>G144</formula>
    </cfRule>
  </conditionalFormatting>
  <conditionalFormatting sqref="O144:O145">
    <cfRule type="cellIs" dxfId="16739" priority="16835" stopIfTrue="1" operator="lessThan">
      <formula>G144</formula>
    </cfRule>
  </conditionalFormatting>
  <conditionalFormatting sqref="O144:O145">
    <cfRule type="cellIs" dxfId="16738" priority="16834" stopIfTrue="1" operator="lessThan">
      <formula>G144</formula>
    </cfRule>
  </conditionalFormatting>
  <conditionalFormatting sqref="O144:O145">
    <cfRule type="cellIs" dxfId="16737" priority="16833" stopIfTrue="1" operator="lessThan">
      <formula>G144</formula>
    </cfRule>
  </conditionalFormatting>
  <conditionalFormatting sqref="O144:O145">
    <cfRule type="cellIs" dxfId="16736" priority="16832" stopIfTrue="1" operator="lessThan">
      <formula>G144</formula>
    </cfRule>
  </conditionalFormatting>
  <conditionalFormatting sqref="O144:O145">
    <cfRule type="cellIs" dxfId="16735" priority="16831" stopIfTrue="1" operator="lessThan">
      <formula>G144</formula>
    </cfRule>
  </conditionalFormatting>
  <conditionalFormatting sqref="O144:O145">
    <cfRule type="cellIs" dxfId="16734" priority="16830" stopIfTrue="1" operator="lessThan">
      <formula>G144</formula>
    </cfRule>
  </conditionalFormatting>
  <conditionalFormatting sqref="O144:O145">
    <cfRule type="cellIs" dxfId="16733" priority="16829" stopIfTrue="1" operator="lessThan">
      <formula>G144</formula>
    </cfRule>
  </conditionalFormatting>
  <conditionalFormatting sqref="O144:O145">
    <cfRule type="cellIs" dxfId="16732" priority="16828" stopIfTrue="1" operator="lessThan">
      <formula>G144</formula>
    </cfRule>
  </conditionalFormatting>
  <conditionalFormatting sqref="O144:O145">
    <cfRule type="cellIs" dxfId="16731" priority="16827" stopIfTrue="1" operator="lessThan">
      <formula>G144</formula>
    </cfRule>
  </conditionalFormatting>
  <conditionalFormatting sqref="O144:O145">
    <cfRule type="cellIs" dxfId="16730" priority="16826" stopIfTrue="1" operator="lessThan">
      <formula>G144</formula>
    </cfRule>
  </conditionalFormatting>
  <conditionalFormatting sqref="O144:O145">
    <cfRule type="cellIs" dxfId="16729" priority="16825" stopIfTrue="1" operator="lessThan">
      <formula>G144</formula>
    </cfRule>
  </conditionalFormatting>
  <conditionalFormatting sqref="O144:O145">
    <cfRule type="cellIs" dxfId="16728" priority="16824" stopIfTrue="1" operator="lessThan">
      <formula>G144</formula>
    </cfRule>
  </conditionalFormatting>
  <conditionalFormatting sqref="O144:O145">
    <cfRule type="cellIs" dxfId="16727" priority="16823" stopIfTrue="1" operator="lessThan">
      <formula>G144</formula>
    </cfRule>
  </conditionalFormatting>
  <conditionalFormatting sqref="O144:O145">
    <cfRule type="cellIs" dxfId="16726" priority="16822" stopIfTrue="1" operator="lessThan">
      <formula>G144</formula>
    </cfRule>
  </conditionalFormatting>
  <conditionalFormatting sqref="O144:O145">
    <cfRule type="cellIs" dxfId="16725" priority="16821" stopIfTrue="1" operator="lessThan">
      <formula>G144</formula>
    </cfRule>
  </conditionalFormatting>
  <conditionalFormatting sqref="O144:O145">
    <cfRule type="cellIs" dxfId="16724" priority="16820" stopIfTrue="1" operator="lessThan">
      <formula>G144</formula>
    </cfRule>
  </conditionalFormatting>
  <conditionalFormatting sqref="O144:O145">
    <cfRule type="cellIs" dxfId="16723" priority="16819" stopIfTrue="1" operator="lessThan">
      <formula>G144</formula>
    </cfRule>
  </conditionalFormatting>
  <conditionalFormatting sqref="O144:O145">
    <cfRule type="cellIs" dxfId="16722" priority="16818" stopIfTrue="1" operator="lessThan">
      <formula>G144</formula>
    </cfRule>
  </conditionalFormatting>
  <conditionalFormatting sqref="O144:O145">
    <cfRule type="cellIs" dxfId="16721" priority="16817" stopIfTrue="1" operator="lessThan">
      <formula>G144</formula>
    </cfRule>
  </conditionalFormatting>
  <conditionalFormatting sqref="O144:O145">
    <cfRule type="cellIs" dxfId="16720" priority="16816" stopIfTrue="1" operator="lessThan">
      <formula>G144</formula>
    </cfRule>
  </conditionalFormatting>
  <conditionalFormatting sqref="O144:O145">
    <cfRule type="cellIs" dxfId="16719" priority="16815" stopIfTrue="1" operator="lessThan">
      <formula>G144</formula>
    </cfRule>
  </conditionalFormatting>
  <conditionalFormatting sqref="O144:O145">
    <cfRule type="cellIs" dxfId="16718" priority="16814" stopIfTrue="1" operator="lessThan">
      <formula>G144</formula>
    </cfRule>
  </conditionalFormatting>
  <conditionalFormatting sqref="O144:O145">
    <cfRule type="cellIs" dxfId="16717" priority="16813" stopIfTrue="1" operator="lessThan">
      <formula>G144</formula>
    </cfRule>
  </conditionalFormatting>
  <conditionalFormatting sqref="O144:O145">
    <cfRule type="cellIs" dxfId="16716" priority="16812" stopIfTrue="1" operator="lessThan">
      <formula>G144</formula>
    </cfRule>
  </conditionalFormatting>
  <conditionalFormatting sqref="O144:O145">
    <cfRule type="cellIs" dxfId="16715" priority="16811" stopIfTrue="1" operator="lessThan">
      <formula>G144</formula>
    </cfRule>
  </conditionalFormatting>
  <conditionalFormatting sqref="O144:O145">
    <cfRule type="cellIs" dxfId="16714" priority="16810" stopIfTrue="1" operator="lessThan">
      <formula>G144</formula>
    </cfRule>
  </conditionalFormatting>
  <conditionalFormatting sqref="O144:O145">
    <cfRule type="cellIs" dxfId="16713" priority="16809" stopIfTrue="1" operator="lessThan">
      <formula>G144</formula>
    </cfRule>
  </conditionalFormatting>
  <conditionalFormatting sqref="O144:O145">
    <cfRule type="cellIs" dxfId="16712" priority="16808" stopIfTrue="1" operator="lessThan">
      <formula>G144</formula>
    </cfRule>
  </conditionalFormatting>
  <conditionalFormatting sqref="O144:O145">
    <cfRule type="cellIs" dxfId="16711" priority="16807" stopIfTrue="1" operator="lessThan">
      <formula>G144</formula>
    </cfRule>
  </conditionalFormatting>
  <conditionalFormatting sqref="O144:O145">
    <cfRule type="cellIs" dxfId="16710" priority="16806" stopIfTrue="1" operator="lessThan">
      <formula>G144</formula>
    </cfRule>
  </conditionalFormatting>
  <conditionalFormatting sqref="O144:O145">
    <cfRule type="cellIs" dxfId="16709" priority="16805" stopIfTrue="1" operator="lessThan">
      <formula>G144</formula>
    </cfRule>
  </conditionalFormatting>
  <conditionalFormatting sqref="O144:O145">
    <cfRule type="cellIs" dxfId="16708" priority="16804" stopIfTrue="1" operator="lessThan">
      <formula>G144</formula>
    </cfRule>
  </conditionalFormatting>
  <conditionalFormatting sqref="O144:O145">
    <cfRule type="cellIs" dxfId="16707" priority="16803" stopIfTrue="1" operator="lessThan">
      <formula>G144</formula>
    </cfRule>
  </conditionalFormatting>
  <conditionalFormatting sqref="O144:O145">
    <cfRule type="cellIs" dxfId="16706" priority="16802" stopIfTrue="1" operator="lessThan">
      <formula>G144</formula>
    </cfRule>
  </conditionalFormatting>
  <conditionalFormatting sqref="O144:O145">
    <cfRule type="cellIs" dxfId="16705" priority="16801" stopIfTrue="1" operator="lessThan">
      <formula>G144</formula>
    </cfRule>
  </conditionalFormatting>
  <conditionalFormatting sqref="O144:O145">
    <cfRule type="cellIs" dxfId="16704" priority="16800" stopIfTrue="1" operator="lessThan">
      <formula>G144</formula>
    </cfRule>
  </conditionalFormatting>
  <conditionalFormatting sqref="O144:O145">
    <cfRule type="cellIs" dxfId="16703" priority="16799" stopIfTrue="1" operator="lessThan">
      <formula>G144</formula>
    </cfRule>
  </conditionalFormatting>
  <conditionalFormatting sqref="O144:O145">
    <cfRule type="cellIs" dxfId="16702" priority="16798" stopIfTrue="1" operator="lessThan">
      <formula>G144</formula>
    </cfRule>
  </conditionalFormatting>
  <conditionalFormatting sqref="O144:O145">
    <cfRule type="cellIs" dxfId="16701" priority="16797" stopIfTrue="1" operator="lessThan">
      <formula>G144</formula>
    </cfRule>
  </conditionalFormatting>
  <conditionalFormatting sqref="O144:O145">
    <cfRule type="cellIs" dxfId="16700" priority="16796" stopIfTrue="1" operator="lessThan">
      <formula>G144</formula>
    </cfRule>
  </conditionalFormatting>
  <conditionalFormatting sqref="O144:O145">
    <cfRule type="cellIs" dxfId="16699" priority="16795" stopIfTrue="1" operator="lessThan">
      <formula>G144</formula>
    </cfRule>
  </conditionalFormatting>
  <conditionalFormatting sqref="O144:O145">
    <cfRule type="cellIs" dxfId="16698" priority="16794" stopIfTrue="1" operator="lessThan">
      <formula>G144</formula>
    </cfRule>
  </conditionalFormatting>
  <conditionalFormatting sqref="O144:O145">
    <cfRule type="cellIs" dxfId="16697" priority="16793" stopIfTrue="1" operator="lessThan">
      <formula>G144</formula>
    </cfRule>
  </conditionalFormatting>
  <conditionalFormatting sqref="O144:O145">
    <cfRule type="cellIs" dxfId="16696" priority="16792" stopIfTrue="1" operator="lessThan">
      <formula>G144</formula>
    </cfRule>
  </conditionalFormatting>
  <conditionalFormatting sqref="O144:O145">
    <cfRule type="cellIs" dxfId="16695" priority="16791" stopIfTrue="1" operator="lessThan">
      <formula>G144</formula>
    </cfRule>
  </conditionalFormatting>
  <conditionalFormatting sqref="O144:O145">
    <cfRule type="cellIs" dxfId="16694" priority="16790" stopIfTrue="1" operator="lessThan">
      <formula>G144</formula>
    </cfRule>
  </conditionalFormatting>
  <conditionalFormatting sqref="O144:O145">
    <cfRule type="cellIs" dxfId="16693" priority="16789" stopIfTrue="1" operator="lessThan">
      <formula>G144</formula>
    </cfRule>
  </conditionalFormatting>
  <conditionalFormatting sqref="O144:O145">
    <cfRule type="cellIs" dxfId="16692" priority="16788" stopIfTrue="1" operator="lessThan">
      <formula>G144</formula>
    </cfRule>
  </conditionalFormatting>
  <conditionalFormatting sqref="O144:O145">
    <cfRule type="cellIs" dxfId="16691" priority="16787" stopIfTrue="1" operator="lessThan">
      <formula>G144</formula>
    </cfRule>
  </conditionalFormatting>
  <conditionalFormatting sqref="O144:O145">
    <cfRule type="cellIs" dxfId="16690" priority="16786" stopIfTrue="1" operator="lessThan">
      <formula>G144</formula>
    </cfRule>
  </conditionalFormatting>
  <conditionalFormatting sqref="O144:O145">
    <cfRule type="cellIs" dxfId="16689" priority="16785" stopIfTrue="1" operator="lessThan">
      <formula>G144</formula>
    </cfRule>
  </conditionalFormatting>
  <conditionalFormatting sqref="O144:O145">
    <cfRule type="cellIs" dxfId="16688" priority="16784" stopIfTrue="1" operator="lessThan">
      <formula>G144</formula>
    </cfRule>
  </conditionalFormatting>
  <conditionalFormatting sqref="O144:O145">
    <cfRule type="cellIs" dxfId="16687" priority="16783" stopIfTrue="1" operator="lessThan">
      <formula>G144</formula>
    </cfRule>
  </conditionalFormatting>
  <conditionalFormatting sqref="O144:O145">
    <cfRule type="cellIs" dxfId="16686" priority="16782" stopIfTrue="1" operator="lessThan">
      <formula>G144</formula>
    </cfRule>
  </conditionalFormatting>
  <conditionalFormatting sqref="O144:O145">
    <cfRule type="cellIs" dxfId="16685" priority="16781" stopIfTrue="1" operator="lessThan">
      <formula>G144</formula>
    </cfRule>
  </conditionalFormatting>
  <conditionalFormatting sqref="O144:O145">
    <cfRule type="cellIs" dxfId="16684" priority="16780" stopIfTrue="1" operator="lessThan">
      <formula>G144</formula>
    </cfRule>
  </conditionalFormatting>
  <conditionalFormatting sqref="O144:O145">
    <cfRule type="cellIs" dxfId="16683" priority="16779" stopIfTrue="1" operator="lessThan">
      <formula>G144</formula>
    </cfRule>
  </conditionalFormatting>
  <conditionalFormatting sqref="O144:O145">
    <cfRule type="cellIs" dxfId="16682" priority="16778" stopIfTrue="1" operator="lessThan">
      <formula>G144</formula>
    </cfRule>
  </conditionalFormatting>
  <conditionalFormatting sqref="O144:O145">
    <cfRule type="cellIs" dxfId="16681" priority="16777" stopIfTrue="1" operator="lessThan">
      <formula>G144</formula>
    </cfRule>
  </conditionalFormatting>
  <conditionalFormatting sqref="O144:O145">
    <cfRule type="cellIs" dxfId="16680" priority="16776" stopIfTrue="1" operator="lessThan">
      <formula>G144</formula>
    </cfRule>
  </conditionalFormatting>
  <conditionalFormatting sqref="O144:O145">
    <cfRule type="cellIs" dxfId="16679" priority="16775" stopIfTrue="1" operator="lessThan">
      <formula>G144</formula>
    </cfRule>
  </conditionalFormatting>
  <conditionalFormatting sqref="O144:O145">
    <cfRule type="cellIs" dxfId="16678" priority="16774" stopIfTrue="1" operator="lessThan">
      <formula>G144</formula>
    </cfRule>
  </conditionalFormatting>
  <conditionalFormatting sqref="O144:O145">
    <cfRule type="cellIs" dxfId="16677" priority="16773" stopIfTrue="1" operator="lessThan">
      <formula>G144</formula>
    </cfRule>
  </conditionalFormatting>
  <conditionalFormatting sqref="O144:O145">
    <cfRule type="cellIs" dxfId="16676" priority="16772" stopIfTrue="1" operator="lessThan">
      <formula>G144</formula>
    </cfRule>
  </conditionalFormatting>
  <conditionalFormatting sqref="O144:O145">
    <cfRule type="cellIs" dxfId="16675" priority="16771" stopIfTrue="1" operator="lessThan">
      <formula>G144</formula>
    </cfRule>
  </conditionalFormatting>
  <conditionalFormatting sqref="O144:O145">
    <cfRule type="cellIs" dxfId="16674" priority="16770" stopIfTrue="1" operator="lessThan">
      <formula>G144</formula>
    </cfRule>
  </conditionalFormatting>
  <conditionalFormatting sqref="O144:O145">
    <cfRule type="cellIs" dxfId="16673" priority="16769" stopIfTrue="1" operator="lessThan">
      <formula>G144</formula>
    </cfRule>
  </conditionalFormatting>
  <conditionalFormatting sqref="O144:O145">
    <cfRule type="cellIs" dxfId="16672" priority="16768" stopIfTrue="1" operator="lessThan">
      <formula>G144</formula>
    </cfRule>
  </conditionalFormatting>
  <conditionalFormatting sqref="O144:O145">
    <cfRule type="cellIs" dxfId="16671" priority="16767" stopIfTrue="1" operator="lessThan">
      <formula>G144</formula>
    </cfRule>
  </conditionalFormatting>
  <conditionalFormatting sqref="O144:O145">
    <cfRule type="cellIs" dxfId="16670" priority="16766" stopIfTrue="1" operator="lessThan">
      <formula>G144</formula>
    </cfRule>
  </conditionalFormatting>
  <conditionalFormatting sqref="O144:O145">
    <cfRule type="cellIs" dxfId="16669" priority="16765" stopIfTrue="1" operator="lessThan">
      <formula>G144</formula>
    </cfRule>
  </conditionalFormatting>
  <conditionalFormatting sqref="O144:O145">
    <cfRule type="cellIs" dxfId="16668" priority="16764" stopIfTrue="1" operator="lessThan">
      <formula>G144</formula>
    </cfRule>
  </conditionalFormatting>
  <conditionalFormatting sqref="O144:O145">
    <cfRule type="cellIs" dxfId="16667" priority="16763" stopIfTrue="1" operator="lessThan">
      <formula>G144</formula>
    </cfRule>
  </conditionalFormatting>
  <conditionalFormatting sqref="O144:O145">
    <cfRule type="cellIs" dxfId="16666" priority="16762" stopIfTrue="1" operator="lessThan">
      <formula>G144</formula>
    </cfRule>
  </conditionalFormatting>
  <conditionalFormatting sqref="O144:O145">
    <cfRule type="cellIs" dxfId="16665" priority="16761" stopIfTrue="1" operator="lessThan">
      <formula>G144</formula>
    </cfRule>
  </conditionalFormatting>
  <conditionalFormatting sqref="O144:O145">
    <cfRule type="cellIs" dxfId="16664" priority="16760" stopIfTrue="1" operator="lessThan">
      <formula>G144</formula>
    </cfRule>
  </conditionalFormatting>
  <conditionalFormatting sqref="O144:O145">
    <cfRule type="cellIs" dxfId="16663" priority="16759" stopIfTrue="1" operator="lessThan">
      <formula>G144</formula>
    </cfRule>
  </conditionalFormatting>
  <conditionalFormatting sqref="O144:O145">
    <cfRule type="cellIs" dxfId="16662" priority="16758" stopIfTrue="1" operator="lessThan">
      <formula>G144</formula>
    </cfRule>
  </conditionalFormatting>
  <conditionalFormatting sqref="O144:O145">
    <cfRule type="cellIs" dxfId="16661" priority="16757" stopIfTrue="1" operator="lessThan">
      <formula>G144</formula>
    </cfRule>
  </conditionalFormatting>
  <conditionalFormatting sqref="O144:O145">
    <cfRule type="cellIs" dxfId="16660" priority="16756" stopIfTrue="1" operator="lessThan">
      <formula>G144</formula>
    </cfRule>
  </conditionalFormatting>
  <conditionalFormatting sqref="O144:O145">
    <cfRule type="cellIs" dxfId="16659" priority="16755" stopIfTrue="1" operator="lessThan">
      <formula>G144</formula>
    </cfRule>
  </conditionalFormatting>
  <conditionalFormatting sqref="O144:O145">
    <cfRule type="cellIs" dxfId="16658" priority="16754" stopIfTrue="1" operator="lessThan">
      <formula>G144</formula>
    </cfRule>
  </conditionalFormatting>
  <conditionalFormatting sqref="O144:O145">
    <cfRule type="cellIs" dxfId="16657" priority="16753" stopIfTrue="1" operator="lessThan">
      <formula>G144</formula>
    </cfRule>
  </conditionalFormatting>
  <conditionalFormatting sqref="O144:O145">
    <cfRule type="cellIs" dxfId="16656" priority="16752" stopIfTrue="1" operator="lessThan">
      <formula>G144</formula>
    </cfRule>
  </conditionalFormatting>
  <conditionalFormatting sqref="O144:O145">
    <cfRule type="cellIs" dxfId="16655" priority="16751" stopIfTrue="1" operator="lessThan">
      <formula>G144</formula>
    </cfRule>
  </conditionalFormatting>
  <conditionalFormatting sqref="O144:O145">
    <cfRule type="cellIs" dxfId="16654" priority="16750" stopIfTrue="1" operator="lessThan">
      <formula>G144</formula>
    </cfRule>
  </conditionalFormatting>
  <conditionalFormatting sqref="O144:O145">
    <cfRule type="cellIs" dxfId="16653" priority="16749" stopIfTrue="1" operator="lessThan">
      <formula>G144</formula>
    </cfRule>
  </conditionalFormatting>
  <conditionalFormatting sqref="O144:O145">
    <cfRule type="cellIs" dxfId="16652" priority="16748" stopIfTrue="1" operator="lessThan">
      <formula>G144</formula>
    </cfRule>
  </conditionalFormatting>
  <conditionalFormatting sqref="O144:O145">
    <cfRule type="cellIs" dxfId="16651" priority="16747" stopIfTrue="1" operator="lessThan">
      <formula>G144</formula>
    </cfRule>
  </conditionalFormatting>
  <conditionalFormatting sqref="O144:O145">
    <cfRule type="cellIs" dxfId="16650" priority="16746" stopIfTrue="1" operator="lessThan">
      <formula>G144</formula>
    </cfRule>
  </conditionalFormatting>
  <conditionalFormatting sqref="O144:O145">
    <cfRule type="cellIs" dxfId="16649" priority="16745" stopIfTrue="1" operator="lessThan">
      <formula>G144</formula>
    </cfRule>
  </conditionalFormatting>
  <conditionalFormatting sqref="O144:O145">
    <cfRule type="cellIs" dxfId="16648" priority="16744" stopIfTrue="1" operator="lessThan">
      <formula>G144</formula>
    </cfRule>
  </conditionalFormatting>
  <conditionalFormatting sqref="O144:O145">
    <cfRule type="cellIs" dxfId="16647" priority="16743" stopIfTrue="1" operator="lessThan">
      <formula>G144</formula>
    </cfRule>
  </conditionalFormatting>
  <conditionalFormatting sqref="O144:O145">
    <cfRule type="cellIs" dxfId="16646" priority="16742" stopIfTrue="1" operator="lessThan">
      <formula>G144</formula>
    </cfRule>
  </conditionalFormatting>
  <conditionalFormatting sqref="O144:O145">
    <cfRule type="cellIs" dxfId="16645" priority="16741" stopIfTrue="1" operator="lessThan">
      <formula>G144</formula>
    </cfRule>
  </conditionalFormatting>
  <conditionalFormatting sqref="O144:O145">
    <cfRule type="cellIs" dxfId="16644" priority="16740" stopIfTrue="1" operator="lessThan">
      <formula>G144</formula>
    </cfRule>
  </conditionalFormatting>
  <conditionalFormatting sqref="O144:O145">
    <cfRule type="cellIs" dxfId="16643" priority="16739" stopIfTrue="1" operator="lessThan">
      <formula>G144</formula>
    </cfRule>
  </conditionalFormatting>
  <conditionalFormatting sqref="O144:O145">
    <cfRule type="cellIs" dxfId="16642" priority="16738" stopIfTrue="1" operator="lessThan">
      <formula>G144</formula>
    </cfRule>
  </conditionalFormatting>
  <conditionalFormatting sqref="O144:O145">
    <cfRule type="cellIs" dxfId="16641" priority="16737" stopIfTrue="1" operator="lessThan">
      <formula>G144</formula>
    </cfRule>
  </conditionalFormatting>
  <conditionalFormatting sqref="O144:O145">
    <cfRule type="cellIs" dxfId="16640" priority="16736" stopIfTrue="1" operator="lessThan">
      <formula>G144</formula>
    </cfRule>
  </conditionalFormatting>
  <conditionalFormatting sqref="O144:O145">
    <cfRule type="cellIs" dxfId="16639" priority="16735" stopIfTrue="1" operator="lessThan">
      <formula>G144</formula>
    </cfRule>
  </conditionalFormatting>
  <conditionalFormatting sqref="O144:O145">
    <cfRule type="cellIs" dxfId="16638" priority="16734" stopIfTrue="1" operator="lessThan">
      <formula>G144</formula>
    </cfRule>
  </conditionalFormatting>
  <conditionalFormatting sqref="O144:O145">
    <cfRule type="cellIs" dxfId="16637" priority="16733" stopIfTrue="1" operator="lessThan">
      <formula>G144</formula>
    </cfRule>
  </conditionalFormatting>
  <conditionalFormatting sqref="O144:O145">
    <cfRule type="cellIs" dxfId="16636" priority="16732" stopIfTrue="1" operator="lessThan">
      <formula>G144</formula>
    </cfRule>
  </conditionalFormatting>
  <conditionalFormatting sqref="O144:O145">
    <cfRule type="cellIs" dxfId="16635" priority="16731" stopIfTrue="1" operator="lessThan">
      <formula>G144</formula>
    </cfRule>
  </conditionalFormatting>
  <conditionalFormatting sqref="O144:O145">
    <cfRule type="cellIs" dxfId="16634" priority="16730" stopIfTrue="1" operator="lessThan">
      <formula>G144</formula>
    </cfRule>
  </conditionalFormatting>
  <conditionalFormatting sqref="O144:O145">
    <cfRule type="cellIs" dxfId="16633" priority="16729" stopIfTrue="1" operator="lessThan">
      <formula>G144</formula>
    </cfRule>
  </conditionalFormatting>
  <conditionalFormatting sqref="O144:O145">
    <cfRule type="cellIs" dxfId="16632" priority="16728" stopIfTrue="1" operator="lessThan">
      <formula>G144</formula>
    </cfRule>
  </conditionalFormatting>
  <conditionalFormatting sqref="O144:O145">
    <cfRule type="cellIs" dxfId="16631" priority="16727" stopIfTrue="1" operator="lessThan">
      <formula>G144</formula>
    </cfRule>
  </conditionalFormatting>
  <conditionalFormatting sqref="O144:O145">
    <cfRule type="cellIs" dxfId="16630" priority="16726" stopIfTrue="1" operator="lessThan">
      <formula>G144</formula>
    </cfRule>
  </conditionalFormatting>
  <conditionalFormatting sqref="O144:O145">
    <cfRule type="cellIs" dxfId="16629" priority="16725" stopIfTrue="1" operator="lessThan">
      <formula>G144</formula>
    </cfRule>
  </conditionalFormatting>
  <conditionalFormatting sqref="O144:O145">
    <cfRule type="cellIs" dxfId="16628" priority="16724" stopIfTrue="1" operator="lessThan">
      <formula>G144</formula>
    </cfRule>
  </conditionalFormatting>
  <conditionalFormatting sqref="O144:O145">
    <cfRule type="cellIs" dxfId="16627" priority="16723" stopIfTrue="1" operator="lessThan">
      <formula>G144</formula>
    </cfRule>
  </conditionalFormatting>
  <conditionalFormatting sqref="O144:O145">
    <cfRule type="cellIs" dxfId="16626" priority="16722" stopIfTrue="1" operator="lessThan">
      <formula>G144</formula>
    </cfRule>
  </conditionalFormatting>
  <conditionalFormatting sqref="O144:O145">
    <cfRule type="cellIs" dxfId="16625" priority="16721" stopIfTrue="1" operator="lessThan">
      <formula>G144</formula>
    </cfRule>
  </conditionalFormatting>
  <conditionalFormatting sqref="O144:O145">
    <cfRule type="cellIs" dxfId="16624" priority="16720" stopIfTrue="1" operator="lessThan">
      <formula>G144</formula>
    </cfRule>
  </conditionalFormatting>
  <conditionalFormatting sqref="O144:O145">
    <cfRule type="cellIs" dxfId="16623" priority="16719" stopIfTrue="1" operator="lessThan">
      <formula>G144</formula>
    </cfRule>
  </conditionalFormatting>
  <conditionalFormatting sqref="O144:O145">
    <cfRule type="cellIs" dxfId="16622" priority="16718" stopIfTrue="1" operator="lessThan">
      <formula>G144</formula>
    </cfRule>
  </conditionalFormatting>
  <conditionalFormatting sqref="O144:O145">
    <cfRule type="cellIs" dxfId="16621" priority="16717" stopIfTrue="1" operator="lessThan">
      <formula>G144</formula>
    </cfRule>
  </conditionalFormatting>
  <conditionalFormatting sqref="O144:O145">
    <cfRule type="cellIs" dxfId="16620" priority="16716" stopIfTrue="1" operator="lessThan">
      <formula>G144</formula>
    </cfRule>
  </conditionalFormatting>
  <conditionalFormatting sqref="O144:O145">
    <cfRule type="cellIs" dxfId="16619" priority="16715" stopIfTrue="1" operator="lessThan">
      <formula>G144</formula>
    </cfRule>
  </conditionalFormatting>
  <conditionalFormatting sqref="O144:O145">
    <cfRule type="cellIs" dxfId="16618" priority="16714" stopIfTrue="1" operator="lessThan">
      <formula>G144</formula>
    </cfRule>
  </conditionalFormatting>
  <conditionalFormatting sqref="O144:O145">
    <cfRule type="cellIs" dxfId="16617" priority="16713" stopIfTrue="1" operator="lessThan">
      <formula>G144</formula>
    </cfRule>
  </conditionalFormatting>
  <conditionalFormatting sqref="O144:O145">
    <cfRule type="cellIs" dxfId="16616" priority="16712" stopIfTrue="1" operator="lessThan">
      <formula>G144</formula>
    </cfRule>
  </conditionalFormatting>
  <conditionalFormatting sqref="O144:O145">
    <cfRule type="cellIs" dxfId="16615" priority="16711" stopIfTrue="1" operator="lessThan">
      <formula>G144</formula>
    </cfRule>
  </conditionalFormatting>
  <conditionalFormatting sqref="O144:O145">
    <cfRule type="cellIs" dxfId="16614" priority="16710" stopIfTrue="1" operator="lessThan">
      <formula>G144</formula>
    </cfRule>
  </conditionalFormatting>
  <conditionalFormatting sqref="O144:O145">
    <cfRule type="cellIs" dxfId="16613" priority="16709" stopIfTrue="1" operator="lessThan">
      <formula>G144</formula>
    </cfRule>
  </conditionalFormatting>
  <conditionalFormatting sqref="O144:O145">
    <cfRule type="cellIs" dxfId="16612" priority="16708" stopIfTrue="1" operator="lessThan">
      <formula>G144</formula>
    </cfRule>
  </conditionalFormatting>
  <conditionalFormatting sqref="O144:O145">
    <cfRule type="cellIs" dxfId="16611" priority="16707" stopIfTrue="1" operator="lessThan">
      <formula>G144</formula>
    </cfRule>
  </conditionalFormatting>
  <conditionalFormatting sqref="O144:O145">
    <cfRule type="cellIs" dxfId="16610" priority="16706" stopIfTrue="1" operator="lessThan">
      <formula>G144</formula>
    </cfRule>
  </conditionalFormatting>
  <conditionalFormatting sqref="O144:O145">
    <cfRule type="cellIs" dxfId="16609" priority="16705" stopIfTrue="1" operator="lessThan">
      <formula>G144</formula>
    </cfRule>
  </conditionalFormatting>
  <conditionalFormatting sqref="O144:O145">
    <cfRule type="cellIs" dxfId="16608" priority="16704" stopIfTrue="1" operator="lessThan">
      <formula>G144</formula>
    </cfRule>
  </conditionalFormatting>
  <conditionalFormatting sqref="O144:O145">
    <cfRule type="cellIs" dxfId="16607" priority="16703" stopIfTrue="1" operator="lessThan">
      <formula>G144</formula>
    </cfRule>
  </conditionalFormatting>
  <conditionalFormatting sqref="O144:O145">
    <cfRule type="cellIs" dxfId="16606" priority="16702" stopIfTrue="1" operator="lessThan">
      <formula>G144</formula>
    </cfRule>
  </conditionalFormatting>
  <conditionalFormatting sqref="O144:O145">
    <cfRule type="cellIs" dxfId="16605" priority="16701" stopIfTrue="1" operator="lessThan">
      <formula>G144</formula>
    </cfRule>
  </conditionalFormatting>
  <conditionalFormatting sqref="O144:O145">
    <cfRule type="cellIs" dxfId="16604" priority="16700" stopIfTrue="1" operator="lessThan">
      <formula>G144</formula>
    </cfRule>
  </conditionalFormatting>
  <conditionalFormatting sqref="O144:O145">
    <cfRule type="cellIs" dxfId="16603" priority="16699" stopIfTrue="1" operator="lessThan">
      <formula>G144</formula>
    </cfRule>
  </conditionalFormatting>
  <conditionalFormatting sqref="O144:O145">
    <cfRule type="cellIs" dxfId="16602" priority="16698" stopIfTrue="1" operator="lessThan">
      <formula>G144</formula>
    </cfRule>
  </conditionalFormatting>
  <conditionalFormatting sqref="O144:O145">
    <cfRule type="cellIs" dxfId="16601" priority="16697" stopIfTrue="1" operator="lessThan">
      <formula>G144</formula>
    </cfRule>
  </conditionalFormatting>
  <conditionalFormatting sqref="O144:O145">
    <cfRule type="cellIs" dxfId="16600" priority="16696" stopIfTrue="1" operator="lessThan">
      <formula>G144</formula>
    </cfRule>
  </conditionalFormatting>
  <conditionalFormatting sqref="O144:O145">
    <cfRule type="cellIs" dxfId="16599" priority="16695" stopIfTrue="1" operator="lessThan">
      <formula>G144</formula>
    </cfRule>
  </conditionalFormatting>
  <conditionalFormatting sqref="O144:O145">
    <cfRule type="cellIs" dxfId="16598" priority="16694" stopIfTrue="1" operator="lessThan">
      <formula>G144</formula>
    </cfRule>
  </conditionalFormatting>
  <conditionalFormatting sqref="O144:O145">
    <cfRule type="cellIs" dxfId="16597" priority="16693" stopIfTrue="1" operator="lessThan">
      <formula>G144</formula>
    </cfRule>
  </conditionalFormatting>
  <conditionalFormatting sqref="O144:O145">
    <cfRule type="cellIs" dxfId="16596" priority="16692" stopIfTrue="1" operator="lessThan">
      <formula>G144</formula>
    </cfRule>
  </conditionalFormatting>
  <conditionalFormatting sqref="O144:O145">
    <cfRule type="cellIs" dxfId="16595" priority="16691" stopIfTrue="1" operator="lessThan">
      <formula>G144</formula>
    </cfRule>
  </conditionalFormatting>
  <conditionalFormatting sqref="O144:O145">
    <cfRule type="cellIs" dxfId="16594" priority="16690" stopIfTrue="1" operator="lessThan">
      <formula>G144</formula>
    </cfRule>
  </conditionalFormatting>
  <conditionalFormatting sqref="O144:O145">
    <cfRule type="cellIs" dxfId="16593" priority="16689" stopIfTrue="1" operator="lessThan">
      <formula>G144</formula>
    </cfRule>
  </conditionalFormatting>
  <conditionalFormatting sqref="O144:O145">
    <cfRule type="cellIs" dxfId="16592" priority="16688" stopIfTrue="1" operator="lessThan">
      <formula>G144</formula>
    </cfRule>
  </conditionalFormatting>
  <conditionalFormatting sqref="O144:O145">
    <cfRule type="cellIs" dxfId="16591" priority="16687" stopIfTrue="1" operator="lessThan">
      <formula>G144</formula>
    </cfRule>
  </conditionalFormatting>
  <conditionalFormatting sqref="O144:O145">
    <cfRule type="cellIs" dxfId="16590" priority="16686" stopIfTrue="1" operator="lessThan">
      <formula>G144</formula>
    </cfRule>
  </conditionalFormatting>
  <conditionalFormatting sqref="O144:O145">
    <cfRule type="cellIs" dxfId="16589" priority="16685" stopIfTrue="1" operator="lessThan">
      <formula>G144</formula>
    </cfRule>
  </conditionalFormatting>
  <conditionalFormatting sqref="O144:O145">
    <cfRule type="cellIs" dxfId="16588" priority="16684" stopIfTrue="1" operator="lessThan">
      <formula>G144</formula>
    </cfRule>
  </conditionalFormatting>
  <conditionalFormatting sqref="O144:O145">
    <cfRule type="cellIs" dxfId="16587" priority="16683" stopIfTrue="1" operator="lessThan">
      <formula>G144</formula>
    </cfRule>
  </conditionalFormatting>
  <conditionalFormatting sqref="O144:O145">
    <cfRule type="cellIs" dxfId="16586" priority="16682" stopIfTrue="1" operator="lessThan">
      <formula>G144</formula>
    </cfRule>
  </conditionalFormatting>
  <conditionalFormatting sqref="O144:O145">
    <cfRule type="cellIs" dxfId="16585" priority="16681" stopIfTrue="1" operator="lessThan">
      <formula>G144</formula>
    </cfRule>
  </conditionalFormatting>
  <conditionalFormatting sqref="O144:O145">
    <cfRule type="cellIs" dxfId="16584" priority="16680" stopIfTrue="1" operator="lessThan">
      <formula>G144</formula>
    </cfRule>
  </conditionalFormatting>
  <conditionalFormatting sqref="O144:O145">
    <cfRule type="cellIs" dxfId="16583" priority="16679" stopIfTrue="1" operator="lessThan">
      <formula>G144</formula>
    </cfRule>
  </conditionalFormatting>
  <conditionalFormatting sqref="O144:O145">
    <cfRule type="cellIs" dxfId="16582" priority="16678" stopIfTrue="1" operator="lessThan">
      <formula>G144</formula>
    </cfRule>
  </conditionalFormatting>
  <conditionalFormatting sqref="O144:O145">
    <cfRule type="cellIs" dxfId="16581" priority="16677" stopIfTrue="1" operator="lessThan">
      <formula>G144</formula>
    </cfRule>
  </conditionalFormatting>
  <conditionalFormatting sqref="O144:O145">
    <cfRule type="cellIs" dxfId="16580" priority="16676" stopIfTrue="1" operator="lessThan">
      <formula>G144</formula>
    </cfRule>
  </conditionalFormatting>
  <conditionalFormatting sqref="O144:O145">
    <cfRule type="cellIs" dxfId="16579" priority="16675" stopIfTrue="1" operator="lessThan">
      <formula>G144</formula>
    </cfRule>
  </conditionalFormatting>
  <conditionalFormatting sqref="O144:O145">
    <cfRule type="cellIs" dxfId="16578" priority="16674" stopIfTrue="1" operator="lessThan">
      <formula>G144</formula>
    </cfRule>
  </conditionalFormatting>
  <conditionalFormatting sqref="O144:O145">
    <cfRule type="cellIs" dxfId="16577" priority="16673" stopIfTrue="1" operator="lessThan">
      <formula>G144</formula>
    </cfRule>
  </conditionalFormatting>
  <conditionalFormatting sqref="O144:O145">
    <cfRule type="cellIs" dxfId="16576" priority="16672" stopIfTrue="1" operator="lessThan">
      <formula>G144</formula>
    </cfRule>
  </conditionalFormatting>
  <conditionalFormatting sqref="O144:O145">
    <cfRule type="cellIs" dxfId="16575" priority="16671" stopIfTrue="1" operator="lessThan">
      <formula>G144</formula>
    </cfRule>
  </conditionalFormatting>
  <conditionalFormatting sqref="O144:O145">
    <cfRule type="cellIs" dxfId="16574" priority="16670" stopIfTrue="1" operator="lessThan">
      <formula>G144</formula>
    </cfRule>
  </conditionalFormatting>
  <conditionalFormatting sqref="O144:O145">
    <cfRule type="cellIs" dxfId="16573" priority="16669" stopIfTrue="1" operator="lessThan">
      <formula>G144</formula>
    </cfRule>
  </conditionalFormatting>
  <conditionalFormatting sqref="O144:O145">
    <cfRule type="cellIs" dxfId="16572" priority="16668" stopIfTrue="1" operator="lessThan">
      <formula>G144</formula>
    </cfRule>
  </conditionalFormatting>
  <conditionalFormatting sqref="O144:O145">
    <cfRule type="cellIs" dxfId="16571" priority="16667" stopIfTrue="1" operator="lessThan">
      <formula>G144</formula>
    </cfRule>
  </conditionalFormatting>
  <conditionalFormatting sqref="O144:O145">
    <cfRule type="cellIs" dxfId="16570" priority="16666" stopIfTrue="1" operator="lessThan">
      <formula>G144</formula>
    </cfRule>
  </conditionalFormatting>
  <conditionalFormatting sqref="O144:O145">
    <cfRule type="cellIs" dxfId="16569" priority="16665" stopIfTrue="1" operator="lessThan">
      <formula>G144</formula>
    </cfRule>
  </conditionalFormatting>
  <conditionalFormatting sqref="O144:O145">
    <cfRule type="cellIs" dxfId="16568" priority="16664" stopIfTrue="1" operator="lessThan">
      <formula>G144</formula>
    </cfRule>
  </conditionalFormatting>
  <conditionalFormatting sqref="O144:O145">
    <cfRule type="cellIs" dxfId="16567" priority="16663" stopIfTrue="1" operator="lessThan">
      <formula>G144</formula>
    </cfRule>
  </conditionalFormatting>
  <conditionalFormatting sqref="O144:O145">
    <cfRule type="cellIs" dxfId="16566" priority="16662" stopIfTrue="1" operator="lessThan">
      <formula>G144</formula>
    </cfRule>
  </conditionalFormatting>
  <conditionalFormatting sqref="O144:O145">
    <cfRule type="cellIs" dxfId="16565" priority="16661" stopIfTrue="1" operator="lessThan">
      <formula>G144</formula>
    </cfRule>
  </conditionalFormatting>
  <conditionalFormatting sqref="O144:O145">
    <cfRule type="cellIs" dxfId="16564" priority="16660" stopIfTrue="1" operator="lessThan">
      <formula>G144</formula>
    </cfRule>
  </conditionalFormatting>
  <conditionalFormatting sqref="O144:O145">
    <cfRule type="cellIs" dxfId="16563" priority="16659" stopIfTrue="1" operator="lessThan">
      <formula>G144</formula>
    </cfRule>
  </conditionalFormatting>
  <conditionalFormatting sqref="O144:O145">
    <cfRule type="cellIs" dxfId="16562" priority="16658" stopIfTrue="1" operator="lessThan">
      <formula>G144</formula>
    </cfRule>
  </conditionalFormatting>
  <conditionalFormatting sqref="O144:O145">
    <cfRule type="cellIs" dxfId="16561" priority="16657" stopIfTrue="1" operator="lessThan">
      <formula>G144</formula>
    </cfRule>
  </conditionalFormatting>
  <conditionalFormatting sqref="O144:O145">
    <cfRule type="cellIs" dxfId="16560" priority="16656" stopIfTrue="1" operator="lessThan">
      <formula>G144</formula>
    </cfRule>
  </conditionalFormatting>
  <conditionalFormatting sqref="O144:O145">
    <cfRule type="cellIs" dxfId="16559" priority="16655" stopIfTrue="1" operator="lessThan">
      <formula>G144</formula>
    </cfRule>
  </conditionalFormatting>
  <conditionalFormatting sqref="O144:O145">
    <cfRule type="cellIs" dxfId="16558" priority="16654" stopIfTrue="1" operator="lessThan">
      <formula>G144</formula>
    </cfRule>
  </conditionalFormatting>
  <conditionalFormatting sqref="O144:O145">
    <cfRule type="cellIs" dxfId="16557" priority="16653" stopIfTrue="1" operator="lessThan">
      <formula>G144</formula>
    </cfRule>
  </conditionalFormatting>
  <conditionalFormatting sqref="O144:O145">
    <cfRule type="cellIs" dxfId="16556" priority="16652" stopIfTrue="1" operator="lessThan">
      <formula>G144</formula>
    </cfRule>
  </conditionalFormatting>
  <conditionalFormatting sqref="O144:O145">
    <cfRule type="cellIs" dxfId="16555" priority="16651" stopIfTrue="1" operator="lessThan">
      <formula>G144</formula>
    </cfRule>
  </conditionalFormatting>
  <conditionalFormatting sqref="O144:O145">
    <cfRule type="cellIs" dxfId="16554" priority="16650" stopIfTrue="1" operator="lessThan">
      <formula>G144</formula>
    </cfRule>
  </conditionalFormatting>
  <conditionalFormatting sqref="O144:O145">
    <cfRule type="cellIs" dxfId="16553" priority="16649" stopIfTrue="1" operator="lessThan">
      <formula>G144</formula>
    </cfRule>
  </conditionalFormatting>
  <conditionalFormatting sqref="O144:O145">
    <cfRule type="cellIs" dxfId="16552" priority="16648" stopIfTrue="1" operator="lessThan">
      <formula>G144</formula>
    </cfRule>
  </conditionalFormatting>
  <conditionalFormatting sqref="O144:O145">
    <cfRule type="cellIs" dxfId="16551" priority="16647" stopIfTrue="1" operator="lessThan">
      <formula>G144</formula>
    </cfRule>
  </conditionalFormatting>
  <conditionalFormatting sqref="O144:O145">
    <cfRule type="cellIs" dxfId="16550" priority="16646" stopIfTrue="1" operator="lessThan">
      <formula>G144</formula>
    </cfRule>
  </conditionalFormatting>
  <conditionalFormatting sqref="O144:O145">
    <cfRule type="cellIs" dxfId="16549" priority="16645" stopIfTrue="1" operator="lessThan">
      <formula>G144</formula>
    </cfRule>
  </conditionalFormatting>
  <conditionalFormatting sqref="O144:O145">
    <cfRule type="cellIs" dxfId="16548" priority="16644" stopIfTrue="1" operator="lessThan">
      <formula>G144</formula>
    </cfRule>
  </conditionalFormatting>
  <conditionalFormatting sqref="O144:O145">
    <cfRule type="cellIs" dxfId="16547" priority="16643" stopIfTrue="1" operator="lessThan">
      <formula>G144</formula>
    </cfRule>
  </conditionalFormatting>
  <conditionalFormatting sqref="O144:O145">
    <cfRule type="cellIs" dxfId="16546" priority="16642" stopIfTrue="1" operator="lessThan">
      <formula>G144</formula>
    </cfRule>
  </conditionalFormatting>
  <conditionalFormatting sqref="O144:O145">
    <cfRule type="cellIs" dxfId="16545" priority="16641" stopIfTrue="1" operator="lessThan">
      <formula>G144</formula>
    </cfRule>
  </conditionalFormatting>
  <conditionalFormatting sqref="O144:O145">
    <cfRule type="cellIs" dxfId="16544" priority="16640" stopIfTrue="1" operator="lessThan">
      <formula>G144</formula>
    </cfRule>
  </conditionalFormatting>
  <conditionalFormatting sqref="O144:O145">
    <cfRule type="cellIs" dxfId="16543" priority="16639" stopIfTrue="1" operator="lessThan">
      <formula>G144</formula>
    </cfRule>
  </conditionalFormatting>
  <conditionalFormatting sqref="O144:O145">
    <cfRule type="cellIs" dxfId="16542" priority="16638" stopIfTrue="1" operator="lessThan">
      <formula>G144</formula>
    </cfRule>
  </conditionalFormatting>
  <conditionalFormatting sqref="O144:O145">
    <cfRule type="cellIs" dxfId="16541" priority="16637" stopIfTrue="1" operator="lessThan">
      <formula>G144</formula>
    </cfRule>
  </conditionalFormatting>
  <conditionalFormatting sqref="O144:O145">
    <cfRule type="cellIs" dxfId="16540" priority="16636" stopIfTrue="1" operator="lessThan">
      <formula>G144</formula>
    </cfRule>
  </conditionalFormatting>
  <conditionalFormatting sqref="O144:O145">
    <cfRule type="cellIs" dxfId="16539" priority="16635" stopIfTrue="1" operator="lessThan">
      <formula>G144</formula>
    </cfRule>
  </conditionalFormatting>
  <conditionalFormatting sqref="O144:O145">
    <cfRule type="cellIs" dxfId="16538" priority="16634" stopIfTrue="1" operator="lessThan">
      <formula>G144</formula>
    </cfRule>
  </conditionalFormatting>
  <conditionalFormatting sqref="O144:O145">
    <cfRule type="cellIs" dxfId="16537" priority="16633" stopIfTrue="1" operator="lessThan">
      <formula>G144</formula>
    </cfRule>
  </conditionalFormatting>
  <conditionalFormatting sqref="O144:O145">
    <cfRule type="cellIs" dxfId="16536" priority="16632" stopIfTrue="1" operator="lessThan">
      <formula>G144</formula>
    </cfRule>
  </conditionalFormatting>
  <conditionalFormatting sqref="O144:O145">
    <cfRule type="cellIs" dxfId="16535" priority="16631" stopIfTrue="1" operator="lessThan">
      <formula>G144</formula>
    </cfRule>
  </conditionalFormatting>
  <conditionalFormatting sqref="O144:O145">
    <cfRule type="cellIs" dxfId="16534" priority="16630" stopIfTrue="1" operator="lessThan">
      <formula>G144</formula>
    </cfRule>
  </conditionalFormatting>
  <conditionalFormatting sqref="O144:O145">
    <cfRule type="cellIs" dxfId="16533" priority="16629" stopIfTrue="1" operator="lessThan">
      <formula>G144</formula>
    </cfRule>
  </conditionalFormatting>
  <conditionalFormatting sqref="O144:O145">
    <cfRule type="cellIs" dxfId="16532" priority="16628" stopIfTrue="1" operator="lessThan">
      <formula>G144</formula>
    </cfRule>
  </conditionalFormatting>
  <conditionalFormatting sqref="O144:O145">
    <cfRule type="cellIs" dxfId="16531" priority="16627" stopIfTrue="1" operator="lessThan">
      <formula>G144</formula>
    </cfRule>
  </conditionalFormatting>
  <conditionalFormatting sqref="O144:O145">
    <cfRule type="cellIs" dxfId="16530" priority="16626" stopIfTrue="1" operator="lessThan">
      <formula>G144</formula>
    </cfRule>
  </conditionalFormatting>
  <conditionalFormatting sqref="O144:O145">
    <cfRule type="cellIs" dxfId="16529" priority="16625" stopIfTrue="1" operator="lessThan">
      <formula>G144</formula>
    </cfRule>
  </conditionalFormatting>
  <conditionalFormatting sqref="O144:O145">
    <cfRule type="cellIs" dxfId="16528" priority="16624" stopIfTrue="1" operator="lessThan">
      <formula>G144</formula>
    </cfRule>
  </conditionalFormatting>
  <conditionalFormatting sqref="O144:O145">
    <cfRule type="cellIs" dxfId="16527" priority="16623" stopIfTrue="1" operator="lessThan">
      <formula>G144</formula>
    </cfRule>
  </conditionalFormatting>
  <conditionalFormatting sqref="O144:O145">
    <cfRule type="cellIs" dxfId="16526" priority="16622" stopIfTrue="1" operator="lessThan">
      <formula>G144</formula>
    </cfRule>
  </conditionalFormatting>
  <conditionalFormatting sqref="O144:O145">
    <cfRule type="cellIs" dxfId="16525" priority="16621" stopIfTrue="1" operator="lessThan">
      <formula>G144</formula>
    </cfRule>
  </conditionalFormatting>
  <conditionalFormatting sqref="O144:O145">
    <cfRule type="cellIs" dxfId="16524" priority="16620" stopIfTrue="1" operator="lessThan">
      <formula>G144</formula>
    </cfRule>
  </conditionalFormatting>
  <conditionalFormatting sqref="O144:O145">
    <cfRule type="cellIs" dxfId="16523" priority="16619" stopIfTrue="1" operator="lessThan">
      <formula>G144</formula>
    </cfRule>
  </conditionalFormatting>
  <conditionalFormatting sqref="O144:O145">
    <cfRule type="cellIs" dxfId="16522" priority="16618" stopIfTrue="1" operator="lessThan">
      <formula>G144</formula>
    </cfRule>
  </conditionalFormatting>
  <conditionalFormatting sqref="O144:O145">
    <cfRule type="cellIs" dxfId="16521" priority="16617" stopIfTrue="1" operator="lessThan">
      <formula>G144</formula>
    </cfRule>
  </conditionalFormatting>
  <conditionalFormatting sqref="O144:O145">
    <cfRule type="cellIs" dxfId="16520" priority="16616" stopIfTrue="1" operator="lessThan">
      <formula>G144</formula>
    </cfRule>
  </conditionalFormatting>
  <conditionalFormatting sqref="O144:O145">
    <cfRule type="cellIs" dxfId="16519" priority="16615" stopIfTrue="1" operator="lessThan">
      <formula>G144</formula>
    </cfRule>
  </conditionalFormatting>
  <conditionalFormatting sqref="O144:O145">
    <cfRule type="cellIs" dxfId="16518" priority="16614" stopIfTrue="1" operator="lessThan">
      <formula>G144</formula>
    </cfRule>
  </conditionalFormatting>
  <conditionalFormatting sqref="O144:O145">
    <cfRule type="cellIs" dxfId="16517" priority="16613" stopIfTrue="1" operator="lessThan">
      <formula>G144</formula>
    </cfRule>
  </conditionalFormatting>
  <conditionalFormatting sqref="O144:O145">
    <cfRule type="cellIs" dxfId="16516" priority="16612" stopIfTrue="1" operator="lessThan">
      <formula>G144</formula>
    </cfRule>
  </conditionalFormatting>
  <conditionalFormatting sqref="O144:O145">
    <cfRule type="cellIs" dxfId="16515" priority="16611" stopIfTrue="1" operator="lessThan">
      <formula>G144</formula>
    </cfRule>
  </conditionalFormatting>
  <conditionalFormatting sqref="O144:O145">
    <cfRule type="cellIs" dxfId="16514" priority="16610" stopIfTrue="1" operator="lessThan">
      <formula>G144</formula>
    </cfRule>
  </conditionalFormatting>
  <conditionalFormatting sqref="O144:O145">
    <cfRule type="cellIs" dxfId="16513" priority="16609" stopIfTrue="1" operator="lessThan">
      <formula>G144</formula>
    </cfRule>
  </conditionalFormatting>
  <conditionalFormatting sqref="O144:O145">
    <cfRule type="cellIs" dxfId="16512" priority="16608" stopIfTrue="1" operator="lessThan">
      <formula>G144</formula>
    </cfRule>
  </conditionalFormatting>
  <conditionalFormatting sqref="O144:O145">
    <cfRule type="cellIs" dxfId="16511" priority="16607" stopIfTrue="1" operator="lessThan">
      <formula>G144</formula>
    </cfRule>
  </conditionalFormatting>
  <conditionalFormatting sqref="O144:O145">
    <cfRule type="cellIs" dxfId="16510" priority="16606" stopIfTrue="1" operator="lessThan">
      <formula>G144</formula>
    </cfRule>
  </conditionalFormatting>
  <conditionalFormatting sqref="O144:O145">
    <cfRule type="cellIs" dxfId="16509" priority="16605" stopIfTrue="1" operator="lessThan">
      <formula>G144</formula>
    </cfRule>
  </conditionalFormatting>
  <conditionalFormatting sqref="O144:O145">
    <cfRule type="cellIs" dxfId="16508" priority="16604" stopIfTrue="1" operator="lessThan">
      <formula>G144</formula>
    </cfRule>
  </conditionalFormatting>
  <conditionalFormatting sqref="O144:O145">
    <cfRule type="cellIs" dxfId="16507" priority="16603" stopIfTrue="1" operator="lessThan">
      <formula>G144</formula>
    </cfRule>
  </conditionalFormatting>
  <conditionalFormatting sqref="O144:O145">
    <cfRule type="cellIs" dxfId="16506" priority="16602" stopIfTrue="1" operator="lessThan">
      <formula>G144</formula>
    </cfRule>
  </conditionalFormatting>
  <conditionalFormatting sqref="O144:O145">
    <cfRule type="cellIs" dxfId="16505" priority="16601" stopIfTrue="1" operator="lessThan">
      <formula>G144</formula>
    </cfRule>
  </conditionalFormatting>
  <conditionalFormatting sqref="O144:O145">
    <cfRule type="cellIs" dxfId="16504" priority="16600" stopIfTrue="1" operator="lessThan">
      <formula>G144</formula>
    </cfRule>
  </conditionalFormatting>
  <conditionalFormatting sqref="O144:O145">
    <cfRule type="cellIs" dxfId="16503" priority="16599" stopIfTrue="1" operator="lessThan">
      <formula>G144</formula>
    </cfRule>
  </conditionalFormatting>
  <conditionalFormatting sqref="O144:O145">
    <cfRule type="cellIs" dxfId="16502" priority="16598" stopIfTrue="1" operator="lessThan">
      <formula>G144</formula>
    </cfRule>
  </conditionalFormatting>
  <conditionalFormatting sqref="O144:O145">
    <cfRule type="cellIs" dxfId="16501" priority="16597" stopIfTrue="1" operator="lessThan">
      <formula>G144</formula>
    </cfRule>
  </conditionalFormatting>
  <conditionalFormatting sqref="O144:O145">
    <cfRule type="cellIs" dxfId="16500" priority="16596" stopIfTrue="1" operator="lessThan">
      <formula>G144</formula>
    </cfRule>
  </conditionalFormatting>
  <conditionalFormatting sqref="O144:O145">
    <cfRule type="cellIs" dxfId="16499" priority="16595" stopIfTrue="1" operator="lessThan">
      <formula>G144</formula>
    </cfRule>
  </conditionalFormatting>
  <conditionalFormatting sqref="O144:O145">
    <cfRule type="cellIs" dxfId="16498" priority="16594" stopIfTrue="1" operator="lessThan">
      <formula>G144</formula>
    </cfRule>
  </conditionalFormatting>
  <conditionalFormatting sqref="O144:O145">
    <cfRule type="cellIs" dxfId="16497" priority="16593" stopIfTrue="1" operator="lessThan">
      <formula>G144</formula>
    </cfRule>
  </conditionalFormatting>
  <conditionalFormatting sqref="O144:O145">
    <cfRule type="cellIs" dxfId="16496" priority="16592" stopIfTrue="1" operator="lessThan">
      <formula>G144</formula>
    </cfRule>
  </conditionalFormatting>
  <conditionalFormatting sqref="O144:O145">
    <cfRule type="cellIs" dxfId="16495" priority="16591" stopIfTrue="1" operator="lessThan">
      <formula>G144</formula>
    </cfRule>
  </conditionalFormatting>
  <conditionalFormatting sqref="O144:O145">
    <cfRule type="cellIs" dxfId="16494" priority="16590" stopIfTrue="1" operator="lessThan">
      <formula>G144</formula>
    </cfRule>
  </conditionalFormatting>
  <conditionalFormatting sqref="O144:O145">
    <cfRule type="cellIs" dxfId="16493" priority="16589" stopIfTrue="1" operator="lessThan">
      <formula>G144</formula>
    </cfRule>
  </conditionalFormatting>
  <conditionalFormatting sqref="O144:O145">
    <cfRule type="cellIs" dxfId="16492" priority="16588" stopIfTrue="1" operator="lessThan">
      <formula>G144</formula>
    </cfRule>
  </conditionalFormatting>
  <conditionalFormatting sqref="O144:O145">
    <cfRule type="cellIs" dxfId="16491" priority="16587" stopIfTrue="1" operator="lessThan">
      <formula>G144</formula>
    </cfRule>
  </conditionalFormatting>
  <conditionalFormatting sqref="O144:O145">
    <cfRule type="cellIs" dxfId="16490" priority="16586" stopIfTrue="1" operator="lessThan">
      <formula>G144</formula>
    </cfRule>
  </conditionalFormatting>
  <conditionalFormatting sqref="O144:O145">
    <cfRule type="cellIs" dxfId="16489" priority="16585" stopIfTrue="1" operator="lessThan">
      <formula>G144</formula>
    </cfRule>
  </conditionalFormatting>
  <conditionalFormatting sqref="O144:O145">
    <cfRule type="cellIs" dxfId="16488" priority="16584" stopIfTrue="1" operator="lessThan">
      <formula>G144</formula>
    </cfRule>
  </conditionalFormatting>
  <conditionalFormatting sqref="O144:O145">
    <cfRule type="cellIs" dxfId="16487" priority="16583" stopIfTrue="1" operator="lessThan">
      <formula>G144</formula>
    </cfRule>
  </conditionalFormatting>
  <conditionalFormatting sqref="O144:O145">
    <cfRule type="cellIs" dxfId="16486" priority="16582" stopIfTrue="1" operator="lessThan">
      <formula>G144</formula>
    </cfRule>
  </conditionalFormatting>
  <conditionalFormatting sqref="O144:O145">
    <cfRule type="cellIs" dxfId="16485" priority="16581" stopIfTrue="1" operator="lessThan">
      <formula>G144</formula>
    </cfRule>
  </conditionalFormatting>
  <conditionalFormatting sqref="O144:O145">
    <cfRule type="cellIs" dxfId="16484" priority="16580" stopIfTrue="1" operator="lessThan">
      <formula>G144</formula>
    </cfRule>
  </conditionalFormatting>
  <conditionalFormatting sqref="O144:O145">
    <cfRule type="cellIs" dxfId="16483" priority="16579" stopIfTrue="1" operator="lessThan">
      <formula>G144</formula>
    </cfRule>
  </conditionalFormatting>
  <conditionalFormatting sqref="O144:O145">
    <cfRule type="cellIs" dxfId="16482" priority="16578" stopIfTrue="1" operator="lessThan">
      <formula>G144</formula>
    </cfRule>
  </conditionalFormatting>
  <conditionalFormatting sqref="O144:O145">
    <cfRule type="cellIs" dxfId="16481" priority="16577" stopIfTrue="1" operator="lessThan">
      <formula>G144</formula>
    </cfRule>
  </conditionalFormatting>
  <conditionalFormatting sqref="O144:O145">
    <cfRule type="cellIs" dxfId="16480" priority="16576" stopIfTrue="1" operator="lessThan">
      <formula>G144</formula>
    </cfRule>
  </conditionalFormatting>
  <conditionalFormatting sqref="O144:O145">
    <cfRule type="cellIs" dxfId="16479" priority="16575" stopIfTrue="1" operator="lessThan">
      <formula>G144</formula>
    </cfRule>
  </conditionalFormatting>
  <conditionalFormatting sqref="O144:O145">
    <cfRule type="cellIs" dxfId="16478" priority="16574" stopIfTrue="1" operator="lessThan">
      <formula>G144</formula>
    </cfRule>
  </conditionalFormatting>
  <conditionalFormatting sqref="O144:O145">
    <cfRule type="cellIs" dxfId="16477" priority="16573" stopIfTrue="1" operator="lessThan">
      <formula>G144</formula>
    </cfRule>
  </conditionalFormatting>
  <conditionalFormatting sqref="O144:O145">
    <cfRule type="cellIs" dxfId="16476" priority="16572" stopIfTrue="1" operator="lessThan">
      <formula>G144</formula>
    </cfRule>
  </conditionalFormatting>
  <conditionalFormatting sqref="O144:O145">
    <cfRule type="cellIs" dxfId="16475" priority="16571" stopIfTrue="1" operator="lessThan">
      <formula>G144</formula>
    </cfRule>
  </conditionalFormatting>
  <conditionalFormatting sqref="O144:O145">
    <cfRule type="cellIs" dxfId="16474" priority="16570" stopIfTrue="1" operator="lessThan">
      <formula>G144</formula>
    </cfRule>
  </conditionalFormatting>
  <conditionalFormatting sqref="O144:O145">
    <cfRule type="cellIs" dxfId="16473" priority="16569" stopIfTrue="1" operator="lessThan">
      <formula>G144</formula>
    </cfRule>
  </conditionalFormatting>
  <conditionalFormatting sqref="O144:O145">
    <cfRule type="cellIs" dxfId="16472" priority="16568" stopIfTrue="1" operator="lessThan">
      <formula>G144</formula>
    </cfRule>
  </conditionalFormatting>
  <conditionalFormatting sqref="O144:O145">
    <cfRule type="cellIs" dxfId="16471" priority="16567" stopIfTrue="1" operator="lessThan">
      <formula>G144</formula>
    </cfRule>
  </conditionalFormatting>
  <conditionalFormatting sqref="O144:O145">
    <cfRule type="cellIs" dxfId="16470" priority="16566" stopIfTrue="1" operator="lessThan">
      <formula>G144</formula>
    </cfRule>
  </conditionalFormatting>
  <conditionalFormatting sqref="O144:O145">
    <cfRule type="cellIs" dxfId="16469" priority="16565" stopIfTrue="1" operator="lessThan">
      <formula>G144</formula>
    </cfRule>
  </conditionalFormatting>
  <conditionalFormatting sqref="O144:O145">
    <cfRule type="cellIs" dxfId="16468" priority="16564" stopIfTrue="1" operator="lessThan">
      <formula>G144</formula>
    </cfRule>
  </conditionalFormatting>
  <conditionalFormatting sqref="O144:O145">
    <cfRule type="cellIs" dxfId="16467" priority="16563" stopIfTrue="1" operator="lessThan">
      <formula>G144</formula>
    </cfRule>
  </conditionalFormatting>
  <conditionalFormatting sqref="O144:O145">
    <cfRule type="cellIs" dxfId="16466" priority="16562" stopIfTrue="1" operator="lessThan">
      <formula>G144</formula>
    </cfRule>
  </conditionalFormatting>
  <conditionalFormatting sqref="O144:O145">
    <cfRule type="cellIs" dxfId="16465" priority="16561" stopIfTrue="1" operator="lessThan">
      <formula>G144</formula>
    </cfRule>
  </conditionalFormatting>
  <conditionalFormatting sqref="O144:O145">
    <cfRule type="cellIs" dxfId="16464" priority="16560" stopIfTrue="1" operator="lessThan">
      <formula>G144</formula>
    </cfRule>
  </conditionalFormatting>
  <conditionalFormatting sqref="O144:O145">
    <cfRule type="cellIs" dxfId="16463" priority="16559" stopIfTrue="1" operator="lessThan">
      <formula>G144</formula>
    </cfRule>
  </conditionalFormatting>
  <conditionalFormatting sqref="O144:O145">
    <cfRule type="cellIs" dxfId="16462" priority="16558" stopIfTrue="1" operator="lessThan">
      <formula>G144</formula>
    </cfRule>
  </conditionalFormatting>
  <conditionalFormatting sqref="O144:O145">
    <cfRule type="cellIs" dxfId="16461" priority="16557" stopIfTrue="1" operator="lessThan">
      <formula>G144</formula>
    </cfRule>
  </conditionalFormatting>
  <conditionalFormatting sqref="O144:O145">
    <cfRule type="cellIs" dxfId="16460" priority="16556" stopIfTrue="1" operator="lessThan">
      <formula>G144</formula>
    </cfRule>
  </conditionalFormatting>
  <conditionalFormatting sqref="O144:O145">
    <cfRule type="cellIs" dxfId="16459" priority="16555" stopIfTrue="1" operator="lessThan">
      <formula>G144</formula>
    </cfRule>
  </conditionalFormatting>
  <conditionalFormatting sqref="O144:O145">
    <cfRule type="cellIs" dxfId="16458" priority="16554" stopIfTrue="1" operator="lessThan">
      <formula>G144</formula>
    </cfRule>
  </conditionalFormatting>
  <conditionalFormatting sqref="O144:O145">
    <cfRule type="cellIs" dxfId="16457" priority="16553" stopIfTrue="1" operator="lessThan">
      <formula>G144</formula>
    </cfRule>
  </conditionalFormatting>
  <conditionalFormatting sqref="O144:O145">
    <cfRule type="cellIs" dxfId="16456" priority="16552" stopIfTrue="1" operator="lessThan">
      <formula>G144</formula>
    </cfRule>
  </conditionalFormatting>
  <conditionalFormatting sqref="O144:O145">
    <cfRule type="cellIs" dxfId="16455" priority="16551" stopIfTrue="1" operator="lessThan">
      <formula>G144</formula>
    </cfRule>
  </conditionalFormatting>
  <conditionalFormatting sqref="O144:O145">
    <cfRule type="cellIs" dxfId="16454" priority="16550" stopIfTrue="1" operator="lessThan">
      <formula>G144</formula>
    </cfRule>
  </conditionalFormatting>
  <conditionalFormatting sqref="O144:O145">
    <cfRule type="cellIs" dxfId="16453" priority="16549" stopIfTrue="1" operator="lessThan">
      <formula>G144</formula>
    </cfRule>
  </conditionalFormatting>
  <conditionalFormatting sqref="O144:O145">
    <cfRule type="cellIs" dxfId="16452" priority="16548" stopIfTrue="1" operator="lessThan">
      <formula>G144</formula>
    </cfRule>
  </conditionalFormatting>
  <conditionalFormatting sqref="O144:O145">
    <cfRule type="cellIs" dxfId="16451" priority="16547" stopIfTrue="1" operator="lessThan">
      <formula>G144</formula>
    </cfRule>
  </conditionalFormatting>
  <conditionalFormatting sqref="O144:O145">
    <cfRule type="cellIs" dxfId="16450" priority="16546" stopIfTrue="1" operator="lessThan">
      <formula>G144</formula>
    </cfRule>
  </conditionalFormatting>
  <conditionalFormatting sqref="O144:O145">
    <cfRule type="cellIs" dxfId="16449" priority="16545" stopIfTrue="1" operator="lessThan">
      <formula>G144</formula>
    </cfRule>
  </conditionalFormatting>
  <conditionalFormatting sqref="O144:O145">
    <cfRule type="cellIs" dxfId="16448" priority="16544" stopIfTrue="1" operator="lessThan">
      <formula>G144</formula>
    </cfRule>
  </conditionalFormatting>
  <conditionalFormatting sqref="O144:O145">
    <cfRule type="cellIs" dxfId="16447" priority="16543" stopIfTrue="1" operator="lessThan">
      <formula>G144</formula>
    </cfRule>
  </conditionalFormatting>
  <conditionalFormatting sqref="O144:O145">
    <cfRule type="cellIs" dxfId="16446" priority="16542" stopIfTrue="1" operator="lessThan">
      <formula>G144</formula>
    </cfRule>
  </conditionalFormatting>
  <conditionalFormatting sqref="O144:O145">
    <cfRule type="cellIs" dxfId="16445" priority="16541" stopIfTrue="1" operator="lessThan">
      <formula>G144</formula>
    </cfRule>
  </conditionalFormatting>
  <conditionalFormatting sqref="O144:O145">
    <cfRule type="cellIs" dxfId="16444" priority="16540" stopIfTrue="1" operator="lessThan">
      <formula>G144</formula>
    </cfRule>
  </conditionalFormatting>
  <conditionalFormatting sqref="O144:O145">
    <cfRule type="cellIs" dxfId="16443" priority="16539" stopIfTrue="1" operator="lessThan">
      <formula>G144</formula>
    </cfRule>
  </conditionalFormatting>
  <conditionalFormatting sqref="O144:O145">
    <cfRule type="cellIs" dxfId="16442" priority="16538" stopIfTrue="1" operator="lessThan">
      <formula>G144</formula>
    </cfRule>
  </conditionalFormatting>
  <conditionalFormatting sqref="O144:O145">
    <cfRule type="cellIs" dxfId="16441" priority="16537" stopIfTrue="1" operator="lessThan">
      <formula>G144</formula>
    </cfRule>
  </conditionalFormatting>
  <conditionalFormatting sqref="O144:O145">
    <cfRule type="cellIs" dxfId="16440" priority="16536" stopIfTrue="1" operator="lessThan">
      <formula>G144</formula>
    </cfRule>
  </conditionalFormatting>
  <conditionalFormatting sqref="O144:O145">
    <cfRule type="cellIs" dxfId="16439" priority="16535" stopIfTrue="1" operator="lessThan">
      <formula>G144</formula>
    </cfRule>
  </conditionalFormatting>
  <conditionalFormatting sqref="Y145">
    <cfRule type="cellIs" dxfId="16438" priority="16534" stopIfTrue="1" operator="lessThan">
      <formula>J145</formula>
    </cfRule>
  </conditionalFormatting>
  <conditionalFormatting sqref="Y145">
    <cfRule type="cellIs" dxfId="16437" priority="16533" stopIfTrue="1" operator="lessThan">
      <formula>J145</formula>
    </cfRule>
  </conditionalFormatting>
  <conditionalFormatting sqref="Y145">
    <cfRule type="cellIs" dxfId="16436" priority="16532" stopIfTrue="1" operator="lessThan">
      <formula>J145</formula>
    </cfRule>
  </conditionalFormatting>
  <conditionalFormatting sqref="Y145">
    <cfRule type="cellIs" dxfId="16435" priority="16531" stopIfTrue="1" operator="lessThan">
      <formula>J145</formula>
    </cfRule>
  </conditionalFormatting>
  <conditionalFormatting sqref="Y145">
    <cfRule type="cellIs" dxfId="16434" priority="16530" stopIfTrue="1" operator="lessThan">
      <formula>J145</formula>
    </cfRule>
  </conditionalFormatting>
  <conditionalFormatting sqref="Y145">
    <cfRule type="cellIs" dxfId="16433" priority="16529" stopIfTrue="1" operator="lessThan">
      <formula>J145</formula>
    </cfRule>
  </conditionalFormatting>
  <conditionalFormatting sqref="Y145">
    <cfRule type="cellIs" dxfId="16432" priority="16528" stopIfTrue="1" operator="lessThan">
      <formula>J145</formula>
    </cfRule>
  </conditionalFormatting>
  <conditionalFormatting sqref="Y145">
    <cfRule type="cellIs" dxfId="16431" priority="16527" stopIfTrue="1" operator="lessThan">
      <formula>J145</formula>
    </cfRule>
  </conditionalFormatting>
  <conditionalFormatting sqref="Y145">
    <cfRule type="cellIs" dxfId="16430" priority="16526" stopIfTrue="1" operator="lessThan">
      <formula>J145</formula>
    </cfRule>
  </conditionalFormatting>
  <conditionalFormatting sqref="Y145">
    <cfRule type="cellIs" dxfId="16429" priority="16525" stopIfTrue="1" operator="lessThan">
      <formula>J145</formula>
    </cfRule>
  </conditionalFormatting>
  <conditionalFormatting sqref="Y145">
    <cfRule type="cellIs" dxfId="16428" priority="16524" stopIfTrue="1" operator="lessThan">
      <formula>J145</formula>
    </cfRule>
  </conditionalFormatting>
  <conditionalFormatting sqref="Y145">
    <cfRule type="cellIs" dxfId="16427" priority="16523" stopIfTrue="1" operator="lessThan">
      <formula>J145</formula>
    </cfRule>
  </conditionalFormatting>
  <conditionalFormatting sqref="X145">
    <cfRule type="cellIs" dxfId="16426" priority="16522" stopIfTrue="1" operator="lessThan">
      <formula>J145</formula>
    </cfRule>
  </conditionalFormatting>
  <conditionalFormatting sqref="X145">
    <cfRule type="cellIs" dxfId="16425" priority="16521" stopIfTrue="1" operator="lessThan">
      <formula>J145</formula>
    </cfRule>
  </conditionalFormatting>
  <conditionalFormatting sqref="X145">
    <cfRule type="cellIs" dxfId="16424" priority="16520" stopIfTrue="1" operator="lessThan">
      <formula>J145</formula>
    </cfRule>
  </conditionalFormatting>
  <conditionalFormatting sqref="Y145">
    <cfRule type="cellIs" dxfId="16423" priority="16519" stopIfTrue="1" operator="lessThan">
      <formula>J145</formula>
    </cfRule>
  </conditionalFormatting>
  <conditionalFormatting sqref="X145">
    <cfRule type="cellIs" dxfId="16422" priority="16518" stopIfTrue="1" operator="lessThan">
      <formula>J145</formula>
    </cfRule>
  </conditionalFormatting>
  <conditionalFormatting sqref="X145">
    <cfRule type="cellIs" dxfId="16421" priority="16517" stopIfTrue="1" operator="lessThan">
      <formula>J145</formula>
    </cfRule>
  </conditionalFormatting>
  <conditionalFormatting sqref="Y146">
    <cfRule type="cellIs" dxfId="16420" priority="16516" stopIfTrue="1" operator="lessThan">
      <formula>J146</formula>
    </cfRule>
  </conditionalFormatting>
  <conditionalFormatting sqref="Y146">
    <cfRule type="cellIs" dxfId="16419" priority="16515" stopIfTrue="1" operator="lessThan">
      <formula>J146</formula>
    </cfRule>
  </conditionalFormatting>
  <conditionalFormatting sqref="Y146">
    <cfRule type="cellIs" dxfId="16418" priority="16514" stopIfTrue="1" operator="lessThan">
      <formula>J146</formula>
    </cfRule>
  </conditionalFormatting>
  <conditionalFormatting sqref="Y146">
    <cfRule type="cellIs" dxfId="16417" priority="16513" stopIfTrue="1" operator="lessThan">
      <formula>J146</formula>
    </cfRule>
  </conditionalFormatting>
  <conditionalFormatting sqref="Y146">
    <cfRule type="cellIs" dxfId="16416" priority="16512" stopIfTrue="1" operator="lessThan">
      <formula>J146</formula>
    </cfRule>
  </conditionalFormatting>
  <conditionalFormatting sqref="Y146">
    <cfRule type="cellIs" dxfId="16415" priority="16511" stopIfTrue="1" operator="lessThan">
      <formula>J146</formula>
    </cfRule>
  </conditionalFormatting>
  <conditionalFormatting sqref="Y146">
    <cfRule type="cellIs" dxfId="16414" priority="16510" stopIfTrue="1" operator="lessThan">
      <formula>J146</formula>
    </cfRule>
  </conditionalFormatting>
  <conditionalFormatting sqref="Y146">
    <cfRule type="cellIs" dxfId="16413" priority="16509" stopIfTrue="1" operator="lessThan">
      <formula>J146</formula>
    </cfRule>
  </conditionalFormatting>
  <conditionalFormatting sqref="Y146">
    <cfRule type="cellIs" dxfId="16412" priority="16508" stopIfTrue="1" operator="lessThan">
      <formula>J146</formula>
    </cfRule>
  </conditionalFormatting>
  <conditionalFormatting sqref="Y146">
    <cfRule type="cellIs" dxfId="16411" priority="16507" stopIfTrue="1" operator="lessThan">
      <formula>J146</formula>
    </cfRule>
  </conditionalFormatting>
  <conditionalFormatting sqref="Y146">
    <cfRule type="cellIs" dxfId="16410" priority="16506" stopIfTrue="1" operator="lessThan">
      <formula>J146</formula>
    </cfRule>
  </conditionalFormatting>
  <conditionalFormatting sqref="Y146">
    <cfRule type="cellIs" dxfId="16409" priority="16505" stopIfTrue="1" operator="lessThan">
      <formula>J146</formula>
    </cfRule>
  </conditionalFormatting>
  <conditionalFormatting sqref="X146">
    <cfRule type="cellIs" dxfId="16408" priority="16504" stopIfTrue="1" operator="lessThan">
      <formula>J146</formula>
    </cfRule>
  </conditionalFormatting>
  <conditionalFormatting sqref="X146">
    <cfRule type="cellIs" dxfId="16407" priority="16503" stopIfTrue="1" operator="lessThan">
      <formula>J146</formula>
    </cfRule>
  </conditionalFormatting>
  <conditionalFormatting sqref="X146">
    <cfRule type="cellIs" dxfId="16406" priority="16502" stopIfTrue="1" operator="lessThan">
      <formula>J146</formula>
    </cfRule>
  </conditionalFormatting>
  <conditionalFormatting sqref="Y146">
    <cfRule type="cellIs" dxfId="16405" priority="16501" stopIfTrue="1" operator="lessThan">
      <formula>J146</formula>
    </cfRule>
  </conditionalFormatting>
  <conditionalFormatting sqref="X146">
    <cfRule type="cellIs" dxfId="16404" priority="16500" stopIfTrue="1" operator="lessThan">
      <formula>J146</formula>
    </cfRule>
  </conditionalFormatting>
  <conditionalFormatting sqref="X146">
    <cfRule type="cellIs" dxfId="16403" priority="16499" stopIfTrue="1" operator="lessThan">
      <formula>J146</formula>
    </cfRule>
  </conditionalFormatting>
  <conditionalFormatting sqref="O146">
    <cfRule type="cellIs" dxfId="16402" priority="16498" stopIfTrue="1" operator="lessThan">
      <formula>G146</formula>
    </cfRule>
  </conditionalFormatting>
  <conditionalFormatting sqref="O146">
    <cfRule type="cellIs" dxfId="16401" priority="16497" stopIfTrue="1" operator="lessThan">
      <formula>G146</formula>
    </cfRule>
  </conditionalFormatting>
  <conditionalFormatting sqref="O146">
    <cfRule type="cellIs" dxfId="16400" priority="16496" stopIfTrue="1" operator="lessThan">
      <formula>G146</formula>
    </cfRule>
  </conditionalFormatting>
  <conditionalFormatting sqref="O146">
    <cfRule type="cellIs" dxfId="16399" priority="16495" stopIfTrue="1" operator="lessThan">
      <formula>G146</formula>
    </cfRule>
  </conditionalFormatting>
  <conditionalFormatting sqref="O146">
    <cfRule type="cellIs" dxfId="16398" priority="16494" stopIfTrue="1" operator="lessThan">
      <formula>G146</formula>
    </cfRule>
  </conditionalFormatting>
  <conditionalFormatting sqref="O146">
    <cfRule type="cellIs" dxfId="16397" priority="16493" stopIfTrue="1" operator="lessThan">
      <formula>G146</formula>
    </cfRule>
  </conditionalFormatting>
  <conditionalFormatting sqref="O146">
    <cfRule type="cellIs" dxfId="16396" priority="16488" stopIfTrue="1" operator="lessThan">
      <formula>G146</formula>
    </cfRule>
  </conditionalFormatting>
  <conditionalFormatting sqref="O146">
    <cfRule type="cellIs" dxfId="16395" priority="16487" stopIfTrue="1" operator="lessThan">
      <formula>G146</formula>
    </cfRule>
  </conditionalFormatting>
  <conditionalFormatting sqref="O146">
    <cfRule type="cellIs" dxfId="16394" priority="16486" stopIfTrue="1" operator="lessThan">
      <formula>G146</formula>
    </cfRule>
  </conditionalFormatting>
  <conditionalFormatting sqref="O146">
    <cfRule type="cellIs" dxfId="16393" priority="16485" stopIfTrue="1" operator="lessThan">
      <formula>G146</formula>
    </cfRule>
  </conditionalFormatting>
  <conditionalFormatting sqref="O146">
    <cfRule type="cellIs" dxfId="16392" priority="16484" stopIfTrue="1" operator="lessThan">
      <formula>G146</formula>
    </cfRule>
  </conditionalFormatting>
  <conditionalFormatting sqref="O146">
    <cfRule type="cellIs" dxfId="16391" priority="16483" stopIfTrue="1" operator="lessThan">
      <formula>G146</formula>
    </cfRule>
  </conditionalFormatting>
  <conditionalFormatting sqref="O146">
    <cfRule type="cellIs" dxfId="16390" priority="16478" stopIfTrue="1" operator="lessThan">
      <formula>G146</formula>
    </cfRule>
  </conditionalFormatting>
  <conditionalFormatting sqref="O146">
    <cfRule type="cellIs" dxfId="16389" priority="16477" stopIfTrue="1" operator="lessThan">
      <formula>G146</formula>
    </cfRule>
  </conditionalFormatting>
  <conditionalFormatting sqref="O146">
    <cfRule type="cellIs" dxfId="16388" priority="16476" stopIfTrue="1" operator="lessThan">
      <formula>G146</formula>
    </cfRule>
  </conditionalFormatting>
  <conditionalFormatting sqref="O146">
    <cfRule type="cellIs" dxfId="16387" priority="16475" stopIfTrue="1" operator="lessThan">
      <formula>G146</formula>
    </cfRule>
  </conditionalFormatting>
  <conditionalFormatting sqref="O146">
    <cfRule type="cellIs" dxfId="16386" priority="16474" stopIfTrue="1" operator="lessThan">
      <formula>G146</formula>
    </cfRule>
  </conditionalFormatting>
  <conditionalFormatting sqref="O146">
    <cfRule type="cellIs" dxfId="16385" priority="16473" stopIfTrue="1" operator="lessThan">
      <formula>G146</formula>
    </cfRule>
  </conditionalFormatting>
  <conditionalFormatting sqref="O146">
    <cfRule type="cellIs" dxfId="16384" priority="16468" stopIfTrue="1" operator="lessThan">
      <formula>G146</formula>
    </cfRule>
  </conditionalFormatting>
  <conditionalFormatting sqref="O146">
    <cfRule type="cellIs" dxfId="16383" priority="16467" stopIfTrue="1" operator="lessThan">
      <formula>G146</formula>
    </cfRule>
  </conditionalFormatting>
  <conditionalFormatting sqref="O146">
    <cfRule type="cellIs" dxfId="16382" priority="16466" stopIfTrue="1" operator="lessThan">
      <formula>G146</formula>
    </cfRule>
  </conditionalFormatting>
  <conditionalFormatting sqref="O146">
    <cfRule type="cellIs" dxfId="16381" priority="16465" stopIfTrue="1" operator="lessThan">
      <formula>G146</formula>
    </cfRule>
  </conditionalFormatting>
  <conditionalFormatting sqref="O146">
    <cfRule type="cellIs" dxfId="16380" priority="16464" stopIfTrue="1" operator="lessThan">
      <formula>G146</formula>
    </cfRule>
  </conditionalFormatting>
  <conditionalFormatting sqref="O146">
    <cfRule type="cellIs" dxfId="16379" priority="16463" stopIfTrue="1" operator="lessThan">
      <formula>G146</formula>
    </cfRule>
  </conditionalFormatting>
  <conditionalFormatting sqref="O146">
    <cfRule type="cellIs" dxfId="16378" priority="16458" stopIfTrue="1" operator="lessThan">
      <formula>G146</formula>
    </cfRule>
  </conditionalFormatting>
  <conditionalFormatting sqref="O146">
    <cfRule type="cellIs" dxfId="16377" priority="16457" stopIfTrue="1" operator="lessThan">
      <formula>G146</formula>
    </cfRule>
  </conditionalFormatting>
  <conditionalFormatting sqref="O146">
    <cfRule type="cellIs" dxfId="16376" priority="16456" stopIfTrue="1" operator="lessThan">
      <formula>G146</formula>
    </cfRule>
  </conditionalFormatting>
  <conditionalFormatting sqref="O146">
    <cfRule type="cellIs" dxfId="16375" priority="16455" stopIfTrue="1" operator="lessThan">
      <formula>G146</formula>
    </cfRule>
  </conditionalFormatting>
  <conditionalFormatting sqref="O146">
    <cfRule type="cellIs" dxfId="16374" priority="16454" stopIfTrue="1" operator="lessThan">
      <formula>G146</formula>
    </cfRule>
  </conditionalFormatting>
  <conditionalFormatting sqref="O146">
    <cfRule type="cellIs" dxfId="16373" priority="16453" stopIfTrue="1" operator="lessThan">
      <formula>G146</formula>
    </cfRule>
  </conditionalFormatting>
  <conditionalFormatting sqref="O146">
    <cfRule type="cellIs" dxfId="16372" priority="16452" stopIfTrue="1" operator="lessThan">
      <formula>G146</formula>
    </cfRule>
  </conditionalFormatting>
  <conditionalFormatting sqref="O146">
    <cfRule type="cellIs" dxfId="16371" priority="16451" stopIfTrue="1" operator="lessThan">
      <formula>G146</formula>
    </cfRule>
  </conditionalFormatting>
  <conditionalFormatting sqref="O146">
    <cfRule type="cellIs" dxfId="16370" priority="16450" stopIfTrue="1" operator="lessThan">
      <formula>G146</formula>
    </cfRule>
  </conditionalFormatting>
  <conditionalFormatting sqref="O146">
    <cfRule type="cellIs" dxfId="16369" priority="16449" stopIfTrue="1" operator="lessThan">
      <formula>G146</formula>
    </cfRule>
  </conditionalFormatting>
  <conditionalFormatting sqref="O146">
    <cfRule type="cellIs" dxfId="16368" priority="16448" stopIfTrue="1" operator="lessThan">
      <formula>G146</formula>
    </cfRule>
  </conditionalFormatting>
  <conditionalFormatting sqref="O146">
    <cfRule type="cellIs" dxfId="16367" priority="16447" stopIfTrue="1" operator="lessThan">
      <formula>G146</formula>
    </cfRule>
  </conditionalFormatting>
  <conditionalFormatting sqref="O146">
    <cfRule type="cellIs" dxfId="16366" priority="16446" stopIfTrue="1" operator="lessThan">
      <formula>G146</formula>
    </cfRule>
  </conditionalFormatting>
  <conditionalFormatting sqref="O146">
    <cfRule type="cellIs" dxfId="16365" priority="16445" stopIfTrue="1" operator="lessThan">
      <formula>G146</formula>
    </cfRule>
  </conditionalFormatting>
  <conditionalFormatting sqref="O146">
    <cfRule type="cellIs" dxfId="16364" priority="16444" stopIfTrue="1" operator="lessThan">
      <formula>G146</formula>
    </cfRule>
  </conditionalFormatting>
  <conditionalFormatting sqref="O146">
    <cfRule type="cellIs" dxfId="16363" priority="16443" stopIfTrue="1" operator="lessThan">
      <formula>G146</formula>
    </cfRule>
  </conditionalFormatting>
  <conditionalFormatting sqref="O146">
    <cfRule type="cellIs" dxfId="16362" priority="16442" stopIfTrue="1" operator="lessThan">
      <formula>G146</formula>
    </cfRule>
  </conditionalFormatting>
  <conditionalFormatting sqref="O146">
    <cfRule type="cellIs" dxfId="16361" priority="16441" stopIfTrue="1" operator="lessThan">
      <formula>G146</formula>
    </cfRule>
  </conditionalFormatting>
  <conditionalFormatting sqref="O146">
    <cfRule type="cellIs" dxfId="16360" priority="16440" stopIfTrue="1" operator="lessThan">
      <formula>G146</formula>
    </cfRule>
  </conditionalFormatting>
  <conditionalFormatting sqref="O146">
    <cfRule type="cellIs" dxfId="16359" priority="16439" stopIfTrue="1" operator="lessThan">
      <formula>G146</formula>
    </cfRule>
  </conditionalFormatting>
  <conditionalFormatting sqref="O146">
    <cfRule type="cellIs" dxfId="16358" priority="16438" stopIfTrue="1" operator="lessThan">
      <formula>G146</formula>
    </cfRule>
  </conditionalFormatting>
  <conditionalFormatting sqref="O146">
    <cfRule type="cellIs" dxfId="16357" priority="16437" stopIfTrue="1" operator="lessThan">
      <formula>G146</formula>
    </cfRule>
  </conditionalFormatting>
  <conditionalFormatting sqref="O146">
    <cfRule type="cellIs" dxfId="16356" priority="16436" stopIfTrue="1" operator="lessThan">
      <formula>G146</formula>
    </cfRule>
  </conditionalFormatting>
  <conditionalFormatting sqref="O146">
    <cfRule type="cellIs" dxfId="16355" priority="16435" stopIfTrue="1" operator="lessThan">
      <formula>G146</formula>
    </cfRule>
  </conditionalFormatting>
  <conditionalFormatting sqref="O146">
    <cfRule type="cellIs" dxfId="16354" priority="16434" stopIfTrue="1" operator="lessThan">
      <formula>G146</formula>
    </cfRule>
  </conditionalFormatting>
  <conditionalFormatting sqref="O146">
    <cfRule type="cellIs" dxfId="16353" priority="16433" stopIfTrue="1" operator="lessThan">
      <formula>G146</formula>
    </cfRule>
  </conditionalFormatting>
  <conditionalFormatting sqref="O146">
    <cfRule type="cellIs" dxfId="16352" priority="16432" stopIfTrue="1" operator="lessThan">
      <formula>G146</formula>
    </cfRule>
  </conditionalFormatting>
  <conditionalFormatting sqref="O146">
    <cfRule type="cellIs" dxfId="16351" priority="16431" stopIfTrue="1" operator="lessThan">
      <formula>G146</formula>
    </cfRule>
  </conditionalFormatting>
  <conditionalFormatting sqref="O146">
    <cfRule type="cellIs" dxfId="16350" priority="16430" stopIfTrue="1" operator="lessThan">
      <formula>G146</formula>
    </cfRule>
  </conditionalFormatting>
  <conditionalFormatting sqref="O146">
    <cfRule type="cellIs" dxfId="16349" priority="16429" stopIfTrue="1" operator="lessThan">
      <formula>G146</formula>
    </cfRule>
  </conditionalFormatting>
  <conditionalFormatting sqref="O146">
    <cfRule type="cellIs" dxfId="16348" priority="16428" stopIfTrue="1" operator="lessThan">
      <formula>G146</formula>
    </cfRule>
  </conditionalFormatting>
  <conditionalFormatting sqref="O146">
    <cfRule type="cellIs" dxfId="16347" priority="16427" stopIfTrue="1" operator="lessThan">
      <formula>G146</formula>
    </cfRule>
  </conditionalFormatting>
  <conditionalFormatting sqref="O146">
    <cfRule type="cellIs" dxfId="16346" priority="16426" stopIfTrue="1" operator="lessThan">
      <formula>G146</formula>
    </cfRule>
  </conditionalFormatting>
  <conditionalFormatting sqref="O146">
    <cfRule type="cellIs" dxfId="16345" priority="16425" stopIfTrue="1" operator="lessThan">
      <formula>G146</formula>
    </cfRule>
  </conditionalFormatting>
  <conditionalFormatting sqref="O146">
    <cfRule type="cellIs" dxfId="16344" priority="16424" stopIfTrue="1" operator="lessThan">
      <formula>G146</formula>
    </cfRule>
  </conditionalFormatting>
  <conditionalFormatting sqref="O146">
    <cfRule type="cellIs" dxfId="16343" priority="16423" stopIfTrue="1" operator="lessThan">
      <formula>G146</formula>
    </cfRule>
  </conditionalFormatting>
  <conditionalFormatting sqref="O146">
    <cfRule type="cellIs" dxfId="16342" priority="16422" stopIfTrue="1" operator="lessThan">
      <formula>G146</formula>
    </cfRule>
  </conditionalFormatting>
  <conditionalFormatting sqref="O146">
    <cfRule type="cellIs" dxfId="16341" priority="16421" stopIfTrue="1" operator="lessThan">
      <formula>G146</formula>
    </cfRule>
  </conditionalFormatting>
  <conditionalFormatting sqref="O146">
    <cfRule type="cellIs" dxfId="16340" priority="16420" stopIfTrue="1" operator="lessThan">
      <formula>G146</formula>
    </cfRule>
  </conditionalFormatting>
  <conditionalFormatting sqref="O146">
    <cfRule type="cellIs" dxfId="16339" priority="16419" stopIfTrue="1" operator="lessThan">
      <formula>G146</formula>
    </cfRule>
  </conditionalFormatting>
  <conditionalFormatting sqref="O146">
    <cfRule type="cellIs" dxfId="16338" priority="16418" stopIfTrue="1" operator="lessThan">
      <formula>G146</formula>
    </cfRule>
  </conditionalFormatting>
  <conditionalFormatting sqref="O146">
    <cfRule type="cellIs" dxfId="16337" priority="16417" stopIfTrue="1" operator="lessThan">
      <formula>G146</formula>
    </cfRule>
  </conditionalFormatting>
  <conditionalFormatting sqref="O146">
    <cfRule type="cellIs" dxfId="16336" priority="16416" stopIfTrue="1" operator="lessThan">
      <formula>G146</formula>
    </cfRule>
  </conditionalFormatting>
  <conditionalFormatting sqref="O146">
    <cfRule type="cellIs" dxfId="16335" priority="16415" stopIfTrue="1" operator="lessThan">
      <formula>G146</formula>
    </cfRule>
  </conditionalFormatting>
  <conditionalFormatting sqref="O146">
    <cfRule type="cellIs" dxfId="16334" priority="16414" stopIfTrue="1" operator="lessThan">
      <formula>G146</formula>
    </cfRule>
  </conditionalFormatting>
  <conditionalFormatting sqref="O146">
    <cfRule type="cellIs" dxfId="16333" priority="16413" stopIfTrue="1" operator="lessThan">
      <formula>G146</formula>
    </cfRule>
  </conditionalFormatting>
  <conditionalFormatting sqref="O146">
    <cfRule type="cellIs" dxfId="16332" priority="16412" stopIfTrue="1" operator="lessThan">
      <formula>G146</formula>
    </cfRule>
  </conditionalFormatting>
  <conditionalFormatting sqref="O146">
    <cfRule type="cellIs" dxfId="16331" priority="16411" stopIfTrue="1" operator="lessThan">
      <formula>G146</formula>
    </cfRule>
  </conditionalFormatting>
  <conditionalFormatting sqref="O146">
    <cfRule type="cellIs" dxfId="16330" priority="16410" stopIfTrue="1" operator="lessThan">
      <formula>G146</formula>
    </cfRule>
  </conditionalFormatting>
  <conditionalFormatting sqref="O146">
    <cfRule type="cellIs" dxfId="16329" priority="16409" stopIfTrue="1" operator="lessThan">
      <formula>G146</formula>
    </cfRule>
  </conditionalFormatting>
  <conditionalFormatting sqref="O146">
    <cfRule type="cellIs" dxfId="16328" priority="16408" stopIfTrue="1" operator="lessThan">
      <formula>G146</formula>
    </cfRule>
  </conditionalFormatting>
  <conditionalFormatting sqref="O146">
    <cfRule type="cellIs" dxfId="16327" priority="16407" stopIfTrue="1" operator="lessThan">
      <formula>G146</formula>
    </cfRule>
  </conditionalFormatting>
  <conditionalFormatting sqref="O146">
    <cfRule type="cellIs" dxfId="16326" priority="16406" stopIfTrue="1" operator="lessThan">
      <formula>G146</formula>
    </cfRule>
  </conditionalFormatting>
  <conditionalFormatting sqref="O146">
    <cfRule type="cellIs" dxfId="16325" priority="16405" stopIfTrue="1" operator="lessThan">
      <formula>G146</formula>
    </cfRule>
  </conditionalFormatting>
  <conditionalFormatting sqref="O146">
    <cfRule type="cellIs" dxfId="16324" priority="16404" stopIfTrue="1" operator="lessThan">
      <formula>G146</formula>
    </cfRule>
  </conditionalFormatting>
  <conditionalFormatting sqref="O146">
    <cfRule type="cellIs" dxfId="16323" priority="16403" stopIfTrue="1" operator="lessThan">
      <formula>G146</formula>
    </cfRule>
  </conditionalFormatting>
  <conditionalFormatting sqref="O146">
    <cfRule type="cellIs" dxfId="16322" priority="16402" stopIfTrue="1" operator="lessThan">
      <formula>G146</formula>
    </cfRule>
  </conditionalFormatting>
  <conditionalFormatting sqref="O146">
    <cfRule type="cellIs" dxfId="16321" priority="16401" stopIfTrue="1" operator="lessThan">
      <formula>G146</formula>
    </cfRule>
  </conditionalFormatting>
  <conditionalFormatting sqref="O146">
    <cfRule type="cellIs" dxfId="16320" priority="16400" stopIfTrue="1" operator="lessThan">
      <formula>G146</formula>
    </cfRule>
  </conditionalFormatting>
  <conditionalFormatting sqref="O146">
    <cfRule type="cellIs" dxfId="16319" priority="16399" stopIfTrue="1" operator="lessThan">
      <formula>G146</formula>
    </cfRule>
  </conditionalFormatting>
  <conditionalFormatting sqref="O146">
    <cfRule type="cellIs" dxfId="16318" priority="16398" stopIfTrue="1" operator="lessThan">
      <formula>G146</formula>
    </cfRule>
  </conditionalFormatting>
  <conditionalFormatting sqref="O146">
    <cfRule type="cellIs" dxfId="16317" priority="16397" stopIfTrue="1" operator="lessThan">
      <formula>G146</formula>
    </cfRule>
  </conditionalFormatting>
  <conditionalFormatting sqref="O146">
    <cfRule type="cellIs" dxfId="16316" priority="16396" stopIfTrue="1" operator="lessThan">
      <formula>G146</formula>
    </cfRule>
  </conditionalFormatting>
  <conditionalFormatting sqref="O146">
    <cfRule type="cellIs" dxfId="16315" priority="16395" stopIfTrue="1" operator="lessThan">
      <formula>G146</formula>
    </cfRule>
  </conditionalFormatting>
  <conditionalFormatting sqref="O146">
    <cfRule type="cellIs" dxfId="16314" priority="16394" stopIfTrue="1" operator="lessThan">
      <formula>G146</formula>
    </cfRule>
  </conditionalFormatting>
  <conditionalFormatting sqref="O146">
    <cfRule type="cellIs" dxfId="16313" priority="16393" stopIfTrue="1" operator="lessThan">
      <formula>G146</formula>
    </cfRule>
  </conditionalFormatting>
  <conditionalFormatting sqref="O146">
    <cfRule type="cellIs" dxfId="16312" priority="16392" stopIfTrue="1" operator="lessThan">
      <formula>G146</formula>
    </cfRule>
  </conditionalFormatting>
  <conditionalFormatting sqref="O146">
    <cfRule type="cellIs" dxfId="16311" priority="16391" stopIfTrue="1" operator="lessThan">
      <formula>G146</formula>
    </cfRule>
  </conditionalFormatting>
  <conditionalFormatting sqref="O146">
    <cfRule type="cellIs" dxfId="16310" priority="16390" stopIfTrue="1" operator="lessThan">
      <formula>G146</formula>
    </cfRule>
  </conditionalFormatting>
  <conditionalFormatting sqref="O146">
    <cfRule type="cellIs" dxfId="16309" priority="16389" stopIfTrue="1" operator="lessThan">
      <formula>G146</formula>
    </cfRule>
  </conditionalFormatting>
  <conditionalFormatting sqref="O146">
    <cfRule type="cellIs" dxfId="16308" priority="16388" stopIfTrue="1" operator="lessThan">
      <formula>G146</formula>
    </cfRule>
  </conditionalFormatting>
  <conditionalFormatting sqref="O146">
    <cfRule type="cellIs" dxfId="16307" priority="16387" stopIfTrue="1" operator="lessThan">
      <formula>G146</formula>
    </cfRule>
  </conditionalFormatting>
  <conditionalFormatting sqref="O146">
    <cfRule type="cellIs" dxfId="16306" priority="16386" stopIfTrue="1" operator="lessThan">
      <formula>G146</formula>
    </cfRule>
  </conditionalFormatting>
  <conditionalFormatting sqref="O146">
    <cfRule type="cellIs" dxfId="16305" priority="16385" stopIfTrue="1" operator="lessThan">
      <formula>G146</formula>
    </cfRule>
  </conditionalFormatting>
  <conditionalFormatting sqref="O146">
    <cfRule type="cellIs" dxfId="16304" priority="16384" stopIfTrue="1" operator="lessThan">
      <formula>G146</formula>
    </cfRule>
  </conditionalFormatting>
  <conditionalFormatting sqref="O146">
    <cfRule type="cellIs" dxfId="16303" priority="16383" stopIfTrue="1" operator="lessThan">
      <formula>G146</formula>
    </cfRule>
  </conditionalFormatting>
  <conditionalFormatting sqref="O146">
    <cfRule type="cellIs" dxfId="16302" priority="16382" stopIfTrue="1" operator="lessThan">
      <formula>G146</formula>
    </cfRule>
  </conditionalFormatting>
  <conditionalFormatting sqref="O146">
    <cfRule type="cellIs" dxfId="16301" priority="16381" stopIfTrue="1" operator="lessThan">
      <formula>G146</formula>
    </cfRule>
  </conditionalFormatting>
  <conditionalFormatting sqref="O146">
    <cfRule type="cellIs" dxfId="16300" priority="16380" stopIfTrue="1" operator="lessThan">
      <formula>G146</formula>
    </cfRule>
  </conditionalFormatting>
  <conditionalFormatting sqref="O146">
    <cfRule type="cellIs" dxfId="16299" priority="16379" stopIfTrue="1" operator="lessThan">
      <formula>G146</formula>
    </cfRule>
  </conditionalFormatting>
  <conditionalFormatting sqref="O146">
    <cfRule type="cellIs" dxfId="16298" priority="16378" stopIfTrue="1" operator="lessThan">
      <formula>G146</formula>
    </cfRule>
  </conditionalFormatting>
  <conditionalFormatting sqref="O146">
    <cfRule type="cellIs" dxfId="16297" priority="16377" stopIfTrue="1" operator="lessThan">
      <formula>G146</formula>
    </cfRule>
  </conditionalFormatting>
  <conditionalFormatting sqref="O146">
    <cfRule type="cellIs" dxfId="16296" priority="16376" stopIfTrue="1" operator="lessThan">
      <formula>G146</formula>
    </cfRule>
  </conditionalFormatting>
  <conditionalFormatting sqref="O146">
    <cfRule type="cellIs" dxfId="16295" priority="16375" stopIfTrue="1" operator="lessThan">
      <formula>G146</formula>
    </cfRule>
  </conditionalFormatting>
  <conditionalFormatting sqref="O146">
    <cfRule type="cellIs" dxfId="16294" priority="16374" stopIfTrue="1" operator="lessThan">
      <formula>G146</formula>
    </cfRule>
  </conditionalFormatting>
  <conditionalFormatting sqref="O146">
    <cfRule type="cellIs" dxfId="16293" priority="16373" stopIfTrue="1" operator="lessThan">
      <formula>G146</formula>
    </cfRule>
  </conditionalFormatting>
  <conditionalFormatting sqref="O146">
    <cfRule type="cellIs" dxfId="16292" priority="16372" stopIfTrue="1" operator="lessThan">
      <formula>G146</formula>
    </cfRule>
  </conditionalFormatting>
  <conditionalFormatting sqref="O146">
    <cfRule type="cellIs" dxfId="16291" priority="16371" stopIfTrue="1" operator="lessThan">
      <formula>G146</formula>
    </cfRule>
  </conditionalFormatting>
  <conditionalFormatting sqref="O146">
    <cfRule type="cellIs" dxfId="16290" priority="16370" stopIfTrue="1" operator="lessThan">
      <formula>G146</formula>
    </cfRule>
  </conditionalFormatting>
  <conditionalFormatting sqref="O146">
    <cfRule type="cellIs" dxfId="16289" priority="16369" stopIfTrue="1" operator="lessThan">
      <formula>G146</formula>
    </cfRule>
  </conditionalFormatting>
  <conditionalFormatting sqref="O146">
    <cfRule type="cellIs" dxfId="16288" priority="16368" stopIfTrue="1" operator="lessThan">
      <formula>G146</formula>
    </cfRule>
  </conditionalFormatting>
  <conditionalFormatting sqref="O146">
    <cfRule type="cellIs" dxfId="16287" priority="16367" stopIfTrue="1" operator="lessThan">
      <formula>G146</formula>
    </cfRule>
  </conditionalFormatting>
  <conditionalFormatting sqref="O146">
    <cfRule type="cellIs" dxfId="16286" priority="16366" stopIfTrue="1" operator="lessThan">
      <formula>G146</formula>
    </cfRule>
  </conditionalFormatting>
  <conditionalFormatting sqref="O146">
    <cfRule type="cellIs" dxfId="16285" priority="16365" stopIfTrue="1" operator="lessThan">
      <formula>G146</formula>
    </cfRule>
  </conditionalFormatting>
  <conditionalFormatting sqref="O146">
    <cfRule type="cellIs" dxfId="16284" priority="16364" stopIfTrue="1" operator="lessThan">
      <formula>G146</formula>
    </cfRule>
  </conditionalFormatting>
  <conditionalFormatting sqref="O146">
    <cfRule type="cellIs" dxfId="16283" priority="16363" stopIfTrue="1" operator="lessThan">
      <formula>G146</formula>
    </cfRule>
  </conditionalFormatting>
  <conditionalFormatting sqref="O146">
    <cfRule type="cellIs" dxfId="16282" priority="16362" stopIfTrue="1" operator="lessThan">
      <formula>G146</formula>
    </cfRule>
  </conditionalFormatting>
  <conditionalFormatting sqref="O146">
    <cfRule type="cellIs" dxfId="16281" priority="16361" stopIfTrue="1" operator="lessThan">
      <formula>G146</formula>
    </cfRule>
  </conditionalFormatting>
  <conditionalFormatting sqref="O146">
    <cfRule type="cellIs" dxfId="16280" priority="16360" stopIfTrue="1" operator="lessThan">
      <formula>G146</formula>
    </cfRule>
  </conditionalFormatting>
  <conditionalFormatting sqref="O146">
    <cfRule type="cellIs" dxfId="16279" priority="16359" stopIfTrue="1" operator="lessThan">
      <formula>G146</formula>
    </cfRule>
  </conditionalFormatting>
  <conditionalFormatting sqref="O146">
    <cfRule type="cellIs" dxfId="16278" priority="16358" stopIfTrue="1" operator="lessThan">
      <formula>G146</formula>
    </cfRule>
  </conditionalFormatting>
  <conditionalFormatting sqref="O146">
    <cfRule type="cellIs" dxfId="16277" priority="16357" stopIfTrue="1" operator="lessThan">
      <formula>G146</formula>
    </cfRule>
  </conditionalFormatting>
  <conditionalFormatting sqref="O146">
    <cfRule type="cellIs" dxfId="16276" priority="16356" stopIfTrue="1" operator="lessThan">
      <formula>G146</formula>
    </cfRule>
  </conditionalFormatting>
  <conditionalFormatting sqref="O146">
    <cfRule type="cellIs" dxfId="16275" priority="16355" stopIfTrue="1" operator="lessThan">
      <formula>G146</formula>
    </cfRule>
  </conditionalFormatting>
  <conditionalFormatting sqref="O146">
    <cfRule type="cellIs" dxfId="16274" priority="16354" stopIfTrue="1" operator="lessThan">
      <formula>G146</formula>
    </cfRule>
  </conditionalFormatting>
  <conditionalFormatting sqref="O146">
    <cfRule type="cellIs" dxfId="16273" priority="16353" stopIfTrue="1" operator="lessThan">
      <formula>G146</formula>
    </cfRule>
  </conditionalFormatting>
  <conditionalFormatting sqref="O146">
    <cfRule type="cellIs" dxfId="16272" priority="16352" stopIfTrue="1" operator="lessThan">
      <formula>G146</formula>
    </cfRule>
  </conditionalFormatting>
  <conditionalFormatting sqref="O146">
    <cfRule type="cellIs" dxfId="16271" priority="16351" stopIfTrue="1" operator="lessThan">
      <formula>G146</formula>
    </cfRule>
  </conditionalFormatting>
  <conditionalFormatting sqref="O146">
    <cfRule type="cellIs" dxfId="16270" priority="16350" stopIfTrue="1" operator="lessThan">
      <formula>G146</formula>
    </cfRule>
  </conditionalFormatting>
  <conditionalFormatting sqref="O146">
    <cfRule type="cellIs" dxfId="16269" priority="16349" stopIfTrue="1" operator="lessThan">
      <formula>G146</formula>
    </cfRule>
  </conditionalFormatting>
  <conditionalFormatting sqref="O146">
    <cfRule type="cellIs" dxfId="16268" priority="16348" stopIfTrue="1" operator="lessThan">
      <formula>G146</formula>
    </cfRule>
  </conditionalFormatting>
  <conditionalFormatting sqref="O146">
    <cfRule type="cellIs" dxfId="16267" priority="16347" stopIfTrue="1" operator="lessThan">
      <formula>G146</formula>
    </cfRule>
  </conditionalFormatting>
  <conditionalFormatting sqref="O146">
    <cfRule type="cellIs" dxfId="16266" priority="16346" stopIfTrue="1" operator="lessThan">
      <formula>G146</formula>
    </cfRule>
  </conditionalFormatting>
  <conditionalFormatting sqref="O146">
    <cfRule type="cellIs" dxfId="16265" priority="16345" stopIfTrue="1" operator="lessThan">
      <formula>G146</formula>
    </cfRule>
  </conditionalFormatting>
  <conditionalFormatting sqref="O146">
    <cfRule type="cellIs" dxfId="16264" priority="16344" stopIfTrue="1" operator="lessThan">
      <formula>G146</formula>
    </cfRule>
  </conditionalFormatting>
  <conditionalFormatting sqref="O146">
    <cfRule type="cellIs" dxfId="16263" priority="16343" stopIfTrue="1" operator="lessThan">
      <formula>G146</formula>
    </cfRule>
  </conditionalFormatting>
  <conditionalFormatting sqref="O146">
    <cfRule type="cellIs" dxfId="16262" priority="16342" stopIfTrue="1" operator="lessThan">
      <formula>G146</formula>
    </cfRule>
  </conditionalFormatting>
  <conditionalFormatting sqref="O146">
    <cfRule type="cellIs" dxfId="16261" priority="16341" stopIfTrue="1" operator="lessThan">
      <formula>G146</formula>
    </cfRule>
  </conditionalFormatting>
  <conditionalFormatting sqref="O146">
    <cfRule type="cellIs" dxfId="16260" priority="16340" stopIfTrue="1" operator="lessThan">
      <formula>G146</formula>
    </cfRule>
  </conditionalFormatting>
  <conditionalFormatting sqref="O146">
    <cfRule type="cellIs" dxfId="16259" priority="16339" stopIfTrue="1" operator="lessThan">
      <formula>G146</formula>
    </cfRule>
  </conditionalFormatting>
  <conditionalFormatting sqref="O146">
    <cfRule type="cellIs" dxfId="16258" priority="16338" stopIfTrue="1" operator="lessThan">
      <formula>G146</formula>
    </cfRule>
  </conditionalFormatting>
  <conditionalFormatting sqref="O146">
    <cfRule type="cellIs" dxfId="16257" priority="16337" stopIfTrue="1" operator="lessThan">
      <formula>G146</formula>
    </cfRule>
  </conditionalFormatting>
  <conditionalFormatting sqref="O146">
    <cfRule type="cellIs" dxfId="16256" priority="16336" stopIfTrue="1" operator="lessThan">
      <formula>G146</formula>
    </cfRule>
  </conditionalFormatting>
  <conditionalFormatting sqref="O146">
    <cfRule type="cellIs" dxfId="16255" priority="16335" stopIfTrue="1" operator="lessThan">
      <formula>G146</formula>
    </cfRule>
  </conditionalFormatting>
  <conditionalFormatting sqref="O146">
    <cfRule type="cellIs" dxfId="16254" priority="16334" stopIfTrue="1" operator="lessThan">
      <formula>G146</formula>
    </cfRule>
  </conditionalFormatting>
  <conditionalFormatting sqref="O146">
    <cfRule type="cellIs" dxfId="16253" priority="16333" stopIfTrue="1" operator="lessThan">
      <formula>G146</formula>
    </cfRule>
  </conditionalFormatting>
  <conditionalFormatting sqref="O146">
    <cfRule type="cellIs" dxfId="16252" priority="16332" stopIfTrue="1" operator="lessThan">
      <formula>G146</formula>
    </cfRule>
  </conditionalFormatting>
  <conditionalFormatting sqref="O146">
    <cfRule type="cellIs" dxfId="16251" priority="16331" stopIfTrue="1" operator="lessThan">
      <formula>G146</formula>
    </cfRule>
  </conditionalFormatting>
  <conditionalFormatting sqref="O146">
    <cfRule type="cellIs" dxfId="16250" priority="16330" stopIfTrue="1" operator="lessThan">
      <formula>G146</formula>
    </cfRule>
  </conditionalFormatting>
  <conditionalFormatting sqref="O146">
    <cfRule type="cellIs" dxfId="16249" priority="16329" stopIfTrue="1" operator="lessThan">
      <formula>G146</formula>
    </cfRule>
  </conditionalFormatting>
  <conditionalFormatting sqref="O146">
    <cfRule type="cellIs" dxfId="16248" priority="16328" stopIfTrue="1" operator="lessThan">
      <formula>G146</formula>
    </cfRule>
  </conditionalFormatting>
  <conditionalFormatting sqref="O146">
    <cfRule type="cellIs" dxfId="16247" priority="16327" stopIfTrue="1" operator="lessThan">
      <formula>G146</formula>
    </cfRule>
  </conditionalFormatting>
  <conditionalFormatting sqref="O146">
    <cfRule type="cellIs" dxfId="16246" priority="16326" stopIfTrue="1" operator="lessThan">
      <formula>G146</formula>
    </cfRule>
  </conditionalFormatting>
  <conditionalFormatting sqref="O146">
    <cfRule type="cellIs" dxfId="16245" priority="16325" stopIfTrue="1" operator="lessThan">
      <formula>G146</formula>
    </cfRule>
  </conditionalFormatting>
  <conditionalFormatting sqref="O146">
    <cfRule type="cellIs" dxfId="16244" priority="16324" stopIfTrue="1" operator="lessThan">
      <formula>G146</formula>
    </cfRule>
  </conditionalFormatting>
  <conditionalFormatting sqref="O146">
    <cfRule type="cellIs" dxfId="16243" priority="16323" stopIfTrue="1" operator="lessThan">
      <formula>G146</formula>
    </cfRule>
  </conditionalFormatting>
  <conditionalFormatting sqref="O146">
    <cfRule type="cellIs" dxfId="16242" priority="16322" stopIfTrue="1" operator="lessThan">
      <formula>G146</formula>
    </cfRule>
  </conditionalFormatting>
  <conditionalFormatting sqref="O146">
    <cfRule type="cellIs" dxfId="16241" priority="16321" stopIfTrue="1" operator="lessThan">
      <formula>G146</formula>
    </cfRule>
  </conditionalFormatting>
  <conditionalFormatting sqref="O146">
    <cfRule type="cellIs" dxfId="16240" priority="16320" stopIfTrue="1" operator="lessThan">
      <formula>G146</formula>
    </cfRule>
  </conditionalFormatting>
  <conditionalFormatting sqref="O146">
    <cfRule type="cellIs" dxfId="16239" priority="16319" stopIfTrue="1" operator="lessThan">
      <formula>G146</formula>
    </cfRule>
  </conditionalFormatting>
  <conditionalFormatting sqref="O146">
    <cfRule type="cellIs" dxfId="16238" priority="16318" stopIfTrue="1" operator="lessThan">
      <formula>G146</formula>
    </cfRule>
  </conditionalFormatting>
  <conditionalFormatting sqref="O146">
    <cfRule type="cellIs" dxfId="16237" priority="16317" stopIfTrue="1" operator="lessThan">
      <formula>G146</formula>
    </cfRule>
  </conditionalFormatting>
  <conditionalFormatting sqref="O146">
    <cfRule type="cellIs" dxfId="16236" priority="16316" stopIfTrue="1" operator="lessThan">
      <formula>G146</formula>
    </cfRule>
  </conditionalFormatting>
  <conditionalFormatting sqref="O146">
    <cfRule type="cellIs" dxfId="16235" priority="16315" stopIfTrue="1" operator="lessThan">
      <formula>G146</formula>
    </cfRule>
  </conditionalFormatting>
  <conditionalFormatting sqref="O146">
    <cfRule type="cellIs" dxfId="16234" priority="16314" stopIfTrue="1" operator="lessThan">
      <formula>G146</formula>
    </cfRule>
  </conditionalFormatting>
  <conditionalFormatting sqref="O146">
    <cfRule type="cellIs" dxfId="16233" priority="16313" stopIfTrue="1" operator="lessThan">
      <formula>G146</formula>
    </cfRule>
  </conditionalFormatting>
  <conditionalFormatting sqref="O146">
    <cfRule type="cellIs" dxfId="16232" priority="16312" stopIfTrue="1" operator="lessThan">
      <formula>G146</formula>
    </cfRule>
  </conditionalFormatting>
  <conditionalFormatting sqref="O146">
    <cfRule type="cellIs" dxfId="16231" priority="16311" stopIfTrue="1" operator="lessThan">
      <formula>G146</formula>
    </cfRule>
  </conditionalFormatting>
  <conditionalFormatting sqref="O146">
    <cfRule type="cellIs" dxfId="16230" priority="16310" stopIfTrue="1" operator="lessThan">
      <formula>G146</formula>
    </cfRule>
  </conditionalFormatting>
  <conditionalFormatting sqref="O146">
    <cfRule type="cellIs" dxfId="16229" priority="16309" stopIfTrue="1" operator="lessThan">
      <formula>G146</formula>
    </cfRule>
  </conditionalFormatting>
  <conditionalFormatting sqref="O146">
    <cfRule type="cellIs" dxfId="16228" priority="16308" stopIfTrue="1" operator="lessThan">
      <formula>G146</formula>
    </cfRule>
  </conditionalFormatting>
  <conditionalFormatting sqref="O146">
    <cfRule type="cellIs" dxfId="16227" priority="16307" stopIfTrue="1" operator="lessThan">
      <formula>G146</formula>
    </cfRule>
  </conditionalFormatting>
  <conditionalFormatting sqref="O146">
    <cfRule type="cellIs" dxfId="16226" priority="16306" stopIfTrue="1" operator="lessThan">
      <formula>G146</formula>
    </cfRule>
  </conditionalFormatting>
  <conditionalFormatting sqref="O146">
    <cfRule type="cellIs" dxfId="16225" priority="16305" stopIfTrue="1" operator="lessThan">
      <formula>G146</formula>
    </cfRule>
  </conditionalFormatting>
  <conditionalFormatting sqref="O146">
    <cfRule type="cellIs" dxfId="16224" priority="16304" stopIfTrue="1" operator="lessThan">
      <formula>G146</formula>
    </cfRule>
  </conditionalFormatting>
  <conditionalFormatting sqref="O146">
    <cfRule type="cellIs" dxfId="16223" priority="16303" stopIfTrue="1" operator="lessThan">
      <formula>G146</formula>
    </cfRule>
  </conditionalFormatting>
  <conditionalFormatting sqref="O146">
    <cfRule type="cellIs" dxfId="16222" priority="16302" stopIfTrue="1" operator="lessThan">
      <formula>G146</formula>
    </cfRule>
  </conditionalFormatting>
  <conditionalFormatting sqref="O146">
    <cfRule type="cellIs" dxfId="16221" priority="16301" stopIfTrue="1" operator="lessThan">
      <formula>G146</formula>
    </cfRule>
  </conditionalFormatting>
  <conditionalFormatting sqref="O146">
    <cfRule type="cellIs" dxfId="16220" priority="16300" stopIfTrue="1" operator="lessThan">
      <formula>G146</formula>
    </cfRule>
  </conditionalFormatting>
  <conditionalFormatting sqref="O146">
    <cfRule type="cellIs" dxfId="16219" priority="16299" stopIfTrue="1" operator="lessThan">
      <formula>G146</formula>
    </cfRule>
  </conditionalFormatting>
  <conditionalFormatting sqref="O146">
    <cfRule type="cellIs" dxfId="16218" priority="16298" stopIfTrue="1" operator="lessThan">
      <formula>G146</formula>
    </cfRule>
  </conditionalFormatting>
  <conditionalFormatting sqref="O146">
    <cfRule type="cellIs" dxfId="16217" priority="16297" stopIfTrue="1" operator="lessThan">
      <formula>G146</formula>
    </cfRule>
  </conditionalFormatting>
  <conditionalFormatting sqref="O146">
    <cfRule type="cellIs" dxfId="16216" priority="16296" stopIfTrue="1" operator="lessThan">
      <formula>G146</formula>
    </cfRule>
  </conditionalFormatting>
  <conditionalFormatting sqref="O146">
    <cfRule type="cellIs" dxfId="16215" priority="16295" stopIfTrue="1" operator="lessThan">
      <formula>G146</formula>
    </cfRule>
  </conditionalFormatting>
  <conditionalFormatting sqref="O146">
    <cfRule type="cellIs" dxfId="16214" priority="16294" stopIfTrue="1" operator="lessThan">
      <formula>G146</formula>
    </cfRule>
  </conditionalFormatting>
  <conditionalFormatting sqref="O146">
    <cfRule type="cellIs" dxfId="16213" priority="16293" stopIfTrue="1" operator="lessThan">
      <formula>G146</formula>
    </cfRule>
  </conditionalFormatting>
  <conditionalFormatting sqref="O146">
    <cfRule type="cellIs" dxfId="16212" priority="16292" stopIfTrue="1" operator="lessThan">
      <formula>G146</formula>
    </cfRule>
  </conditionalFormatting>
  <conditionalFormatting sqref="O146">
    <cfRule type="cellIs" dxfId="16211" priority="16291" stopIfTrue="1" operator="lessThan">
      <formula>G146</formula>
    </cfRule>
  </conditionalFormatting>
  <conditionalFormatting sqref="O146">
    <cfRule type="cellIs" dxfId="16210" priority="16290" stopIfTrue="1" operator="lessThan">
      <formula>G146</formula>
    </cfRule>
  </conditionalFormatting>
  <conditionalFormatting sqref="O146">
    <cfRule type="cellIs" dxfId="16209" priority="16289" stopIfTrue="1" operator="lessThan">
      <formula>G146</formula>
    </cfRule>
  </conditionalFormatting>
  <conditionalFormatting sqref="O146">
    <cfRule type="cellIs" dxfId="16208" priority="16288" stopIfTrue="1" operator="lessThan">
      <formula>G146</formula>
    </cfRule>
  </conditionalFormatting>
  <conditionalFormatting sqref="O146">
    <cfRule type="cellIs" dxfId="16207" priority="16287" stopIfTrue="1" operator="lessThan">
      <formula>G146</formula>
    </cfRule>
  </conditionalFormatting>
  <conditionalFormatting sqref="O146">
    <cfRule type="cellIs" dxfId="16206" priority="16286" stopIfTrue="1" operator="lessThan">
      <formula>G146</formula>
    </cfRule>
  </conditionalFormatting>
  <conditionalFormatting sqref="O146">
    <cfRule type="cellIs" dxfId="16205" priority="16285" stopIfTrue="1" operator="lessThan">
      <formula>G146</formula>
    </cfRule>
  </conditionalFormatting>
  <conditionalFormatting sqref="O146">
    <cfRule type="cellIs" dxfId="16204" priority="16284" stopIfTrue="1" operator="lessThan">
      <formula>G146</formula>
    </cfRule>
  </conditionalFormatting>
  <conditionalFormatting sqref="O146">
    <cfRule type="cellIs" dxfId="16203" priority="16283" stopIfTrue="1" operator="lessThan">
      <formula>G146</formula>
    </cfRule>
  </conditionalFormatting>
  <conditionalFormatting sqref="O146">
    <cfRule type="cellIs" dxfId="16202" priority="16282" stopIfTrue="1" operator="lessThan">
      <formula>G146</formula>
    </cfRule>
  </conditionalFormatting>
  <conditionalFormatting sqref="O146">
    <cfRule type="cellIs" dxfId="16201" priority="16281" stopIfTrue="1" operator="lessThan">
      <formula>G146</formula>
    </cfRule>
  </conditionalFormatting>
  <conditionalFormatting sqref="O146">
    <cfRule type="cellIs" dxfId="16200" priority="16280" stopIfTrue="1" operator="lessThan">
      <formula>G146</formula>
    </cfRule>
  </conditionalFormatting>
  <conditionalFormatting sqref="O146">
    <cfRule type="cellIs" dxfId="16199" priority="16279" stopIfTrue="1" operator="lessThan">
      <formula>G146</formula>
    </cfRule>
  </conditionalFormatting>
  <conditionalFormatting sqref="O146">
    <cfRule type="cellIs" dxfId="16198" priority="16278" stopIfTrue="1" operator="lessThan">
      <formula>G146</formula>
    </cfRule>
  </conditionalFormatting>
  <conditionalFormatting sqref="O146">
    <cfRule type="cellIs" dxfId="16197" priority="16277" stopIfTrue="1" operator="lessThan">
      <formula>G146</formula>
    </cfRule>
  </conditionalFormatting>
  <conditionalFormatting sqref="O146">
    <cfRule type="cellIs" dxfId="16196" priority="16276" stopIfTrue="1" operator="lessThan">
      <formula>G146</formula>
    </cfRule>
  </conditionalFormatting>
  <conditionalFormatting sqref="O146">
    <cfRule type="cellIs" dxfId="16195" priority="16275" stopIfTrue="1" operator="lessThan">
      <formula>G146</formula>
    </cfRule>
  </conditionalFormatting>
  <conditionalFormatting sqref="O146">
    <cfRule type="cellIs" dxfId="16194" priority="16274" stopIfTrue="1" operator="lessThan">
      <formula>G146</formula>
    </cfRule>
  </conditionalFormatting>
  <conditionalFormatting sqref="O146">
    <cfRule type="cellIs" dxfId="16193" priority="16273" stopIfTrue="1" operator="lessThan">
      <formula>G146</formula>
    </cfRule>
  </conditionalFormatting>
  <conditionalFormatting sqref="O146">
    <cfRule type="cellIs" dxfId="16192" priority="16272" stopIfTrue="1" operator="lessThan">
      <formula>G146</formula>
    </cfRule>
  </conditionalFormatting>
  <conditionalFormatting sqref="O146">
    <cfRule type="cellIs" dxfId="16191" priority="16271" stopIfTrue="1" operator="lessThan">
      <formula>G146</formula>
    </cfRule>
  </conditionalFormatting>
  <conditionalFormatting sqref="O146">
    <cfRule type="cellIs" dxfId="16190" priority="16270" stopIfTrue="1" operator="lessThan">
      <formula>G146</formula>
    </cfRule>
  </conditionalFormatting>
  <conditionalFormatting sqref="O146">
    <cfRule type="cellIs" dxfId="16189" priority="16269" stopIfTrue="1" operator="lessThan">
      <formula>G146</formula>
    </cfRule>
  </conditionalFormatting>
  <conditionalFormatting sqref="O146">
    <cfRule type="cellIs" dxfId="16188" priority="16268" stopIfTrue="1" operator="lessThan">
      <formula>G146</formula>
    </cfRule>
  </conditionalFormatting>
  <conditionalFormatting sqref="O146">
    <cfRule type="cellIs" dxfId="16187" priority="16267" stopIfTrue="1" operator="lessThan">
      <formula>G146</formula>
    </cfRule>
  </conditionalFormatting>
  <conditionalFormatting sqref="O146">
    <cfRule type="cellIs" dxfId="16186" priority="16266" stopIfTrue="1" operator="lessThan">
      <formula>G146</formula>
    </cfRule>
  </conditionalFormatting>
  <conditionalFormatting sqref="O146">
    <cfRule type="cellIs" dxfId="16185" priority="16265" stopIfTrue="1" operator="lessThan">
      <formula>G146</formula>
    </cfRule>
  </conditionalFormatting>
  <conditionalFormatting sqref="O146">
    <cfRule type="cellIs" dxfId="16184" priority="16264" stopIfTrue="1" operator="lessThan">
      <formula>G146</formula>
    </cfRule>
  </conditionalFormatting>
  <conditionalFormatting sqref="O146">
    <cfRule type="cellIs" dxfId="16183" priority="16263" stopIfTrue="1" operator="lessThan">
      <formula>G146</formula>
    </cfRule>
  </conditionalFormatting>
  <conditionalFormatting sqref="O146">
    <cfRule type="cellIs" dxfId="16182" priority="16262" stopIfTrue="1" operator="lessThan">
      <formula>G146</formula>
    </cfRule>
  </conditionalFormatting>
  <conditionalFormatting sqref="O146">
    <cfRule type="cellIs" dxfId="16181" priority="16261" stopIfTrue="1" operator="lessThan">
      <formula>G146</formula>
    </cfRule>
  </conditionalFormatting>
  <conditionalFormatting sqref="O146">
    <cfRule type="cellIs" dxfId="16180" priority="16260" stopIfTrue="1" operator="lessThan">
      <formula>G146</formula>
    </cfRule>
  </conditionalFormatting>
  <conditionalFormatting sqref="O146">
    <cfRule type="cellIs" dxfId="16179" priority="16259" stopIfTrue="1" operator="lessThan">
      <formula>G146</formula>
    </cfRule>
  </conditionalFormatting>
  <conditionalFormatting sqref="O146">
    <cfRule type="cellIs" dxfId="16178" priority="16258" stopIfTrue="1" operator="lessThan">
      <formula>G146</formula>
    </cfRule>
  </conditionalFormatting>
  <conditionalFormatting sqref="O146">
    <cfRule type="cellIs" dxfId="16177" priority="16257" stopIfTrue="1" operator="lessThan">
      <formula>G146</formula>
    </cfRule>
  </conditionalFormatting>
  <conditionalFormatting sqref="O146">
    <cfRule type="cellIs" dxfId="16176" priority="16256" stopIfTrue="1" operator="lessThan">
      <formula>G146</formula>
    </cfRule>
  </conditionalFormatting>
  <conditionalFormatting sqref="O146">
    <cfRule type="cellIs" dxfId="16175" priority="16255" stopIfTrue="1" operator="lessThan">
      <formula>G146</formula>
    </cfRule>
  </conditionalFormatting>
  <conditionalFormatting sqref="O146">
    <cfRule type="cellIs" dxfId="16174" priority="16254" stopIfTrue="1" operator="lessThan">
      <formula>G146</formula>
    </cfRule>
  </conditionalFormatting>
  <conditionalFormatting sqref="O146">
    <cfRule type="cellIs" dxfId="16173" priority="16253" stopIfTrue="1" operator="lessThan">
      <formula>G146</formula>
    </cfRule>
  </conditionalFormatting>
  <conditionalFormatting sqref="O146">
    <cfRule type="cellIs" dxfId="16172" priority="16252" stopIfTrue="1" operator="lessThan">
      <formula>G146</formula>
    </cfRule>
  </conditionalFormatting>
  <conditionalFormatting sqref="O146">
    <cfRule type="cellIs" dxfId="16171" priority="16251" stopIfTrue="1" operator="lessThan">
      <formula>G146</formula>
    </cfRule>
  </conditionalFormatting>
  <conditionalFormatting sqref="O146">
    <cfRule type="cellIs" dxfId="16170" priority="16250" stopIfTrue="1" operator="lessThan">
      <formula>G146</formula>
    </cfRule>
  </conditionalFormatting>
  <conditionalFormatting sqref="O146">
    <cfRule type="cellIs" dxfId="16169" priority="16249" stopIfTrue="1" operator="lessThan">
      <formula>G146</formula>
    </cfRule>
  </conditionalFormatting>
  <conditionalFormatting sqref="O146">
    <cfRule type="cellIs" dxfId="16168" priority="16248" stopIfTrue="1" operator="lessThan">
      <formula>G146</formula>
    </cfRule>
  </conditionalFormatting>
  <conditionalFormatting sqref="O146">
    <cfRule type="cellIs" dxfId="16167" priority="16247" stopIfTrue="1" operator="lessThan">
      <formula>G146</formula>
    </cfRule>
  </conditionalFormatting>
  <conditionalFormatting sqref="O146">
    <cfRule type="cellIs" dxfId="16166" priority="16246" stopIfTrue="1" operator="lessThan">
      <formula>G146</formula>
    </cfRule>
  </conditionalFormatting>
  <conditionalFormatting sqref="O146">
    <cfRule type="cellIs" dxfId="16165" priority="16245" stopIfTrue="1" operator="lessThan">
      <formula>G146</formula>
    </cfRule>
  </conditionalFormatting>
  <conditionalFormatting sqref="O146">
    <cfRule type="cellIs" dxfId="16164" priority="16244" stopIfTrue="1" operator="lessThan">
      <formula>G146</formula>
    </cfRule>
  </conditionalFormatting>
  <conditionalFormatting sqref="O146">
    <cfRule type="cellIs" dxfId="16163" priority="16243" stopIfTrue="1" operator="lessThan">
      <formula>G146</formula>
    </cfRule>
  </conditionalFormatting>
  <conditionalFormatting sqref="O146">
    <cfRule type="cellIs" dxfId="16162" priority="16242" stopIfTrue="1" operator="lessThan">
      <formula>G146</formula>
    </cfRule>
  </conditionalFormatting>
  <conditionalFormatting sqref="O146">
    <cfRule type="cellIs" dxfId="16161" priority="16241" stopIfTrue="1" operator="lessThan">
      <formula>G146</formula>
    </cfRule>
  </conditionalFormatting>
  <conditionalFormatting sqref="O146">
    <cfRule type="cellIs" dxfId="16160" priority="16240" stopIfTrue="1" operator="lessThan">
      <formula>G146</formula>
    </cfRule>
  </conditionalFormatting>
  <conditionalFormatting sqref="O146">
    <cfRule type="cellIs" dxfId="16159" priority="16239" stopIfTrue="1" operator="lessThan">
      <formula>G146</formula>
    </cfRule>
  </conditionalFormatting>
  <conditionalFormatting sqref="O146">
    <cfRule type="cellIs" dxfId="16158" priority="16238" stopIfTrue="1" operator="lessThan">
      <formula>G146</formula>
    </cfRule>
  </conditionalFormatting>
  <conditionalFormatting sqref="O146">
    <cfRule type="cellIs" dxfId="16157" priority="16237" stopIfTrue="1" operator="lessThan">
      <formula>G146</formula>
    </cfRule>
  </conditionalFormatting>
  <conditionalFormatting sqref="O146">
    <cfRule type="cellIs" dxfId="16156" priority="16236" stopIfTrue="1" operator="lessThan">
      <formula>G146</formula>
    </cfRule>
  </conditionalFormatting>
  <conditionalFormatting sqref="O146">
    <cfRule type="cellIs" dxfId="16155" priority="16235" stopIfTrue="1" operator="lessThan">
      <formula>G146</formula>
    </cfRule>
  </conditionalFormatting>
  <conditionalFormatting sqref="O146">
    <cfRule type="cellIs" dxfId="16154" priority="16234" stopIfTrue="1" operator="lessThan">
      <formula>G146</formula>
    </cfRule>
  </conditionalFormatting>
  <conditionalFormatting sqref="O146">
    <cfRule type="cellIs" dxfId="16153" priority="16233" stopIfTrue="1" operator="lessThan">
      <formula>G146</formula>
    </cfRule>
  </conditionalFormatting>
  <conditionalFormatting sqref="O146">
    <cfRule type="cellIs" dxfId="16152" priority="16232" stopIfTrue="1" operator="lessThan">
      <formula>G146</formula>
    </cfRule>
  </conditionalFormatting>
  <conditionalFormatting sqref="O146">
    <cfRule type="cellIs" dxfId="16151" priority="16231" stopIfTrue="1" operator="lessThan">
      <formula>G146</formula>
    </cfRule>
  </conditionalFormatting>
  <conditionalFormatting sqref="O146">
    <cfRule type="cellIs" dxfId="16150" priority="16230" stopIfTrue="1" operator="lessThan">
      <formula>G146</formula>
    </cfRule>
  </conditionalFormatting>
  <conditionalFormatting sqref="O146">
    <cfRule type="cellIs" dxfId="16149" priority="16229" stopIfTrue="1" operator="lessThan">
      <formula>G146</formula>
    </cfRule>
  </conditionalFormatting>
  <conditionalFormatting sqref="O146">
    <cfRule type="cellIs" dxfId="16148" priority="16228" stopIfTrue="1" operator="lessThan">
      <formula>G146</formula>
    </cfRule>
  </conditionalFormatting>
  <conditionalFormatting sqref="O146">
    <cfRule type="cellIs" dxfId="16147" priority="16227" stopIfTrue="1" operator="lessThan">
      <formula>G146</formula>
    </cfRule>
  </conditionalFormatting>
  <conditionalFormatting sqref="O146">
    <cfRule type="cellIs" dxfId="16146" priority="16226" stopIfTrue="1" operator="lessThan">
      <formula>G146</formula>
    </cfRule>
  </conditionalFormatting>
  <conditionalFormatting sqref="O146">
    <cfRule type="cellIs" dxfId="16145" priority="16225" stopIfTrue="1" operator="lessThan">
      <formula>G146</formula>
    </cfRule>
  </conditionalFormatting>
  <conditionalFormatting sqref="O146">
    <cfRule type="cellIs" dxfId="16144" priority="16224" stopIfTrue="1" operator="lessThan">
      <formula>G146</formula>
    </cfRule>
  </conditionalFormatting>
  <conditionalFormatting sqref="O146">
    <cfRule type="cellIs" dxfId="16143" priority="16223" stopIfTrue="1" operator="lessThan">
      <formula>G146</formula>
    </cfRule>
  </conditionalFormatting>
  <conditionalFormatting sqref="O146">
    <cfRule type="cellIs" dxfId="16142" priority="16222" stopIfTrue="1" operator="lessThan">
      <formula>G146</formula>
    </cfRule>
  </conditionalFormatting>
  <conditionalFormatting sqref="O146">
    <cfRule type="cellIs" dxfId="16141" priority="16221" stopIfTrue="1" operator="lessThan">
      <formula>G146</formula>
    </cfRule>
  </conditionalFormatting>
  <conditionalFormatting sqref="O146">
    <cfRule type="cellIs" dxfId="16140" priority="16220" stopIfTrue="1" operator="lessThan">
      <formula>G146</formula>
    </cfRule>
  </conditionalFormatting>
  <conditionalFormatting sqref="O146">
    <cfRule type="cellIs" dxfId="16139" priority="16219" stopIfTrue="1" operator="lessThan">
      <formula>G146</formula>
    </cfRule>
  </conditionalFormatting>
  <conditionalFormatting sqref="O146">
    <cfRule type="cellIs" dxfId="16138" priority="16218" stopIfTrue="1" operator="lessThan">
      <formula>G146</formula>
    </cfRule>
  </conditionalFormatting>
  <conditionalFormatting sqref="O146">
    <cfRule type="cellIs" dxfId="16137" priority="16217" stopIfTrue="1" operator="lessThan">
      <formula>G146</formula>
    </cfRule>
  </conditionalFormatting>
  <conditionalFormatting sqref="O146">
    <cfRule type="cellIs" dxfId="16136" priority="16216" stopIfTrue="1" operator="lessThan">
      <formula>G146</formula>
    </cfRule>
  </conditionalFormatting>
  <conditionalFormatting sqref="O146">
    <cfRule type="cellIs" dxfId="16135" priority="16215" stopIfTrue="1" operator="lessThan">
      <formula>G146</formula>
    </cfRule>
  </conditionalFormatting>
  <conditionalFormatting sqref="O146">
    <cfRule type="cellIs" dxfId="16134" priority="16214" stopIfTrue="1" operator="lessThan">
      <formula>G146</formula>
    </cfRule>
  </conditionalFormatting>
  <conditionalFormatting sqref="O146">
    <cfRule type="cellIs" dxfId="16133" priority="16213" stopIfTrue="1" operator="lessThan">
      <formula>G146</formula>
    </cfRule>
  </conditionalFormatting>
  <conditionalFormatting sqref="O146">
    <cfRule type="cellIs" dxfId="16132" priority="16212" stopIfTrue="1" operator="lessThan">
      <formula>G146</formula>
    </cfRule>
  </conditionalFormatting>
  <conditionalFormatting sqref="O146">
    <cfRule type="cellIs" dxfId="16131" priority="16211" stopIfTrue="1" operator="lessThan">
      <formula>G146</formula>
    </cfRule>
  </conditionalFormatting>
  <conditionalFormatting sqref="O146">
    <cfRule type="cellIs" dxfId="16130" priority="16210" stopIfTrue="1" operator="lessThan">
      <formula>G146</formula>
    </cfRule>
  </conditionalFormatting>
  <conditionalFormatting sqref="O146">
    <cfRule type="cellIs" dxfId="16129" priority="16209" stopIfTrue="1" operator="lessThan">
      <formula>G146</formula>
    </cfRule>
  </conditionalFormatting>
  <conditionalFormatting sqref="O146">
    <cfRule type="cellIs" dxfId="16128" priority="16208" stopIfTrue="1" operator="lessThan">
      <formula>G146</formula>
    </cfRule>
  </conditionalFormatting>
  <conditionalFormatting sqref="O146">
    <cfRule type="cellIs" dxfId="16127" priority="16207" stopIfTrue="1" operator="lessThan">
      <formula>G146</formula>
    </cfRule>
  </conditionalFormatting>
  <conditionalFormatting sqref="O146">
    <cfRule type="cellIs" dxfId="16126" priority="16206" stopIfTrue="1" operator="lessThan">
      <formula>G146</formula>
    </cfRule>
  </conditionalFormatting>
  <conditionalFormatting sqref="O146">
    <cfRule type="cellIs" dxfId="16125" priority="16205" stopIfTrue="1" operator="lessThan">
      <formula>G146</formula>
    </cfRule>
  </conditionalFormatting>
  <conditionalFormatting sqref="O146">
    <cfRule type="cellIs" dxfId="16124" priority="16204" stopIfTrue="1" operator="lessThan">
      <formula>G146</formula>
    </cfRule>
  </conditionalFormatting>
  <conditionalFormatting sqref="O146">
    <cfRule type="cellIs" dxfId="16123" priority="16203" stopIfTrue="1" operator="lessThan">
      <formula>G146</formula>
    </cfRule>
  </conditionalFormatting>
  <conditionalFormatting sqref="O146">
    <cfRule type="cellIs" dxfId="16122" priority="16202" stopIfTrue="1" operator="lessThan">
      <formula>G146</formula>
    </cfRule>
  </conditionalFormatting>
  <conditionalFormatting sqref="O146">
    <cfRule type="cellIs" dxfId="16121" priority="16201" stopIfTrue="1" operator="lessThan">
      <formula>G146</formula>
    </cfRule>
  </conditionalFormatting>
  <conditionalFormatting sqref="O146">
    <cfRule type="cellIs" dxfId="16120" priority="16200" stopIfTrue="1" operator="lessThan">
      <formula>G146</formula>
    </cfRule>
  </conditionalFormatting>
  <conditionalFormatting sqref="O146">
    <cfRule type="cellIs" dxfId="16119" priority="16199" stopIfTrue="1" operator="lessThan">
      <formula>G146</formula>
    </cfRule>
  </conditionalFormatting>
  <conditionalFormatting sqref="O146">
    <cfRule type="cellIs" dxfId="16118" priority="16198" stopIfTrue="1" operator="lessThan">
      <formula>G146</formula>
    </cfRule>
  </conditionalFormatting>
  <conditionalFormatting sqref="O146">
    <cfRule type="cellIs" dxfId="16117" priority="16197" stopIfTrue="1" operator="lessThan">
      <formula>G146</formula>
    </cfRule>
  </conditionalFormatting>
  <conditionalFormatting sqref="O146">
    <cfRule type="cellIs" dxfId="16116" priority="16196" stopIfTrue="1" operator="lessThan">
      <formula>G146</formula>
    </cfRule>
  </conditionalFormatting>
  <conditionalFormatting sqref="O146">
    <cfRule type="cellIs" dxfId="16115" priority="16195" stopIfTrue="1" operator="lessThan">
      <formula>G146</formula>
    </cfRule>
  </conditionalFormatting>
  <conditionalFormatting sqref="O146">
    <cfRule type="cellIs" dxfId="16114" priority="16194" stopIfTrue="1" operator="lessThan">
      <formula>G146</formula>
    </cfRule>
  </conditionalFormatting>
  <conditionalFormatting sqref="O146">
    <cfRule type="cellIs" dxfId="16113" priority="16193" stopIfTrue="1" operator="lessThan">
      <formula>G146</formula>
    </cfRule>
  </conditionalFormatting>
  <conditionalFormatting sqref="O146">
    <cfRule type="cellIs" dxfId="16112" priority="16192" stopIfTrue="1" operator="lessThan">
      <formula>G146</formula>
    </cfRule>
  </conditionalFormatting>
  <conditionalFormatting sqref="O146">
    <cfRule type="cellIs" dxfId="16111" priority="16191" stopIfTrue="1" operator="lessThan">
      <formula>G146</formula>
    </cfRule>
  </conditionalFormatting>
  <conditionalFormatting sqref="O146">
    <cfRule type="cellIs" dxfId="16110" priority="16190" stopIfTrue="1" operator="lessThan">
      <formula>G146</formula>
    </cfRule>
  </conditionalFormatting>
  <conditionalFormatting sqref="O146">
    <cfRule type="cellIs" dxfId="16109" priority="16189" stopIfTrue="1" operator="lessThan">
      <formula>G146</formula>
    </cfRule>
  </conditionalFormatting>
  <conditionalFormatting sqref="O146">
    <cfRule type="cellIs" dxfId="16108" priority="16188" stopIfTrue="1" operator="lessThan">
      <formula>G146</formula>
    </cfRule>
  </conditionalFormatting>
  <conditionalFormatting sqref="O146">
    <cfRule type="cellIs" dxfId="16107" priority="16187" stopIfTrue="1" operator="lessThan">
      <formula>G146</formula>
    </cfRule>
  </conditionalFormatting>
  <conditionalFormatting sqref="O146">
    <cfRule type="cellIs" dxfId="16106" priority="16186" stopIfTrue="1" operator="lessThan">
      <formula>G146</formula>
    </cfRule>
  </conditionalFormatting>
  <conditionalFormatting sqref="O146">
    <cfRule type="cellIs" dxfId="16105" priority="16185" stopIfTrue="1" operator="lessThan">
      <formula>G146</formula>
    </cfRule>
  </conditionalFormatting>
  <conditionalFormatting sqref="O146">
    <cfRule type="cellIs" dxfId="16104" priority="16184" stopIfTrue="1" operator="lessThan">
      <formula>G146</formula>
    </cfRule>
  </conditionalFormatting>
  <conditionalFormatting sqref="O146">
    <cfRule type="cellIs" dxfId="16103" priority="16183" stopIfTrue="1" operator="lessThan">
      <formula>G146</formula>
    </cfRule>
  </conditionalFormatting>
  <conditionalFormatting sqref="O146">
    <cfRule type="cellIs" dxfId="16102" priority="16182" stopIfTrue="1" operator="lessThan">
      <formula>G146</formula>
    </cfRule>
  </conditionalFormatting>
  <conditionalFormatting sqref="O146">
    <cfRule type="cellIs" dxfId="16101" priority="16181" stopIfTrue="1" operator="lessThan">
      <formula>G146</formula>
    </cfRule>
  </conditionalFormatting>
  <conditionalFormatting sqref="O146">
    <cfRule type="cellIs" dxfId="16100" priority="16180" stopIfTrue="1" operator="lessThan">
      <formula>G146</formula>
    </cfRule>
  </conditionalFormatting>
  <conditionalFormatting sqref="O146">
    <cfRule type="cellIs" dxfId="16099" priority="16179" stopIfTrue="1" operator="lessThan">
      <formula>G146</formula>
    </cfRule>
  </conditionalFormatting>
  <conditionalFormatting sqref="O146">
    <cfRule type="cellIs" dxfId="16098" priority="16178" stopIfTrue="1" operator="lessThan">
      <formula>G146</formula>
    </cfRule>
  </conditionalFormatting>
  <conditionalFormatting sqref="O146">
    <cfRule type="cellIs" dxfId="16097" priority="16177" stopIfTrue="1" operator="lessThan">
      <formula>G146</formula>
    </cfRule>
  </conditionalFormatting>
  <conditionalFormatting sqref="O146">
    <cfRule type="cellIs" dxfId="16096" priority="16176" stopIfTrue="1" operator="lessThan">
      <formula>G146</formula>
    </cfRule>
  </conditionalFormatting>
  <conditionalFormatting sqref="O146">
    <cfRule type="cellIs" dxfId="16095" priority="16175" stopIfTrue="1" operator="lessThan">
      <formula>G146</formula>
    </cfRule>
  </conditionalFormatting>
  <conditionalFormatting sqref="O146">
    <cfRule type="cellIs" dxfId="16094" priority="16174" stopIfTrue="1" operator="lessThan">
      <formula>G146</formula>
    </cfRule>
  </conditionalFormatting>
  <conditionalFormatting sqref="O146">
    <cfRule type="cellIs" dxfId="16093" priority="16173" stopIfTrue="1" operator="lessThan">
      <formula>G146</formula>
    </cfRule>
  </conditionalFormatting>
  <conditionalFormatting sqref="O146">
    <cfRule type="cellIs" dxfId="16092" priority="16172" stopIfTrue="1" operator="lessThan">
      <formula>G146</formula>
    </cfRule>
  </conditionalFormatting>
  <conditionalFormatting sqref="O146">
    <cfRule type="cellIs" dxfId="16091" priority="16171" stopIfTrue="1" operator="lessThan">
      <formula>G146</formula>
    </cfRule>
  </conditionalFormatting>
  <conditionalFormatting sqref="O146">
    <cfRule type="cellIs" dxfId="16090" priority="16170" stopIfTrue="1" operator="lessThan">
      <formula>G146</formula>
    </cfRule>
  </conditionalFormatting>
  <conditionalFormatting sqref="O146">
    <cfRule type="cellIs" dxfId="16089" priority="16169" stopIfTrue="1" operator="lessThan">
      <formula>G146</formula>
    </cfRule>
  </conditionalFormatting>
  <conditionalFormatting sqref="O146">
    <cfRule type="cellIs" dxfId="16088" priority="16168" stopIfTrue="1" operator="lessThan">
      <formula>G146</formula>
    </cfRule>
  </conditionalFormatting>
  <conditionalFormatting sqref="O146">
    <cfRule type="cellIs" dxfId="16087" priority="16167" stopIfTrue="1" operator="lessThan">
      <formula>G146</formula>
    </cfRule>
  </conditionalFormatting>
  <conditionalFormatting sqref="O146">
    <cfRule type="cellIs" dxfId="16086" priority="16166" stopIfTrue="1" operator="lessThan">
      <formula>G146</formula>
    </cfRule>
  </conditionalFormatting>
  <conditionalFormatting sqref="O146">
    <cfRule type="cellIs" dxfId="16085" priority="16165" stopIfTrue="1" operator="lessThan">
      <formula>G146</formula>
    </cfRule>
  </conditionalFormatting>
  <conditionalFormatting sqref="O146">
    <cfRule type="cellIs" dxfId="16084" priority="16164" stopIfTrue="1" operator="lessThan">
      <formula>G146</formula>
    </cfRule>
  </conditionalFormatting>
  <conditionalFormatting sqref="O146">
    <cfRule type="cellIs" dxfId="16083" priority="16163" stopIfTrue="1" operator="lessThan">
      <formula>G146</formula>
    </cfRule>
  </conditionalFormatting>
  <conditionalFormatting sqref="O146">
    <cfRule type="cellIs" dxfId="16082" priority="16162" stopIfTrue="1" operator="lessThan">
      <formula>G146</formula>
    </cfRule>
  </conditionalFormatting>
  <conditionalFormatting sqref="O146">
    <cfRule type="cellIs" dxfId="16081" priority="16161" stopIfTrue="1" operator="lessThan">
      <formula>G146</formula>
    </cfRule>
  </conditionalFormatting>
  <conditionalFormatting sqref="O146">
    <cfRule type="cellIs" dxfId="16080" priority="16160" stopIfTrue="1" operator="lessThan">
      <formula>G146</formula>
    </cfRule>
  </conditionalFormatting>
  <conditionalFormatting sqref="O146">
    <cfRule type="cellIs" dxfId="16079" priority="16159" stopIfTrue="1" operator="lessThan">
      <formula>G146</formula>
    </cfRule>
  </conditionalFormatting>
  <conditionalFormatting sqref="O146">
    <cfRule type="cellIs" dxfId="16078" priority="16158" stopIfTrue="1" operator="lessThan">
      <formula>G146</formula>
    </cfRule>
  </conditionalFormatting>
  <conditionalFormatting sqref="O146">
    <cfRule type="cellIs" dxfId="16077" priority="16157" stopIfTrue="1" operator="lessThan">
      <formula>G146</formula>
    </cfRule>
  </conditionalFormatting>
  <conditionalFormatting sqref="O146">
    <cfRule type="cellIs" dxfId="16076" priority="16156" stopIfTrue="1" operator="lessThan">
      <formula>G146</formula>
    </cfRule>
  </conditionalFormatting>
  <conditionalFormatting sqref="O146">
    <cfRule type="cellIs" dxfId="16075" priority="16155" stopIfTrue="1" operator="lessThan">
      <formula>G146</formula>
    </cfRule>
  </conditionalFormatting>
  <conditionalFormatting sqref="O146">
    <cfRule type="cellIs" dxfId="16074" priority="16154" stopIfTrue="1" operator="lessThan">
      <formula>G146</formula>
    </cfRule>
  </conditionalFormatting>
  <conditionalFormatting sqref="O146">
    <cfRule type="cellIs" dxfId="16073" priority="16153" stopIfTrue="1" operator="lessThan">
      <formula>G146</formula>
    </cfRule>
  </conditionalFormatting>
  <conditionalFormatting sqref="O146">
    <cfRule type="cellIs" dxfId="16072" priority="16152" stopIfTrue="1" operator="lessThan">
      <formula>G146</formula>
    </cfRule>
  </conditionalFormatting>
  <conditionalFormatting sqref="O146">
    <cfRule type="cellIs" dxfId="16071" priority="16151" stopIfTrue="1" operator="lessThan">
      <formula>G146</formula>
    </cfRule>
  </conditionalFormatting>
  <conditionalFormatting sqref="O146">
    <cfRule type="cellIs" dxfId="16070" priority="16150" stopIfTrue="1" operator="lessThan">
      <formula>G146</formula>
    </cfRule>
  </conditionalFormatting>
  <conditionalFormatting sqref="O146">
    <cfRule type="cellIs" dxfId="16069" priority="16149" stopIfTrue="1" operator="lessThan">
      <formula>G146</formula>
    </cfRule>
  </conditionalFormatting>
  <conditionalFormatting sqref="O146">
    <cfRule type="cellIs" dxfId="16068" priority="16148" stopIfTrue="1" operator="lessThan">
      <formula>G146</formula>
    </cfRule>
  </conditionalFormatting>
  <conditionalFormatting sqref="O146">
    <cfRule type="cellIs" dxfId="16067" priority="16147" stopIfTrue="1" operator="lessThan">
      <formula>G146</formula>
    </cfRule>
  </conditionalFormatting>
  <conditionalFormatting sqref="O146">
    <cfRule type="cellIs" dxfId="16066" priority="16146" stopIfTrue="1" operator="lessThan">
      <formula>G146</formula>
    </cfRule>
  </conditionalFormatting>
  <conditionalFormatting sqref="O146">
    <cfRule type="cellIs" dxfId="16065" priority="16145" stopIfTrue="1" operator="lessThan">
      <formula>G146</formula>
    </cfRule>
  </conditionalFormatting>
  <conditionalFormatting sqref="O146">
    <cfRule type="cellIs" dxfId="16064" priority="16144" stopIfTrue="1" operator="lessThan">
      <formula>G146</formula>
    </cfRule>
  </conditionalFormatting>
  <conditionalFormatting sqref="O146">
    <cfRule type="cellIs" dxfId="16063" priority="16143" stopIfTrue="1" operator="lessThan">
      <formula>G146</formula>
    </cfRule>
  </conditionalFormatting>
  <conditionalFormatting sqref="O146">
    <cfRule type="cellIs" dxfId="16062" priority="16142" stopIfTrue="1" operator="lessThan">
      <formula>G146</formula>
    </cfRule>
  </conditionalFormatting>
  <conditionalFormatting sqref="O146">
    <cfRule type="cellIs" dxfId="16061" priority="16141" stopIfTrue="1" operator="lessThan">
      <formula>G146</formula>
    </cfRule>
  </conditionalFormatting>
  <conditionalFormatting sqref="O146">
    <cfRule type="cellIs" dxfId="16060" priority="16140" stopIfTrue="1" operator="lessThan">
      <formula>G146</formula>
    </cfRule>
  </conditionalFormatting>
  <conditionalFormatting sqref="O146">
    <cfRule type="cellIs" dxfId="16059" priority="16139" stopIfTrue="1" operator="lessThan">
      <formula>G146</formula>
    </cfRule>
  </conditionalFormatting>
  <conditionalFormatting sqref="O146">
    <cfRule type="cellIs" dxfId="16058" priority="16138" stopIfTrue="1" operator="lessThan">
      <formula>G146</formula>
    </cfRule>
  </conditionalFormatting>
  <conditionalFormatting sqref="O146">
    <cfRule type="cellIs" dxfId="16057" priority="16137" stopIfTrue="1" operator="lessThan">
      <formula>G146</formula>
    </cfRule>
  </conditionalFormatting>
  <conditionalFormatting sqref="O146">
    <cfRule type="cellIs" dxfId="16056" priority="16136" stopIfTrue="1" operator="lessThan">
      <formula>G146</formula>
    </cfRule>
  </conditionalFormatting>
  <conditionalFormatting sqref="O146">
    <cfRule type="cellIs" dxfId="16055" priority="16135" stopIfTrue="1" operator="lessThan">
      <formula>G146</formula>
    </cfRule>
  </conditionalFormatting>
  <conditionalFormatting sqref="O146">
    <cfRule type="cellIs" dxfId="16054" priority="16134" stopIfTrue="1" operator="lessThan">
      <formula>G146</formula>
    </cfRule>
  </conditionalFormatting>
  <conditionalFormatting sqref="O146">
    <cfRule type="cellIs" dxfId="16053" priority="16133" stopIfTrue="1" operator="lessThan">
      <formula>G146</formula>
    </cfRule>
  </conditionalFormatting>
  <conditionalFormatting sqref="O146">
    <cfRule type="cellIs" dxfId="16052" priority="16132" stopIfTrue="1" operator="lessThan">
      <formula>G146</formula>
    </cfRule>
  </conditionalFormatting>
  <conditionalFormatting sqref="O146">
    <cfRule type="cellIs" dxfId="16051" priority="16131" stopIfTrue="1" operator="lessThan">
      <formula>G146</formula>
    </cfRule>
  </conditionalFormatting>
  <conditionalFormatting sqref="O146">
    <cfRule type="cellIs" dxfId="16050" priority="16130" stopIfTrue="1" operator="lessThan">
      <formula>G146</formula>
    </cfRule>
  </conditionalFormatting>
  <conditionalFormatting sqref="O146">
    <cfRule type="cellIs" dxfId="16049" priority="16129" stopIfTrue="1" operator="lessThan">
      <formula>G146</formula>
    </cfRule>
  </conditionalFormatting>
  <conditionalFormatting sqref="O146">
    <cfRule type="cellIs" dxfId="16048" priority="16128" stopIfTrue="1" operator="lessThan">
      <formula>G146</formula>
    </cfRule>
  </conditionalFormatting>
  <conditionalFormatting sqref="O146">
    <cfRule type="cellIs" dxfId="16047" priority="16127" stopIfTrue="1" operator="lessThan">
      <formula>G146</formula>
    </cfRule>
  </conditionalFormatting>
  <conditionalFormatting sqref="O146">
    <cfRule type="cellIs" dxfId="16046" priority="16126" stopIfTrue="1" operator="lessThan">
      <formula>G146</formula>
    </cfRule>
  </conditionalFormatting>
  <conditionalFormatting sqref="O146">
    <cfRule type="cellIs" dxfId="16045" priority="16125" stopIfTrue="1" operator="lessThan">
      <formula>G146</formula>
    </cfRule>
  </conditionalFormatting>
  <conditionalFormatting sqref="O146">
    <cfRule type="cellIs" dxfId="16044" priority="16124" stopIfTrue="1" operator="lessThan">
      <formula>G146</formula>
    </cfRule>
  </conditionalFormatting>
  <conditionalFormatting sqref="O146">
    <cfRule type="cellIs" dxfId="16043" priority="16123" stopIfTrue="1" operator="lessThan">
      <formula>G146</formula>
    </cfRule>
  </conditionalFormatting>
  <conditionalFormatting sqref="O146">
    <cfRule type="cellIs" dxfId="16042" priority="16122" stopIfTrue="1" operator="lessThan">
      <formula>G146</formula>
    </cfRule>
  </conditionalFormatting>
  <conditionalFormatting sqref="O146">
    <cfRule type="cellIs" dxfId="16041" priority="16121" stopIfTrue="1" operator="lessThan">
      <formula>G146</formula>
    </cfRule>
  </conditionalFormatting>
  <conditionalFormatting sqref="O146">
    <cfRule type="cellIs" dxfId="16040" priority="16120" stopIfTrue="1" operator="lessThan">
      <formula>G146</formula>
    </cfRule>
  </conditionalFormatting>
  <conditionalFormatting sqref="O146">
    <cfRule type="cellIs" dxfId="16039" priority="16119" stopIfTrue="1" operator="lessThan">
      <formula>G146</formula>
    </cfRule>
  </conditionalFormatting>
  <conditionalFormatting sqref="O146">
    <cfRule type="cellIs" dxfId="16038" priority="16118" stopIfTrue="1" operator="lessThan">
      <formula>G146</formula>
    </cfRule>
  </conditionalFormatting>
  <conditionalFormatting sqref="O147">
    <cfRule type="cellIs" dxfId="16037" priority="16117" stopIfTrue="1" operator="lessThan">
      <formula>G147</formula>
    </cfRule>
  </conditionalFormatting>
  <conditionalFormatting sqref="O147">
    <cfRule type="cellIs" dxfId="16036" priority="16116" stopIfTrue="1" operator="lessThan">
      <formula>G147</formula>
    </cfRule>
  </conditionalFormatting>
  <conditionalFormatting sqref="O147">
    <cfRule type="cellIs" dxfId="16035" priority="16115" stopIfTrue="1" operator="lessThan">
      <formula>G147</formula>
    </cfRule>
  </conditionalFormatting>
  <conditionalFormatting sqref="O147">
    <cfRule type="cellIs" dxfId="16034" priority="16114" stopIfTrue="1" operator="lessThan">
      <formula>G147</formula>
    </cfRule>
  </conditionalFormatting>
  <conditionalFormatting sqref="O147">
    <cfRule type="cellIs" dxfId="16033" priority="16113" stopIfTrue="1" operator="lessThan">
      <formula>G147</formula>
    </cfRule>
  </conditionalFormatting>
  <conditionalFormatting sqref="O147">
    <cfRule type="cellIs" dxfId="16032" priority="16112" stopIfTrue="1" operator="lessThan">
      <formula>G147</formula>
    </cfRule>
  </conditionalFormatting>
  <conditionalFormatting sqref="O147">
    <cfRule type="cellIs" dxfId="16031" priority="16107" stopIfTrue="1" operator="lessThan">
      <formula>G147</formula>
    </cfRule>
  </conditionalFormatting>
  <conditionalFormatting sqref="O147">
    <cfRule type="cellIs" dxfId="16030" priority="16106" stopIfTrue="1" operator="lessThan">
      <formula>G147</formula>
    </cfRule>
  </conditionalFormatting>
  <conditionalFormatting sqref="O147">
    <cfRule type="cellIs" dxfId="16029" priority="16105" stopIfTrue="1" operator="lessThan">
      <formula>G147</formula>
    </cfRule>
  </conditionalFormatting>
  <conditionalFormatting sqref="O147">
    <cfRule type="cellIs" dxfId="16028" priority="16104" stopIfTrue="1" operator="lessThan">
      <formula>G147</formula>
    </cfRule>
  </conditionalFormatting>
  <conditionalFormatting sqref="O147">
    <cfRule type="cellIs" dxfId="16027" priority="16103" stopIfTrue="1" operator="lessThan">
      <formula>G147</formula>
    </cfRule>
  </conditionalFormatting>
  <conditionalFormatting sqref="O147">
    <cfRule type="cellIs" dxfId="16026" priority="16102" stopIfTrue="1" operator="lessThan">
      <formula>G147</formula>
    </cfRule>
  </conditionalFormatting>
  <conditionalFormatting sqref="O147">
    <cfRule type="cellIs" dxfId="16025" priority="16097" stopIfTrue="1" operator="lessThan">
      <formula>G147</formula>
    </cfRule>
  </conditionalFormatting>
  <conditionalFormatting sqref="O147">
    <cfRule type="cellIs" dxfId="16024" priority="16096" stopIfTrue="1" operator="lessThan">
      <formula>G147</formula>
    </cfRule>
  </conditionalFormatting>
  <conditionalFormatting sqref="O147">
    <cfRule type="cellIs" dxfId="16023" priority="16095" stopIfTrue="1" operator="lessThan">
      <formula>G147</formula>
    </cfRule>
  </conditionalFormatting>
  <conditionalFormatting sqref="O147">
    <cfRule type="cellIs" dxfId="16022" priority="16094" stopIfTrue="1" operator="lessThan">
      <formula>G147</formula>
    </cfRule>
  </conditionalFormatting>
  <conditionalFormatting sqref="O147">
    <cfRule type="cellIs" dxfId="16021" priority="16093" stopIfTrue="1" operator="lessThan">
      <formula>G147</formula>
    </cfRule>
  </conditionalFormatting>
  <conditionalFormatting sqref="O147">
    <cfRule type="cellIs" dxfId="16020" priority="16092" stopIfTrue="1" operator="lessThan">
      <formula>G147</formula>
    </cfRule>
  </conditionalFormatting>
  <conditionalFormatting sqref="O147">
    <cfRule type="cellIs" dxfId="16019" priority="16087" stopIfTrue="1" operator="lessThan">
      <formula>G147</formula>
    </cfRule>
  </conditionalFormatting>
  <conditionalFormatting sqref="O147">
    <cfRule type="cellIs" dxfId="16018" priority="16086" stopIfTrue="1" operator="lessThan">
      <formula>G147</formula>
    </cfRule>
  </conditionalFormatting>
  <conditionalFormatting sqref="O147">
    <cfRule type="cellIs" dxfId="16017" priority="16085" stopIfTrue="1" operator="lessThan">
      <formula>G147</formula>
    </cfRule>
  </conditionalFormatting>
  <conditionalFormatting sqref="O147">
    <cfRule type="cellIs" dxfId="16016" priority="16084" stopIfTrue="1" operator="lessThan">
      <formula>G147</formula>
    </cfRule>
  </conditionalFormatting>
  <conditionalFormatting sqref="O147">
    <cfRule type="cellIs" dxfId="16015" priority="16083" stopIfTrue="1" operator="lessThan">
      <formula>G147</formula>
    </cfRule>
  </conditionalFormatting>
  <conditionalFormatting sqref="O147">
    <cfRule type="cellIs" dxfId="16014" priority="16082" stopIfTrue="1" operator="lessThan">
      <formula>G147</formula>
    </cfRule>
  </conditionalFormatting>
  <conditionalFormatting sqref="O147">
    <cfRule type="cellIs" dxfId="16013" priority="16077" stopIfTrue="1" operator="lessThan">
      <formula>G147</formula>
    </cfRule>
  </conditionalFormatting>
  <conditionalFormatting sqref="O147">
    <cfRule type="cellIs" dxfId="16012" priority="16076" stopIfTrue="1" operator="lessThan">
      <formula>G147</formula>
    </cfRule>
  </conditionalFormatting>
  <conditionalFormatting sqref="O147">
    <cfRule type="cellIs" dxfId="16011" priority="16075" stopIfTrue="1" operator="lessThan">
      <formula>G147</formula>
    </cfRule>
  </conditionalFormatting>
  <conditionalFormatting sqref="O147">
    <cfRule type="cellIs" dxfId="16010" priority="16074" stopIfTrue="1" operator="lessThan">
      <formula>G147</formula>
    </cfRule>
  </conditionalFormatting>
  <conditionalFormatting sqref="O147">
    <cfRule type="cellIs" dxfId="16009" priority="16073" stopIfTrue="1" operator="lessThan">
      <formula>G147</formula>
    </cfRule>
  </conditionalFormatting>
  <conditionalFormatting sqref="O147">
    <cfRule type="cellIs" dxfId="16008" priority="16072" stopIfTrue="1" operator="lessThan">
      <formula>G147</formula>
    </cfRule>
  </conditionalFormatting>
  <conditionalFormatting sqref="O147">
    <cfRule type="cellIs" dxfId="16007" priority="16071" stopIfTrue="1" operator="lessThan">
      <formula>G147</formula>
    </cfRule>
  </conditionalFormatting>
  <conditionalFormatting sqref="O147">
    <cfRule type="cellIs" dxfId="16006" priority="16070" stopIfTrue="1" operator="lessThan">
      <formula>G147</formula>
    </cfRule>
  </conditionalFormatting>
  <conditionalFormatting sqref="O147">
    <cfRule type="cellIs" dxfId="16005" priority="16069" stopIfTrue="1" operator="lessThan">
      <formula>G147</formula>
    </cfRule>
  </conditionalFormatting>
  <conditionalFormatting sqref="O147">
    <cfRule type="cellIs" dxfId="16004" priority="16068" stopIfTrue="1" operator="lessThan">
      <formula>G147</formula>
    </cfRule>
  </conditionalFormatting>
  <conditionalFormatting sqref="O147">
    <cfRule type="cellIs" dxfId="16003" priority="16067" stopIfTrue="1" operator="lessThan">
      <formula>G147</formula>
    </cfRule>
  </conditionalFormatting>
  <conditionalFormatting sqref="O147">
    <cfRule type="cellIs" dxfId="16002" priority="16066" stopIfTrue="1" operator="lessThan">
      <formula>G147</formula>
    </cfRule>
  </conditionalFormatting>
  <conditionalFormatting sqref="O147">
    <cfRule type="cellIs" dxfId="16001" priority="16065" stopIfTrue="1" operator="lessThan">
      <formula>G147</formula>
    </cfRule>
  </conditionalFormatting>
  <conditionalFormatting sqref="O147">
    <cfRule type="cellIs" dxfId="16000" priority="16064" stopIfTrue="1" operator="lessThan">
      <formula>G147</formula>
    </cfRule>
  </conditionalFormatting>
  <conditionalFormatting sqref="O147">
    <cfRule type="cellIs" dxfId="15999" priority="16063" stopIfTrue="1" operator="lessThan">
      <formula>G147</formula>
    </cfRule>
  </conditionalFormatting>
  <conditionalFormatting sqref="O147">
    <cfRule type="cellIs" dxfId="15998" priority="16062" stopIfTrue="1" operator="lessThan">
      <formula>G147</formula>
    </cfRule>
  </conditionalFormatting>
  <conditionalFormatting sqref="O147">
    <cfRule type="cellIs" dxfId="15997" priority="16061" stopIfTrue="1" operator="lessThan">
      <formula>G147</formula>
    </cfRule>
  </conditionalFormatting>
  <conditionalFormatting sqref="O147">
    <cfRule type="cellIs" dxfId="15996" priority="16060" stopIfTrue="1" operator="lessThan">
      <formula>G147</formula>
    </cfRule>
  </conditionalFormatting>
  <conditionalFormatting sqref="O147">
    <cfRule type="cellIs" dxfId="15995" priority="16059" stopIfTrue="1" operator="lessThan">
      <formula>G147</formula>
    </cfRule>
  </conditionalFormatting>
  <conditionalFormatting sqref="O147">
    <cfRule type="cellIs" dxfId="15994" priority="16058" stopIfTrue="1" operator="lessThan">
      <formula>G147</formula>
    </cfRule>
  </conditionalFormatting>
  <conditionalFormatting sqref="O147">
    <cfRule type="cellIs" dxfId="15993" priority="16057" stopIfTrue="1" operator="lessThan">
      <formula>G147</formula>
    </cfRule>
  </conditionalFormatting>
  <conditionalFormatting sqref="O147">
    <cfRule type="cellIs" dxfId="15992" priority="16056" stopIfTrue="1" operator="lessThan">
      <formula>G147</formula>
    </cfRule>
  </conditionalFormatting>
  <conditionalFormatting sqref="O147">
    <cfRule type="cellIs" dxfId="15991" priority="16055" stopIfTrue="1" operator="lessThan">
      <formula>G147</formula>
    </cfRule>
  </conditionalFormatting>
  <conditionalFormatting sqref="O147">
    <cfRule type="cellIs" dxfId="15990" priority="16054" stopIfTrue="1" operator="lessThan">
      <formula>G147</formula>
    </cfRule>
  </conditionalFormatting>
  <conditionalFormatting sqref="O147">
    <cfRule type="cellIs" dxfId="15989" priority="16053" stopIfTrue="1" operator="lessThan">
      <formula>G147</formula>
    </cfRule>
  </conditionalFormatting>
  <conditionalFormatting sqref="O147">
    <cfRule type="cellIs" dxfId="15988" priority="16052" stopIfTrue="1" operator="lessThan">
      <formula>G147</formula>
    </cfRule>
  </conditionalFormatting>
  <conditionalFormatting sqref="O147">
    <cfRule type="cellIs" dxfId="15987" priority="16051" stopIfTrue="1" operator="lessThan">
      <formula>G147</formula>
    </cfRule>
  </conditionalFormatting>
  <conditionalFormatting sqref="O147">
    <cfRule type="cellIs" dxfId="15986" priority="16050" stopIfTrue="1" operator="lessThan">
      <formula>G147</formula>
    </cfRule>
  </conditionalFormatting>
  <conditionalFormatting sqref="O147">
    <cfRule type="cellIs" dxfId="15985" priority="16049" stopIfTrue="1" operator="lessThan">
      <formula>G147</formula>
    </cfRule>
  </conditionalFormatting>
  <conditionalFormatting sqref="O147">
    <cfRule type="cellIs" dxfId="15984" priority="16048" stopIfTrue="1" operator="lessThan">
      <formula>G147</formula>
    </cfRule>
  </conditionalFormatting>
  <conditionalFormatting sqref="O147">
    <cfRule type="cellIs" dxfId="15983" priority="16047" stopIfTrue="1" operator="lessThan">
      <formula>G147</formula>
    </cfRule>
  </conditionalFormatting>
  <conditionalFormatting sqref="O147">
    <cfRule type="cellIs" dxfId="15982" priority="16046" stopIfTrue="1" operator="lessThan">
      <formula>G147</formula>
    </cfRule>
  </conditionalFormatting>
  <conditionalFormatting sqref="O147">
    <cfRule type="cellIs" dxfId="15981" priority="16045" stopIfTrue="1" operator="lessThan">
      <formula>G147</formula>
    </cfRule>
  </conditionalFormatting>
  <conditionalFormatting sqref="O147">
    <cfRule type="cellIs" dxfId="15980" priority="16044" stopIfTrue="1" operator="lessThan">
      <formula>G147</formula>
    </cfRule>
  </conditionalFormatting>
  <conditionalFormatting sqref="O147">
    <cfRule type="cellIs" dxfId="15979" priority="16043" stopIfTrue="1" operator="lessThan">
      <formula>G147</formula>
    </cfRule>
  </conditionalFormatting>
  <conditionalFormatting sqref="O147">
    <cfRule type="cellIs" dxfId="15978" priority="16042" stopIfTrue="1" operator="lessThan">
      <formula>G147</formula>
    </cfRule>
  </conditionalFormatting>
  <conditionalFormatting sqref="O147">
    <cfRule type="cellIs" dxfId="15977" priority="16041" stopIfTrue="1" operator="lessThan">
      <formula>G147</formula>
    </cfRule>
  </conditionalFormatting>
  <conditionalFormatting sqref="O147">
    <cfRule type="cellIs" dxfId="15976" priority="16040" stopIfTrue="1" operator="lessThan">
      <formula>G147</formula>
    </cfRule>
  </conditionalFormatting>
  <conditionalFormatting sqref="O147">
    <cfRule type="cellIs" dxfId="15975" priority="16039" stopIfTrue="1" operator="lessThan">
      <formula>G147</formula>
    </cfRule>
  </conditionalFormatting>
  <conditionalFormatting sqref="O147">
    <cfRule type="cellIs" dxfId="15974" priority="16038" stopIfTrue="1" operator="lessThan">
      <formula>G147</formula>
    </cfRule>
  </conditionalFormatting>
  <conditionalFormatting sqref="O147">
    <cfRule type="cellIs" dxfId="15973" priority="16037" stopIfTrue="1" operator="lessThan">
      <formula>G147</formula>
    </cfRule>
  </conditionalFormatting>
  <conditionalFormatting sqref="O147">
    <cfRule type="cellIs" dxfId="15972" priority="16036" stopIfTrue="1" operator="lessThan">
      <formula>G147</formula>
    </cfRule>
  </conditionalFormatting>
  <conditionalFormatting sqref="O147">
    <cfRule type="cellIs" dxfId="15971" priority="16035" stopIfTrue="1" operator="lessThan">
      <formula>G147</formula>
    </cfRule>
  </conditionalFormatting>
  <conditionalFormatting sqref="O147">
    <cfRule type="cellIs" dxfId="15970" priority="16034" stopIfTrue="1" operator="lessThan">
      <formula>G147</formula>
    </cfRule>
  </conditionalFormatting>
  <conditionalFormatting sqref="O147">
    <cfRule type="cellIs" dxfId="15969" priority="16033" stopIfTrue="1" operator="lessThan">
      <formula>G147</formula>
    </cfRule>
  </conditionalFormatting>
  <conditionalFormatting sqref="O147">
    <cfRule type="cellIs" dxfId="15968" priority="16032" stopIfTrue="1" operator="lessThan">
      <formula>G147</formula>
    </cfRule>
  </conditionalFormatting>
  <conditionalFormatting sqref="O147">
    <cfRule type="cellIs" dxfId="15967" priority="16031" stopIfTrue="1" operator="lessThan">
      <formula>G147</formula>
    </cfRule>
  </conditionalFormatting>
  <conditionalFormatting sqref="O147">
    <cfRule type="cellIs" dxfId="15966" priority="16030" stopIfTrue="1" operator="lessThan">
      <formula>G147</formula>
    </cfRule>
  </conditionalFormatting>
  <conditionalFormatting sqref="O147">
    <cfRule type="cellIs" dxfId="15965" priority="16029" stopIfTrue="1" operator="lessThan">
      <formula>G147</formula>
    </cfRule>
  </conditionalFormatting>
  <conditionalFormatting sqref="O147">
    <cfRule type="cellIs" dxfId="15964" priority="16028" stopIfTrue="1" operator="lessThan">
      <formula>G147</formula>
    </cfRule>
  </conditionalFormatting>
  <conditionalFormatting sqref="O147">
    <cfRule type="cellIs" dxfId="15963" priority="16027" stopIfTrue="1" operator="lessThan">
      <formula>G147</formula>
    </cfRule>
  </conditionalFormatting>
  <conditionalFormatting sqref="O147">
    <cfRule type="cellIs" dxfId="15962" priority="16026" stopIfTrue="1" operator="lessThan">
      <formula>G147</formula>
    </cfRule>
  </conditionalFormatting>
  <conditionalFormatting sqref="O147">
    <cfRule type="cellIs" dxfId="15961" priority="16025" stopIfTrue="1" operator="lessThan">
      <formula>G147</formula>
    </cfRule>
  </conditionalFormatting>
  <conditionalFormatting sqref="O147">
    <cfRule type="cellIs" dxfId="15960" priority="16024" stopIfTrue="1" operator="lessThan">
      <formula>G147</formula>
    </cfRule>
  </conditionalFormatting>
  <conditionalFormatting sqref="O147">
    <cfRule type="cellIs" dxfId="15959" priority="16023" stopIfTrue="1" operator="lessThan">
      <formula>G147</formula>
    </cfRule>
  </conditionalFormatting>
  <conditionalFormatting sqref="O147">
    <cfRule type="cellIs" dxfId="15958" priority="16022" stopIfTrue="1" operator="lessThan">
      <formula>G147</formula>
    </cfRule>
  </conditionalFormatting>
  <conditionalFormatting sqref="O147">
    <cfRule type="cellIs" dxfId="15957" priority="16021" stopIfTrue="1" operator="lessThan">
      <formula>G147</formula>
    </cfRule>
  </conditionalFormatting>
  <conditionalFormatting sqref="O147">
    <cfRule type="cellIs" dxfId="15956" priority="16020" stopIfTrue="1" operator="lessThan">
      <formula>G147</formula>
    </cfRule>
  </conditionalFormatting>
  <conditionalFormatting sqref="O147">
    <cfRule type="cellIs" dxfId="15955" priority="16019" stopIfTrue="1" operator="lessThan">
      <formula>G147</formula>
    </cfRule>
  </conditionalFormatting>
  <conditionalFormatting sqref="O147">
    <cfRule type="cellIs" dxfId="15954" priority="16018" stopIfTrue="1" operator="lessThan">
      <formula>G147</formula>
    </cfRule>
  </conditionalFormatting>
  <conditionalFormatting sqref="O147">
    <cfRule type="cellIs" dxfId="15953" priority="16017" stopIfTrue="1" operator="lessThan">
      <formula>G147</formula>
    </cfRule>
  </conditionalFormatting>
  <conditionalFormatting sqref="O147">
    <cfRule type="cellIs" dxfId="15952" priority="16016" stopIfTrue="1" operator="lessThan">
      <formula>G147</formula>
    </cfRule>
  </conditionalFormatting>
  <conditionalFormatting sqref="O147">
    <cfRule type="cellIs" dxfId="15951" priority="16015" stopIfTrue="1" operator="lessThan">
      <formula>G147</formula>
    </cfRule>
  </conditionalFormatting>
  <conditionalFormatting sqref="O147">
    <cfRule type="cellIs" dxfId="15950" priority="16014" stopIfTrue="1" operator="lessThan">
      <formula>G147</formula>
    </cfRule>
  </conditionalFormatting>
  <conditionalFormatting sqref="O147">
    <cfRule type="cellIs" dxfId="15949" priority="16013" stopIfTrue="1" operator="lessThan">
      <formula>G147</formula>
    </cfRule>
  </conditionalFormatting>
  <conditionalFormatting sqref="O147">
    <cfRule type="cellIs" dxfId="15948" priority="16012" stopIfTrue="1" operator="lessThan">
      <formula>G147</formula>
    </cfRule>
  </conditionalFormatting>
  <conditionalFormatting sqref="O147">
    <cfRule type="cellIs" dxfId="15947" priority="16011" stopIfTrue="1" operator="lessThan">
      <formula>G147</formula>
    </cfRule>
  </conditionalFormatting>
  <conditionalFormatting sqref="O147">
    <cfRule type="cellIs" dxfId="15946" priority="16010" stopIfTrue="1" operator="lessThan">
      <formula>G147</formula>
    </cfRule>
  </conditionalFormatting>
  <conditionalFormatting sqref="O147">
    <cfRule type="cellIs" dxfId="15945" priority="16009" stopIfTrue="1" operator="lessThan">
      <formula>G147</formula>
    </cfRule>
  </conditionalFormatting>
  <conditionalFormatting sqref="O147">
    <cfRule type="cellIs" dxfId="15944" priority="16008" stopIfTrue="1" operator="lessThan">
      <formula>G147</formula>
    </cfRule>
  </conditionalFormatting>
  <conditionalFormatting sqref="O147">
    <cfRule type="cellIs" dxfId="15943" priority="16007" stopIfTrue="1" operator="lessThan">
      <formula>G147</formula>
    </cfRule>
  </conditionalFormatting>
  <conditionalFormatting sqref="O147">
    <cfRule type="cellIs" dxfId="15942" priority="16006" stopIfTrue="1" operator="lessThan">
      <formula>G147</formula>
    </cfRule>
  </conditionalFormatting>
  <conditionalFormatting sqref="O147">
    <cfRule type="cellIs" dxfId="15941" priority="16005" stopIfTrue="1" operator="lessThan">
      <formula>G147</formula>
    </cfRule>
  </conditionalFormatting>
  <conditionalFormatting sqref="O147">
    <cfRule type="cellIs" dxfId="15940" priority="16004" stopIfTrue="1" operator="lessThan">
      <formula>G147</formula>
    </cfRule>
  </conditionalFormatting>
  <conditionalFormatting sqref="O147">
    <cfRule type="cellIs" dxfId="15939" priority="16003" stopIfTrue="1" operator="lessThan">
      <formula>G147</formula>
    </cfRule>
  </conditionalFormatting>
  <conditionalFormatting sqref="O147">
    <cfRule type="cellIs" dxfId="15938" priority="16002" stopIfTrue="1" operator="lessThan">
      <formula>G147</formula>
    </cfRule>
  </conditionalFormatting>
  <conditionalFormatting sqref="O147">
    <cfRule type="cellIs" dxfId="15937" priority="16001" stopIfTrue="1" operator="lessThan">
      <formula>G147</formula>
    </cfRule>
  </conditionalFormatting>
  <conditionalFormatting sqref="O147">
    <cfRule type="cellIs" dxfId="15936" priority="16000" stopIfTrue="1" operator="lessThan">
      <formula>G147</formula>
    </cfRule>
  </conditionalFormatting>
  <conditionalFormatting sqref="O147">
    <cfRule type="cellIs" dxfId="15935" priority="15999" stopIfTrue="1" operator="lessThan">
      <formula>G147</formula>
    </cfRule>
  </conditionalFormatting>
  <conditionalFormatting sqref="O147">
    <cfRule type="cellIs" dxfId="15934" priority="15998" stopIfTrue="1" operator="lessThan">
      <formula>G147</formula>
    </cfRule>
  </conditionalFormatting>
  <conditionalFormatting sqref="O147">
    <cfRule type="cellIs" dxfId="15933" priority="15997" stopIfTrue="1" operator="lessThan">
      <formula>G147</formula>
    </cfRule>
  </conditionalFormatting>
  <conditionalFormatting sqref="O147">
    <cfRule type="cellIs" dxfId="15932" priority="15996" stopIfTrue="1" operator="lessThan">
      <formula>G147</formula>
    </cfRule>
  </conditionalFormatting>
  <conditionalFormatting sqref="O147">
    <cfRule type="cellIs" dxfId="15931" priority="15995" stopIfTrue="1" operator="lessThan">
      <formula>G147</formula>
    </cfRule>
  </conditionalFormatting>
  <conditionalFormatting sqref="O147">
    <cfRule type="cellIs" dxfId="15930" priority="15994" stopIfTrue="1" operator="lessThan">
      <formula>G147</formula>
    </cfRule>
  </conditionalFormatting>
  <conditionalFormatting sqref="O147">
    <cfRule type="cellIs" dxfId="15929" priority="15993" stopIfTrue="1" operator="lessThan">
      <formula>G147</formula>
    </cfRule>
  </conditionalFormatting>
  <conditionalFormatting sqref="O147">
    <cfRule type="cellIs" dxfId="15928" priority="15992" stopIfTrue="1" operator="lessThan">
      <formula>G147</formula>
    </cfRule>
  </conditionalFormatting>
  <conditionalFormatting sqref="O147">
    <cfRule type="cellIs" dxfId="15927" priority="15991" stopIfTrue="1" operator="lessThan">
      <formula>G147</formula>
    </cfRule>
  </conditionalFormatting>
  <conditionalFormatting sqref="O147">
    <cfRule type="cellIs" dxfId="15926" priority="15990" stopIfTrue="1" operator="lessThan">
      <formula>G147</formula>
    </cfRule>
  </conditionalFormatting>
  <conditionalFormatting sqref="O147">
    <cfRule type="cellIs" dxfId="15925" priority="15989" stopIfTrue="1" operator="lessThan">
      <formula>G147</formula>
    </cfRule>
  </conditionalFormatting>
  <conditionalFormatting sqref="O147">
    <cfRule type="cellIs" dxfId="15924" priority="15988" stopIfTrue="1" operator="lessThan">
      <formula>G147</formula>
    </cfRule>
  </conditionalFormatting>
  <conditionalFormatting sqref="O147">
    <cfRule type="cellIs" dxfId="15923" priority="15987" stopIfTrue="1" operator="lessThan">
      <formula>G147</formula>
    </cfRule>
  </conditionalFormatting>
  <conditionalFormatting sqref="O147">
    <cfRule type="cellIs" dxfId="15922" priority="15986" stopIfTrue="1" operator="lessThan">
      <formula>G147</formula>
    </cfRule>
  </conditionalFormatting>
  <conditionalFormatting sqref="O147">
    <cfRule type="cellIs" dxfId="15921" priority="15985" stopIfTrue="1" operator="lessThan">
      <formula>G147</formula>
    </cfRule>
  </conditionalFormatting>
  <conditionalFormatting sqref="O147">
    <cfRule type="cellIs" dxfId="15920" priority="15984" stopIfTrue="1" operator="lessThan">
      <formula>G147</formula>
    </cfRule>
  </conditionalFormatting>
  <conditionalFormatting sqref="O147">
    <cfRule type="cellIs" dxfId="15919" priority="15983" stopIfTrue="1" operator="lessThan">
      <formula>G147</formula>
    </cfRule>
  </conditionalFormatting>
  <conditionalFormatting sqref="O147">
    <cfRule type="cellIs" dxfId="15918" priority="15982" stopIfTrue="1" operator="lessThan">
      <formula>G147</formula>
    </cfRule>
  </conditionalFormatting>
  <conditionalFormatting sqref="O147">
    <cfRule type="cellIs" dxfId="15917" priority="15981" stopIfTrue="1" operator="lessThan">
      <formula>G147</formula>
    </cfRule>
  </conditionalFormatting>
  <conditionalFormatting sqref="O147">
    <cfRule type="cellIs" dxfId="15916" priority="15980" stopIfTrue="1" operator="lessThan">
      <formula>G147</formula>
    </cfRule>
  </conditionalFormatting>
  <conditionalFormatting sqref="O147">
    <cfRule type="cellIs" dxfId="15915" priority="15979" stopIfTrue="1" operator="lessThan">
      <formula>G147</formula>
    </cfRule>
  </conditionalFormatting>
  <conditionalFormatting sqref="O147">
    <cfRule type="cellIs" dxfId="15914" priority="15978" stopIfTrue="1" operator="lessThan">
      <formula>G147</formula>
    </cfRule>
  </conditionalFormatting>
  <conditionalFormatting sqref="O147">
    <cfRule type="cellIs" dxfId="15913" priority="15977" stopIfTrue="1" operator="lessThan">
      <formula>G147</formula>
    </cfRule>
  </conditionalFormatting>
  <conditionalFormatting sqref="O147">
    <cfRule type="cellIs" dxfId="15912" priority="15976" stopIfTrue="1" operator="lessThan">
      <formula>G147</formula>
    </cfRule>
  </conditionalFormatting>
  <conditionalFormatting sqref="O147">
    <cfRule type="cellIs" dxfId="15911" priority="15975" stopIfTrue="1" operator="lessThan">
      <formula>G147</formula>
    </cfRule>
  </conditionalFormatting>
  <conditionalFormatting sqref="O147">
    <cfRule type="cellIs" dxfId="15910" priority="15974" stopIfTrue="1" operator="lessThan">
      <formula>G147</formula>
    </cfRule>
  </conditionalFormatting>
  <conditionalFormatting sqref="O147">
    <cfRule type="cellIs" dxfId="15909" priority="15973" stopIfTrue="1" operator="lessThan">
      <formula>G147</formula>
    </cfRule>
  </conditionalFormatting>
  <conditionalFormatting sqref="O147">
    <cfRule type="cellIs" dxfId="15908" priority="15972" stopIfTrue="1" operator="lessThan">
      <formula>G147</formula>
    </cfRule>
  </conditionalFormatting>
  <conditionalFormatting sqref="O147">
    <cfRule type="cellIs" dxfId="15907" priority="15971" stopIfTrue="1" operator="lessThan">
      <formula>G147</formula>
    </cfRule>
  </conditionalFormatting>
  <conditionalFormatting sqref="O147">
    <cfRule type="cellIs" dxfId="15906" priority="15970" stopIfTrue="1" operator="lessThan">
      <formula>G147</formula>
    </cfRule>
  </conditionalFormatting>
  <conditionalFormatting sqref="O147">
    <cfRule type="cellIs" dxfId="15905" priority="15969" stopIfTrue="1" operator="lessThan">
      <formula>G147</formula>
    </cfRule>
  </conditionalFormatting>
  <conditionalFormatting sqref="O147">
    <cfRule type="cellIs" dxfId="15904" priority="15968" stopIfTrue="1" operator="lessThan">
      <formula>G147</formula>
    </cfRule>
  </conditionalFormatting>
  <conditionalFormatting sqref="O147">
    <cfRule type="cellIs" dxfId="15903" priority="15967" stopIfTrue="1" operator="lessThan">
      <formula>G147</formula>
    </cfRule>
  </conditionalFormatting>
  <conditionalFormatting sqref="O147">
    <cfRule type="cellIs" dxfId="15902" priority="15966" stopIfTrue="1" operator="lessThan">
      <formula>G147</formula>
    </cfRule>
  </conditionalFormatting>
  <conditionalFormatting sqref="O147">
    <cfRule type="cellIs" dxfId="15901" priority="15965" stopIfTrue="1" operator="lessThan">
      <formula>G147</formula>
    </cfRule>
  </conditionalFormatting>
  <conditionalFormatting sqref="O147">
    <cfRule type="cellIs" dxfId="15900" priority="15964" stopIfTrue="1" operator="lessThan">
      <formula>G147</formula>
    </cfRule>
  </conditionalFormatting>
  <conditionalFormatting sqref="O147">
    <cfRule type="cellIs" dxfId="15899" priority="15963" stopIfTrue="1" operator="lessThan">
      <formula>G147</formula>
    </cfRule>
  </conditionalFormatting>
  <conditionalFormatting sqref="O147">
    <cfRule type="cellIs" dxfId="15898" priority="15962" stopIfTrue="1" operator="lessThan">
      <formula>G147</formula>
    </cfRule>
  </conditionalFormatting>
  <conditionalFormatting sqref="O147">
    <cfRule type="cellIs" dxfId="15897" priority="15961" stopIfTrue="1" operator="lessThan">
      <formula>G147</formula>
    </cfRule>
  </conditionalFormatting>
  <conditionalFormatting sqref="O147">
    <cfRule type="cellIs" dxfId="15896" priority="15960" stopIfTrue="1" operator="lessThan">
      <formula>G147</formula>
    </cfRule>
  </conditionalFormatting>
  <conditionalFormatting sqref="O147">
    <cfRule type="cellIs" dxfId="15895" priority="15959" stopIfTrue="1" operator="lessThan">
      <formula>G147</formula>
    </cfRule>
  </conditionalFormatting>
  <conditionalFormatting sqref="O147">
    <cfRule type="cellIs" dxfId="15894" priority="15958" stopIfTrue="1" operator="lessThan">
      <formula>G147</formula>
    </cfRule>
  </conditionalFormatting>
  <conditionalFormatting sqref="O147">
    <cfRule type="cellIs" dxfId="15893" priority="15957" stopIfTrue="1" operator="lessThan">
      <formula>G147</formula>
    </cfRule>
  </conditionalFormatting>
  <conditionalFormatting sqref="O147">
    <cfRule type="cellIs" dxfId="15892" priority="15956" stopIfTrue="1" operator="lessThan">
      <formula>G147</formula>
    </cfRule>
  </conditionalFormatting>
  <conditionalFormatting sqref="O147">
    <cfRule type="cellIs" dxfId="15891" priority="15955" stopIfTrue="1" operator="lessThan">
      <formula>G147</formula>
    </cfRule>
  </conditionalFormatting>
  <conditionalFormatting sqref="O147">
    <cfRule type="cellIs" dxfId="15890" priority="15954" stopIfTrue="1" operator="lessThan">
      <formula>G147</formula>
    </cfRule>
  </conditionalFormatting>
  <conditionalFormatting sqref="O147">
    <cfRule type="cellIs" dxfId="15889" priority="15953" stopIfTrue="1" operator="lessThan">
      <formula>G147</formula>
    </cfRule>
  </conditionalFormatting>
  <conditionalFormatting sqref="O147">
    <cfRule type="cellIs" dxfId="15888" priority="15952" stopIfTrue="1" operator="lessThan">
      <formula>G147</formula>
    </cfRule>
  </conditionalFormatting>
  <conditionalFormatting sqref="O147">
    <cfRule type="cellIs" dxfId="15887" priority="15951" stopIfTrue="1" operator="lessThan">
      <formula>G147</formula>
    </cfRule>
  </conditionalFormatting>
  <conditionalFormatting sqref="O147">
    <cfRule type="cellIs" dxfId="15886" priority="15950" stopIfTrue="1" operator="lessThan">
      <formula>G147</formula>
    </cfRule>
  </conditionalFormatting>
  <conditionalFormatting sqref="O147">
    <cfRule type="cellIs" dxfId="15885" priority="15949" stopIfTrue="1" operator="lessThan">
      <formula>G147</formula>
    </cfRule>
  </conditionalFormatting>
  <conditionalFormatting sqref="O147">
    <cfRule type="cellIs" dxfId="15884" priority="15948" stopIfTrue="1" operator="lessThan">
      <formula>G147</formula>
    </cfRule>
  </conditionalFormatting>
  <conditionalFormatting sqref="O147">
    <cfRule type="cellIs" dxfId="15883" priority="15947" stopIfTrue="1" operator="lessThan">
      <formula>G147</formula>
    </cfRule>
  </conditionalFormatting>
  <conditionalFormatting sqref="O147">
    <cfRule type="cellIs" dxfId="15882" priority="15946" stopIfTrue="1" operator="lessThan">
      <formula>G147</formula>
    </cfRule>
  </conditionalFormatting>
  <conditionalFormatting sqref="O147">
    <cfRule type="cellIs" dxfId="15881" priority="15945" stopIfTrue="1" operator="lessThan">
      <formula>G147</formula>
    </cfRule>
  </conditionalFormatting>
  <conditionalFormatting sqref="O147">
    <cfRule type="cellIs" dxfId="15880" priority="15944" stopIfTrue="1" operator="lessThan">
      <formula>G147</formula>
    </cfRule>
  </conditionalFormatting>
  <conditionalFormatting sqref="O147">
    <cfRule type="cellIs" dxfId="15879" priority="15943" stopIfTrue="1" operator="lessThan">
      <formula>G147</formula>
    </cfRule>
  </conditionalFormatting>
  <conditionalFormatting sqref="O147">
    <cfRule type="cellIs" dxfId="15878" priority="15942" stopIfTrue="1" operator="lessThan">
      <formula>G147</formula>
    </cfRule>
  </conditionalFormatting>
  <conditionalFormatting sqref="O147">
    <cfRule type="cellIs" dxfId="15877" priority="15941" stopIfTrue="1" operator="lessThan">
      <formula>G147</formula>
    </cfRule>
  </conditionalFormatting>
  <conditionalFormatting sqref="O147">
    <cfRule type="cellIs" dxfId="15876" priority="15940" stopIfTrue="1" operator="lessThan">
      <formula>G147</formula>
    </cfRule>
  </conditionalFormatting>
  <conditionalFormatting sqref="O147">
    <cfRule type="cellIs" dxfId="15875" priority="15939" stopIfTrue="1" operator="lessThan">
      <formula>G147</formula>
    </cfRule>
  </conditionalFormatting>
  <conditionalFormatting sqref="O147">
    <cfRule type="cellIs" dxfId="15874" priority="15938" stopIfTrue="1" operator="lessThan">
      <formula>G147</formula>
    </cfRule>
  </conditionalFormatting>
  <conditionalFormatting sqref="O147">
    <cfRule type="cellIs" dxfId="15873" priority="15937" stopIfTrue="1" operator="lessThan">
      <formula>G147</formula>
    </cfRule>
  </conditionalFormatting>
  <conditionalFormatting sqref="O147">
    <cfRule type="cellIs" dxfId="15872" priority="15936" stopIfTrue="1" operator="lessThan">
      <formula>G147</formula>
    </cfRule>
  </conditionalFormatting>
  <conditionalFormatting sqref="O147">
    <cfRule type="cellIs" dxfId="15871" priority="15935" stopIfTrue="1" operator="lessThan">
      <formula>G147</formula>
    </cfRule>
  </conditionalFormatting>
  <conditionalFormatting sqref="O147">
    <cfRule type="cellIs" dxfId="15870" priority="15934" stopIfTrue="1" operator="lessThan">
      <formula>G147</formula>
    </cfRule>
  </conditionalFormatting>
  <conditionalFormatting sqref="O147">
    <cfRule type="cellIs" dxfId="15869" priority="15933" stopIfTrue="1" operator="lessThan">
      <formula>G147</formula>
    </cfRule>
  </conditionalFormatting>
  <conditionalFormatting sqref="O147">
    <cfRule type="cellIs" dxfId="15868" priority="15932" stopIfTrue="1" operator="lessThan">
      <formula>G147</formula>
    </cfRule>
  </conditionalFormatting>
  <conditionalFormatting sqref="O147">
    <cfRule type="cellIs" dxfId="15867" priority="15931" stopIfTrue="1" operator="lessThan">
      <formula>G147</formula>
    </cfRule>
  </conditionalFormatting>
  <conditionalFormatting sqref="O147">
    <cfRule type="cellIs" dxfId="15866" priority="15930" stopIfTrue="1" operator="lessThan">
      <formula>G147</formula>
    </cfRule>
  </conditionalFormatting>
  <conditionalFormatting sqref="O147">
    <cfRule type="cellIs" dxfId="15865" priority="15929" stopIfTrue="1" operator="lessThan">
      <formula>G147</formula>
    </cfRule>
  </conditionalFormatting>
  <conditionalFormatting sqref="O147">
    <cfRule type="cellIs" dxfId="15864" priority="15928" stopIfTrue="1" operator="lessThan">
      <formula>G147</formula>
    </cfRule>
  </conditionalFormatting>
  <conditionalFormatting sqref="O147">
    <cfRule type="cellIs" dxfId="15863" priority="15927" stopIfTrue="1" operator="lessThan">
      <formula>G147</formula>
    </cfRule>
  </conditionalFormatting>
  <conditionalFormatting sqref="O147">
    <cfRule type="cellIs" dxfId="15862" priority="15926" stopIfTrue="1" operator="lessThan">
      <formula>G147</formula>
    </cfRule>
  </conditionalFormatting>
  <conditionalFormatting sqref="O147">
    <cfRule type="cellIs" dxfId="15861" priority="15925" stopIfTrue="1" operator="lessThan">
      <formula>G147</formula>
    </cfRule>
  </conditionalFormatting>
  <conditionalFormatting sqref="O147">
    <cfRule type="cellIs" dxfId="15860" priority="15924" stopIfTrue="1" operator="lessThan">
      <formula>G147</formula>
    </cfRule>
  </conditionalFormatting>
  <conditionalFormatting sqref="O147">
    <cfRule type="cellIs" dxfId="15859" priority="15923" stopIfTrue="1" operator="lessThan">
      <formula>G147</formula>
    </cfRule>
  </conditionalFormatting>
  <conditionalFormatting sqref="O147">
    <cfRule type="cellIs" dxfId="15858" priority="15922" stopIfTrue="1" operator="lessThan">
      <formula>G147</formula>
    </cfRule>
  </conditionalFormatting>
  <conditionalFormatting sqref="O147">
    <cfRule type="cellIs" dxfId="15857" priority="15921" stopIfTrue="1" operator="lessThan">
      <formula>G147</formula>
    </cfRule>
  </conditionalFormatting>
  <conditionalFormatting sqref="O147">
    <cfRule type="cellIs" dxfId="15856" priority="15920" stopIfTrue="1" operator="lessThan">
      <formula>G147</formula>
    </cfRule>
  </conditionalFormatting>
  <conditionalFormatting sqref="O147">
    <cfRule type="cellIs" dxfId="15855" priority="15919" stopIfTrue="1" operator="lessThan">
      <formula>G147</formula>
    </cfRule>
  </conditionalFormatting>
  <conditionalFormatting sqref="O147">
    <cfRule type="cellIs" dxfId="15854" priority="15918" stopIfTrue="1" operator="lessThan">
      <formula>G147</formula>
    </cfRule>
  </conditionalFormatting>
  <conditionalFormatting sqref="O147">
    <cfRule type="cellIs" dxfId="15853" priority="15917" stopIfTrue="1" operator="lessThan">
      <formula>G147</formula>
    </cfRule>
  </conditionalFormatting>
  <conditionalFormatting sqref="O147">
    <cfRule type="cellIs" dxfId="15852" priority="15916" stopIfTrue="1" operator="lessThan">
      <formula>G147</formula>
    </cfRule>
  </conditionalFormatting>
  <conditionalFormatting sqref="O147">
    <cfRule type="cellIs" dxfId="15851" priority="15915" stopIfTrue="1" operator="lessThan">
      <formula>G147</formula>
    </cfRule>
  </conditionalFormatting>
  <conditionalFormatting sqref="O147">
    <cfRule type="cellIs" dxfId="15850" priority="15914" stopIfTrue="1" operator="lessThan">
      <formula>G147</formula>
    </cfRule>
  </conditionalFormatting>
  <conditionalFormatting sqref="O147">
    <cfRule type="cellIs" dxfId="15849" priority="15913" stopIfTrue="1" operator="lessThan">
      <formula>G147</formula>
    </cfRule>
  </conditionalFormatting>
  <conditionalFormatting sqref="O147">
    <cfRule type="cellIs" dxfId="15848" priority="15912" stopIfTrue="1" operator="lessThan">
      <formula>G147</formula>
    </cfRule>
  </conditionalFormatting>
  <conditionalFormatting sqref="O147">
    <cfRule type="cellIs" dxfId="15847" priority="15911" stopIfTrue="1" operator="lessThan">
      <formula>G147</formula>
    </cfRule>
  </conditionalFormatting>
  <conditionalFormatting sqref="O147">
    <cfRule type="cellIs" dxfId="15846" priority="15910" stopIfTrue="1" operator="lessThan">
      <formula>G147</formula>
    </cfRule>
  </conditionalFormatting>
  <conditionalFormatting sqref="O147">
    <cfRule type="cellIs" dxfId="15845" priority="15909" stopIfTrue="1" operator="lessThan">
      <formula>G147</formula>
    </cfRule>
  </conditionalFormatting>
  <conditionalFormatting sqref="O147">
    <cfRule type="cellIs" dxfId="15844" priority="15908" stopIfTrue="1" operator="lessThan">
      <formula>G147</formula>
    </cfRule>
  </conditionalFormatting>
  <conditionalFormatting sqref="O147">
    <cfRule type="cellIs" dxfId="15843" priority="15907" stopIfTrue="1" operator="lessThan">
      <formula>G147</formula>
    </cfRule>
  </conditionalFormatting>
  <conditionalFormatting sqref="O147">
    <cfRule type="cellIs" dxfId="15842" priority="15906" stopIfTrue="1" operator="lessThan">
      <formula>G147</formula>
    </cfRule>
  </conditionalFormatting>
  <conditionalFormatting sqref="O147">
    <cfRule type="cellIs" dxfId="15841" priority="15905" stopIfTrue="1" operator="lessThan">
      <formula>G147</formula>
    </cfRule>
  </conditionalFormatting>
  <conditionalFormatting sqref="O147">
    <cfRule type="cellIs" dxfId="15840" priority="15904" stopIfTrue="1" operator="lessThan">
      <formula>G147</formula>
    </cfRule>
  </conditionalFormatting>
  <conditionalFormatting sqref="O147">
    <cfRule type="cellIs" dxfId="15839" priority="15903" stopIfTrue="1" operator="lessThan">
      <formula>G147</formula>
    </cfRule>
  </conditionalFormatting>
  <conditionalFormatting sqref="O147">
    <cfRule type="cellIs" dxfId="15838" priority="15902" stopIfTrue="1" operator="lessThan">
      <formula>G147</formula>
    </cfRule>
  </conditionalFormatting>
  <conditionalFormatting sqref="O147">
    <cfRule type="cellIs" dxfId="15837" priority="15901" stopIfTrue="1" operator="lessThan">
      <formula>G147</formula>
    </cfRule>
  </conditionalFormatting>
  <conditionalFormatting sqref="O147">
    <cfRule type="cellIs" dxfId="15836" priority="15900" stopIfTrue="1" operator="lessThan">
      <formula>G147</formula>
    </cfRule>
  </conditionalFormatting>
  <conditionalFormatting sqref="O147">
    <cfRule type="cellIs" dxfId="15835" priority="15899" stopIfTrue="1" operator="lessThan">
      <formula>G147</formula>
    </cfRule>
  </conditionalFormatting>
  <conditionalFormatting sqref="O147">
    <cfRule type="cellIs" dxfId="15834" priority="15898" stopIfTrue="1" operator="lessThan">
      <formula>G147</formula>
    </cfRule>
  </conditionalFormatting>
  <conditionalFormatting sqref="O147">
    <cfRule type="cellIs" dxfId="15833" priority="15897" stopIfTrue="1" operator="lessThan">
      <formula>G147</formula>
    </cfRule>
  </conditionalFormatting>
  <conditionalFormatting sqref="O147">
    <cfRule type="cellIs" dxfId="15832" priority="15896" stopIfTrue="1" operator="lessThan">
      <formula>G147</formula>
    </cfRule>
  </conditionalFormatting>
  <conditionalFormatting sqref="O147">
    <cfRule type="cellIs" dxfId="15831" priority="15895" stopIfTrue="1" operator="lessThan">
      <formula>G147</formula>
    </cfRule>
  </conditionalFormatting>
  <conditionalFormatting sqref="O147">
    <cfRule type="cellIs" dxfId="15830" priority="15894" stopIfTrue="1" operator="lessThan">
      <formula>G147</formula>
    </cfRule>
  </conditionalFormatting>
  <conditionalFormatting sqref="O147">
    <cfRule type="cellIs" dxfId="15829" priority="15893" stopIfTrue="1" operator="lessThan">
      <formula>G147</formula>
    </cfRule>
  </conditionalFormatting>
  <conditionalFormatting sqref="O147">
    <cfRule type="cellIs" dxfId="15828" priority="15892" stopIfTrue="1" operator="lessThan">
      <formula>G147</formula>
    </cfRule>
  </conditionalFormatting>
  <conditionalFormatting sqref="O147">
    <cfRule type="cellIs" dxfId="15827" priority="15891" stopIfTrue="1" operator="lessThan">
      <formula>G147</formula>
    </cfRule>
  </conditionalFormatting>
  <conditionalFormatting sqref="O147">
    <cfRule type="cellIs" dxfId="15826" priority="15890" stopIfTrue="1" operator="lessThan">
      <formula>G147</formula>
    </cfRule>
  </conditionalFormatting>
  <conditionalFormatting sqref="O147">
    <cfRule type="cellIs" dxfId="15825" priority="15889" stopIfTrue="1" operator="lessThan">
      <formula>G147</formula>
    </cfRule>
  </conditionalFormatting>
  <conditionalFormatting sqref="O147">
    <cfRule type="cellIs" dxfId="15824" priority="15888" stopIfTrue="1" operator="lessThan">
      <formula>G147</formula>
    </cfRule>
  </conditionalFormatting>
  <conditionalFormatting sqref="O147">
    <cfRule type="cellIs" dxfId="15823" priority="15887" stopIfTrue="1" operator="lessThan">
      <formula>G147</formula>
    </cfRule>
  </conditionalFormatting>
  <conditionalFormatting sqref="O147">
    <cfRule type="cellIs" dxfId="15822" priority="15886" stopIfTrue="1" operator="lessThan">
      <formula>G147</formula>
    </cfRule>
  </conditionalFormatting>
  <conditionalFormatting sqref="O147">
    <cfRule type="cellIs" dxfId="15821" priority="15885" stopIfTrue="1" operator="lessThan">
      <formula>G147</formula>
    </cfRule>
  </conditionalFormatting>
  <conditionalFormatting sqref="O147">
    <cfRule type="cellIs" dxfId="15820" priority="15884" stopIfTrue="1" operator="lessThan">
      <formula>G147</formula>
    </cfRule>
  </conditionalFormatting>
  <conditionalFormatting sqref="O147">
    <cfRule type="cellIs" dxfId="15819" priority="15883" stopIfTrue="1" operator="lessThan">
      <formula>G147</formula>
    </cfRule>
  </conditionalFormatting>
  <conditionalFormatting sqref="O147">
    <cfRule type="cellIs" dxfId="15818" priority="15882" stopIfTrue="1" operator="lessThan">
      <formula>G147</formula>
    </cfRule>
  </conditionalFormatting>
  <conditionalFormatting sqref="O147">
    <cfRule type="cellIs" dxfId="15817" priority="15881" stopIfTrue="1" operator="lessThan">
      <formula>G147</formula>
    </cfRule>
  </conditionalFormatting>
  <conditionalFormatting sqref="O147">
    <cfRule type="cellIs" dxfId="15816" priority="15880" stopIfTrue="1" operator="lessThan">
      <formula>G147</formula>
    </cfRule>
  </conditionalFormatting>
  <conditionalFormatting sqref="O147">
    <cfRule type="cellIs" dxfId="15815" priority="15879" stopIfTrue="1" operator="lessThan">
      <formula>G147</formula>
    </cfRule>
  </conditionalFormatting>
  <conditionalFormatting sqref="O147">
    <cfRule type="cellIs" dxfId="15814" priority="15878" stopIfTrue="1" operator="lessThan">
      <formula>G147</formula>
    </cfRule>
  </conditionalFormatting>
  <conditionalFormatting sqref="O147">
    <cfRule type="cellIs" dxfId="15813" priority="15877" stopIfTrue="1" operator="lessThan">
      <formula>G147</formula>
    </cfRule>
  </conditionalFormatting>
  <conditionalFormatting sqref="O147">
    <cfRule type="cellIs" dxfId="15812" priority="15876" stopIfTrue="1" operator="lessThan">
      <formula>G147</formula>
    </cfRule>
  </conditionalFormatting>
  <conditionalFormatting sqref="O147">
    <cfRule type="cellIs" dxfId="15811" priority="15875" stopIfTrue="1" operator="lessThan">
      <formula>G147</formula>
    </cfRule>
  </conditionalFormatting>
  <conditionalFormatting sqref="O147">
    <cfRule type="cellIs" dxfId="15810" priority="15874" stopIfTrue="1" operator="lessThan">
      <formula>G147</formula>
    </cfRule>
  </conditionalFormatting>
  <conditionalFormatting sqref="O147">
    <cfRule type="cellIs" dxfId="15809" priority="15873" stopIfTrue="1" operator="lessThan">
      <formula>G147</formula>
    </cfRule>
  </conditionalFormatting>
  <conditionalFormatting sqref="O147">
    <cfRule type="cellIs" dxfId="15808" priority="15872" stopIfTrue="1" operator="lessThan">
      <formula>G147</formula>
    </cfRule>
  </conditionalFormatting>
  <conditionalFormatting sqref="O147">
    <cfRule type="cellIs" dxfId="15807" priority="15871" stopIfTrue="1" operator="lessThan">
      <formula>G147</formula>
    </cfRule>
  </conditionalFormatting>
  <conditionalFormatting sqref="O147">
    <cfRule type="cellIs" dxfId="15806" priority="15870" stopIfTrue="1" operator="lessThan">
      <formula>G147</formula>
    </cfRule>
  </conditionalFormatting>
  <conditionalFormatting sqref="O147">
    <cfRule type="cellIs" dxfId="15805" priority="15869" stopIfTrue="1" operator="lessThan">
      <formula>G147</formula>
    </cfRule>
  </conditionalFormatting>
  <conditionalFormatting sqref="O147">
    <cfRule type="cellIs" dxfId="15804" priority="15868" stopIfTrue="1" operator="lessThan">
      <formula>G147</formula>
    </cfRule>
  </conditionalFormatting>
  <conditionalFormatting sqref="O147">
    <cfRule type="cellIs" dxfId="15803" priority="15867" stopIfTrue="1" operator="lessThan">
      <formula>G147</formula>
    </cfRule>
  </conditionalFormatting>
  <conditionalFormatting sqref="O147">
    <cfRule type="cellIs" dxfId="15802" priority="15866" stopIfTrue="1" operator="lessThan">
      <formula>G147</formula>
    </cfRule>
  </conditionalFormatting>
  <conditionalFormatting sqref="O147">
    <cfRule type="cellIs" dxfId="15801" priority="15865" stopIfTrue="1" operator="lessThan">
      <formula>G147</formula>
    </cfRule>
  </conditionalFormatting>
  <conditionalFormatting sqref="O147">
    <cfRule type="cellIs" dxfId="15800" priority="15864" stopIfTrue="1" operator="lessThan">
      <formula>G147</formula>
    </cfRule>
  </conditionalFormatting>
  <conditionalFormatting sqref="O147">
    <cfRule type="cellIs" dxfId="15799" priority="15863" stopIfTrue="1" operator="lessThan">
      <formula>G147</formula>
    </cfRule>
  </conditionalFormatting>
  <conditionalFormatting sqref="O147">
    <cfRule type="cellIs" dxfId="15798" priority="15862" stopIfTrue="1" operator="lessThan">
      <formula>G147</formula>
    </cfRule>
  </conditionalFormatting>
  <conditionalFormatting sqref="O147">
    <cfRule type="cellIs" dxfId="15797" priority="15861" stopIfTrue="1" operator="lessThan">
      <formula>G147</formula>
    </cfRule>
  </conditionalFormatting>
  <conditionalFormatting sqref="O147">
    <cfRule type="cellIs" dxfId="15796" priority="15860" stopIfTrue="1" operator="lessThan">
      <formula>G147</formula>
    </cfRule>
  </conditionalFormatting>
  <conditionalFormatting sqref="O147">
    <cfRule type="cellIs" dxfId="15795" priority="15859" stopIfTrue="1" operator="lessThan">
      <formula>G147</formula>
    </cfRule>
  </conditionalFormatting>
  <conditionalFormatting sqref="O147">
    <cfRule type="cellIs" dxfId="15794" priority="15858" stopIfTrue="1" operator="lessThan">
      <formula>G147</formula>
    </cfRule>
  </conditionalFormatting>
  <conditionalFormatting sqref="O147">
    <cfRule type="cellIs" dxfId="15793" priority="15857" stopIfTrue="1" operator="lessThan">
      <formula>G147</formula>
    </cfRule>
  </conditionalFormatting>
  <conditionalFormatting sqref="O147">
    <cfRule type="cellIs" dxfId="15792" priority="15856" stopIfTrue="1" operator="lessThan">
      <formula>G147</formula>
    </cfRule>
  </conditionalFormatting>
  <conditionalFormatting sqref="O147">
    <cfRule type="cellIs" dxfId="15791" priority="15855" stopIfTrue="1" operator="lessThan">
      <formula>G147</formula>
    </cfRule>
  </conditionalFormatting>
  <conditionalFormatting sqref="O147">
    <cfRule type="cellIs" dxfId="15790" priority="15854" stopIfTrue="1" operator="lessThan">
      <formula>G147</formula>
    </cfRule>
  </conditionalFormatting>
  <conditionalFormatting sqref="O147">
    <cfRule type="cellIs" dxfId="15789" priority="15853" stopIfTrue="1" operator="lessThan">
      <formula>G147</formula>
    </cfRule>
  </conditionalFormatting>
  <conditionalFormatting sqref="O147">
    <cfRule type="cellIs" dxfId="15788" priority="15852" stopIfTrue="1" operator="lessThan">
      <formula>G147</formula>
    </cfRule>
  </conditionalFormatting>
  <conditionalFormatting sqref="O147">
    <cfRule type="cellIs" dxfId="15787" priority="15851" stopIfTrue="1" operator="lessThan">
      <formula>G147</formula>
    </cfRule>
  </conditionalFormatting>
  <conditionalFormatting sqref="O147">
    <cfRule type="cellIs" dxfId="15786" priority="15850" stopIfTrue="1" operator="lessThan">
      <formula>G147</formula>
    </cfRule>
  </conditionalFormatting>
  <conditionalFormatting sqref="O147">
    <cfRule type="cellIs" dxfId="15785" priority="15849" stopIfTrue="1" operator="lessThan">
      <formula>G147</formula>
    </cfRule>
  </conditionalFormatting>
  <conditionalFormatting sqref="O147">
    <cfRule type="cellIs" dxfId="15784" priority="15848" stopIfTrue="1" operator="lessThan">
      <formula>G147</formula>
    </cfRule>
  </conditionalFormatting>
  <conditionalFormatting sqref="O147">
    <cfRule type="cellIs" dxfId="15783" priority="15847" stopIfTrue="1" operator="lessThan">
      <formula>G147</formula>
    </cfRule>
  </conditionalFormatting>
  <conditionalFormatting sqref="O147">
    <cfRule type="cellIs" dxfId="15782" priority="15846" stopIfTrue="1" operator="lessThan">
      <formula>G147</formula>
    </cfRule>
  </conditionalFormatting>
  <conditionalFormatting sqref="O147">
    <cfRule type="cellIs" dxfId="15781" priority="15845" stopIfTrue="1" operator="lessThan">
      <formula>G147</formula>
    </cfRule>
  </conditionalFormatting>
  <conditionalFormatting sqref="O147">
    <cfRule type="cellIs" dxfId="15780" priority="15844" stopIfTrue="1" operator="lessThan">
      <formula>G147</formula>
    </cfRule>
  </conditionalFormatting>
  <conditionalFormatting sqref="O147">
    <cfRule type="cellIs" dxfId="15779" priority="15843" stopIfTrue="1" operator="lessThan">
      <formula>G147</formula>
    </cfRule>
  </conditionalFormatting>
  <conditionalFormatting sqref="O147">
    <cfRule type="cellIs" dxfId="15778" priority="15842" stopIfTrue="1" operator="lessThan">
      <formula>G147</formula>
    </cfRule>
  </conditionalFormatting>
  <conditionalFormatting sqref="O147">
    <cfRule type="cellIs" dxfId="15777" priority="15841" stopIfTrue="1" operator="lessThan">
      <formula>G147</formula>
    </cfRule>
  </conditionalFormatting>
  <conditionalFormatting sqref="O147">
    <cfRule type="cellIs" dxfId="15776" priority="15840" stopIfTrue="1" operator="lessThan">
      <formula>G147</formula>
    </cfRule>
  </conditionalFormatting>
  <conditionalFormatting sqref="O147">
    <cfRule type="cellIs" dxfId="15775" priority="15839" stopIfTrue="1" operator="lessThan">
      <formula>G147</formula>
    </cfRule>
  </conditionalFormatting>
  <conditionalFormatting sqref="O147">
    <cfRule type="cellIs" dxfId="15774" priority="15838" stopIfTrue="1" operator="lessThan">
      <formula>G147</formula>
    </cfRule>
  </conditionalFormatting>
  <conditionalFormatting sqref="O147">
    <cfRule type="cellIs" dxfId="15773" priority="15837" stopIfTrue="1" operator="lessThan">
      <formula>G147</formula>
    </cfRule>
  </conditionalFormatting>
  <conditionalFormatting sqref="O147">
    <cfRule type="cellIs" dxfId="15772" priority="15836" stopIfTrue="1" operator="lessThan">
      <formula>G147</formula>
    </cfRule>
  </conditionalFormatting>
  <conditionalFormatting sqref="O147">
    <cfRule type="cellIs" dxfId="15771" priority="15835" stopIfTrue="1" operator="lessThan">
      <formula>G147</formula>
    </cfRule>
  </conditionalFormatting>
  <conditionalFormatting sqref="O147">
    <cfRule type="cellIs" dxfId="15770" priority="15834" stopIfTrue="1" operator="lessThan">
      <formula>G147</formula>
    </cfRule>
  </conditionalFormatting>
  <conditionalFormatting sqref="O147">
    <cfRule type="cellIs" dxfId="15769" priority="15833" stopIfTrue="1" operator="lessThan">
      <formula>G147</formula>
    </cfRule>
  </conditionalFormatting>
  <conditionalFormatting sqref="O147">
    <cfRule type="cellIs" dxfId="15768" priority="15832" stopIfTrue="1" operator="lessThan">
      <formula>G147</formula>
    </cfRule>
  </conditionalFormatting>
  <conditionalFormatting sqref="O147">
    <cfRule type="cellIs" dxfId="15767" priority="15831" stopIfTrue="1" operator="lessThan">
      <formula>G147</formula>
    </cfRule>
  </conditionalFormatting>
  <conditionalFormatting sqref="O147">
    <cfRule type="cellIs" dxfId="15766" priority="15830" stopIfTrue="1" operator="lessThan">
      <formula>G147</formula>
    </cfRule>
  </conditionalFormatting>
  <conditionalFormatting sqref="O147">
    <cfRule type="cellIs" dxfId="15765" priority="15829" stopIfTrue="1" operator="lessThan">
      <formula>G147</formula>
    </cfRule>
  </conditionalFormatting>
  <conditionalFormatting sqref="O147">
    <cfRule type="cellIs" dxfId="15764" priority="15828" stopIfTrue="1" operator="lessThan">
      <formula>G147</formula>
    </cfRule>
  </conditionalFormatting>
  <conditionalFormatting sqref="O147">
    <cfRule type="cellIs" dxfId="15763" priority="15827" stopIfTrue="1" operator="lessThan">
      <formula>G147</formula>
    </cfRule>
  </conditionalFormatting>
  <conditionalFormatting sqref="O147">
    <cfRule type="cellIs" dxfId="15762" priority="15826" stopIfTrue="1" operator="lessThan">
      <formula>G147</formula>
    </cfRule>
  </conditionalFormatting>
  <conditionalFormatting sqref="O147">
    <cfRule type="cellIs" dxfId="15761" priority="15825" stopIfTrue="1" operator="lessThan">
      <formula>G147</formula>
    </cfRule>
  </conditionalFormatting>
  <conditionalFormatting sqref="O147">
    <cfRule type="cellIs" dxfId="15760" priority="15824" stopIfTrue="1" operator="lessThan">
      <formula>G147</formula>
    </cfRule>
  </conditionalFormatting>
  <conditionalFormatting sqref="O147">
    <cfRule type="cellIs" dxfId="15759" priority="15823" stopIfTrue="1" operator="lessThan">
      <formula>G147</formula>
    </cfRule>
  </conditionalFormatting>
  <conditionalFormatting sqref="O147">
    <cfRule type="cellIs" dxfId="15758" priority="15822" stopIfTrue="1" operator="lessThan">
      <formula>G147</formula>
    </cfRule>
  </conditionalFormatting>
  <conditionalFormatting sqref="O147">
    <cfRule type="cellIs" dxfId="15757" priority="15821" stopIfTrue="1" operator="lessThan">
      <formula>G147</formula>
    </cfRule>
  </conditionalFormatting>
  <conditionalFormatting sqref="O147">
    <cfRule type="cellIs" dxfId="15756" priority="15820" stopIfTrue="1" operator="lessThan">
      <formula>G147</formula>
    </cfRule>
  </conditionalFormatting>
  <conditionalFormatting sqref="O147">
    <cfRule type="cellIs" dxfId="15755" priority="15819" stopIfTrue="1" operator="lessThan">
      <formula>G147</formula>
    </cfRule>
  </conditionalFormatting>
  <conditionalFormatting sqref="O147">
    <cfRule type="cellIs" dxfId="15754" priority="15818" stopIfTrue="1" operator="lessThan">
      <formula>G147</formula>
    </cfRule>
  </conditionalFormatting>
  <conditionalFormatting sqref="O147">
    <cfRule type="cellIs" dxfId="15753" priority="15817" stopIfTrue="1" operator="lessThan">
      <formula>G147</formula>
    </cfRule>
  </conditionalFormatting>
  <conditionalFormatting sqref="O147">
    <cfRule type="cellIs" dxfId="15752" priority="15816" stopIfTrue="1" operator="lessThan">
      <formula>G147</formula>
    </cfRule>
  </conditionalFormatting>
  <conditionalFormatting sqref="O147">
    <cfRule type="cellIs" dxfId="15751" priority="15815" stopIfTrue="1" operator="lessThan">
      <formula>G147</formula>
    </cfRule>
  </conditionalFormatting>
  <conditionalFormatting sqref="O147">
    <cfRule type="cellIs" dxfId="15750" priority="15814" stopIfTrue="1" operator="lessThan">
      <formula>G147</formula>
    </cfRule>
  </conditionalFormatting>
  <conditionalFormatting sqref="O147">
    <cfRule type="cellIs" dxfId="15749" priority="15813" stopIfTrue="1" operator="lessThan">
      <formula>G147</formula>
    </cfRule>
  </conditionalFormatting>
  <conditionalFormatting sqref="O147">
    <cfRule type="cellIs" dxfId="15748" priority="15812" stopIfTrue="1" operator="lessThan">
      <formula>G147</formula>
    </cfRule>
  </conditionalFormatting>
  <conditionalFormatting sqref="O147">
    <cfRule type="cellIs" dxfId="15747" priority="15811" stopIfTrue="1" operator="lessThan">
      <formula>G147</formula>
    </cfRule>
  </conditionalFormatting>
  <conditionalFormatting sqref="O147">
    <cfRule type="cellIs" dxfId="15746" priority="15810" stopIfTrue="1" operator="lessThan">
      <formula>G147</formula>
    </cfRule>
  </conditionalFormatting>
  <conditionalFormatting sqref="O147">
    <cfRule type="cellIs" dxfId="15745" priority="15809" stopIfTrue="1" operator="lessThan">
      <formula>G147</formula>
    </cfRule>
  </conditionalFormatting>
  <conditionalFormatting sqref="O147">
    <cfRule type="cellIs" dxfId="15744" priority="15808" stopIfTrue="1" operator="lessThan">
      <formula>G147</formula>
    </cfRule>
  </conditionalFormatting>
  <conditionalFormatting sqref="O147">
    <cfRule type="cellIs" dxfId="15743" priority="15807" stopIfTrue="1" operator="lessThan">
      <formula>G147</formula>
    </cfRule>
  </conditionalFormatting>
  <conditionalFormatting sqref="O147">
    <cfRule type="cellIs" dxfId="15742" priority="15806" stopIfTrue="1" operator="lessThan">
      <formula>G147</formula>
    </cfRule>
  </conditionalFormatting>
  <conditionalFormatting sqref="O147">
    <cfRule type="cellIs" dxfId="15741" priority="15805" stopIfTrue="1" operator="lessThan">
      <formula>G147</formula>
    </cfRule>
  </conditionalFormatting>
  <conditionalFormatting sqref="O147">
    <cfRule type="cellIs" dxfId="15740" priority="15804" stopIfTrue="1" operator="lessThan">
      <formula>G147</formula>
    </cfRule>
  </conditionalFormatting>
  <conditionalFormatting sqref="O147">
    <cfRule type="cellIs" dxfId="15739" priority="15803" stopIfTrue="1" operator="lessThan">
      <formula>G147</formula>
    </cfRule>
  </conditionalFormatting>
  <conditionalFormatting sqref="O147">
    <cfRule type="cellIs" dxfId="15738" priority="15802" stopIfTrue="1" operator="lessThan">
      <formula>G147</formula>
    </cfRule>
  </conditionalFormatting>
  <conditionalFormatting sqref="O147">
    <cfRule type="cellIs" dxfId="15737" priority="15801" stopIfTrue="1" operator="lessThan">
      <formula>G147</formula>
    </cfRule>
  </conditionalFormatting>
  <conditionalFormatting sqref="O147">
    <cfRule type="cellIs" dxfId="15736" priority="15800" stopIfTrue="1" operator="lessThan">
      <formula>G147</formula>
    </cfRule>
  </conditionalFormatting>
  <conditionalFormatting sqref="O147">
    <cfRule type="cellIs" dxfId="15735" priority="15799" stopIfTrue="1" operator="lessThan">
      <formula>G147</formula>
    </cfRule>
  </conditionalFormatting>
  <conditionalFormatting sqref="O147">
    <cfRule type="cellIs" dxfId="15734" priority="15798" stopIfTrue="1" operator="lessThan">
      <formula>G147</formula>
    </cfRule>
  </conditionalFormatting>
  <conditionalFormatting sqref="O147">
    <cfRule type="cellIs" dxfId="15733" priority="15797" stopIfTrue="1" operator="lessThan">
      <formula>G147</formula>
    </cfRule>
  </conditionalFormatting>
  <conditionalFormatting sqref="O147">
    <cfRule type="cellIs" dxfId="15732" priority="15796" stopIfTrue="1" operator="lessThan">
      <formula>G147</formula>
    </cfRule>
  </conditionalFormatting>
  <conditionalFormatting sqref="O147">
    <cfRule type="cellIs" dxfId="15731" priority="15795" stopIfTrue="1" operator="lessThan">
      <formula>G147</formula>
    </cfRule>
  </conditionalFormatting>
  <conditionalFormatting sqref="O147">
    <cfRule type="cellIs" dxfId="15730" priority="15794" stopIfTrue="1" operator="lessThan">
      <formula>G147</formula>
    </cfRule>
  </conditionalFormatting>
  <conditionalFormatting sqref="O147">
    <cfRule type="cellIs" dxfId="15729" priority="15793" stopIfTrue="1" operator="lessThan">
      <formula>G147</formula>
    </cfRule>
  </conditionalFormatting>
  <conditionalFormatting sqref="O147">
    <cfRule type="cellIs" dxfId="15728" priority="15792" stopIfTrue="1" operator="lessThan">
      <formula>G147</formula>
    </cfRule>
  </conditionalFormatting>
  <conditionalFormatting sqref="O147">
    <cfRule type="cellIs" dxfId="15727" priority="15791" stopIfTrue="1" operator="lessThan">
      <formula>G147</formula>
    </cfRule>
  </conditionalFormatting>
  <conditionalFormatting sqref="O147">
    <cfRule type="cellIs" dxfId="15726" priority="15790" stopIfTrue="1" operator="lessThan">
      <formula>G147</formula>
    </cfRule>
  </conditionalFormatting>
  <conditionalFormatting sqref="O147">
    <cfRule type="cellIs" dxfId="15725" priority="15789" stopIfTrue="1" operator="lessThan">
      <formula>G147</formula>
    </cfRule>
  </conditionalFormatting>
  <conditionalFormatting sqref="O147">
    <cfRule type="cellIs" dxfId="15724" priority="15788" stopIfTrue="1" operator="lessThan">
      <formula>G147</formula>
    </cfRule>
  </conditionalFormatting>
  <conditionalFormatting sqref="O147">
    <cfRule type="cellIs" dxfId="15723" priority="15787" stopIfTrue="1" operator="lessThan">
      <formula>G147</formula>
    </cfRule>
  </conditionalFormatting>
  <conditionalFormatting sqref="O147">
    <cfRule type="cellIs" dxfId="15722" priority="15786" stopIfTrue="1" operator="lessThan">
      <formula>G147</formula>
    </cfRule>
  </conditionalFormatting>
  <conditionalFormatting sqref="O147">
    <cfRule type="cellIs" dxfId="15721" priority="15785" stopIfTrue="1" operator="lessThan">
      <formula>G147</formula>
    </cfRule>
  </conditionalFormatting>
  <conditionalFormatting sqref="O147">
    <cfRule type="cellIs" dxfId="15720" priority="15784" stopIfTrue="1" operator="lessThan">
      <formula>G147</formula>
    </cfRule>
  </conditionalFormatting>
  <conditionalFormatting sqref="O147">
    <cfRule type="cellIs" dxfId="15719" priority="15783" stopIfTrue="1" operator="lessThan">
      <formula>G147</formula>
    </cfRule>
  </conditionalFormatting>
  <conditionalFormatting sqref="O147">
    <cfRule type="cellIs" dxfId="15718" priority="15782" stopIfTrue="1" operator="lessThan">
      <formula>G147</formula>
    </cfRule>
  </conditionalFormatting>
  <conditionalFormatting sqref="O147">
    <cfRule type="cellIs" dxfId="15717" priority="15781" stopIfTrue="1" operator="lessThan">
      <formula>G147</formula>
    </cfRule>
  </conditionalFormatting>
  <conditionalFormatting sqref="O147">
    <cfRule type="cellIs" dxfId="15716" priority="15780" stopIfTrue="1" operator="lessThan">
      <formula>G147</formula>
    </cfRule>
  </conditionalFormatting>
  <conditionalFormatting sqref="O147">
    <cfRule type="cellIs" dxfId="15715" priority="15779" stopIfTrue="1" operator="lessThan">
      <formula>G147</formula>
    </cfRule>
  </conditionalFormatting>
  <conditionalFormatting sqref="O147">
    <cfRule type="cellIs" dxfId="15714" priority="15778" stopIfTrue="1" operator="lessThan">
      <formula>G147</formula>
    </cfRule>
  </conditionalFormatting>
  <conditionalFormatting sqref="O147">
    <cfRule type="cellIs" dxfId="15713" priority="15777" stopIfTrue="1" operator="lessThan">
      <formula>G147</formula>
    </cfRule>
  </conditionalFormatting>
  <conditionalFormatting sqref="O147">
    <cfRule type="cellIs" dxfId="15712" priority="15776" stopIfTrue="1" operator="lessThan">
      <formula>G147</formula>
    </cfRule>
  </conditionalFormatting>
  <conditionalFormatting sqref="O147">
    <cfRule type="cellIs" dxfId="15711" priority="15775" stopIfTrue="1" operator="lessThan">
      <formula>G147</formula>
    </cfRule>
  </conditionalFormatting>
  <conditionalFormatting sqref="O147">
    <cfRule type="cellIs" dxfId="15710" priority="15774" stopIfTrue="1" operator="lessThan">
      <formula>G147</formula>
    </cfRule>
  </conditionalFormatting>
  <conditionalFormatting sqref="O147">
    <cfRule type="cellIs" dxfId="15709" priority="15773" stopIfTrue="1" operator="lessThan">
      <formula>G147</formula>
    </cfRule>
  </conditionalFormatting>
  <conditionalFormatting sqref="O147">
    <cfRule type="cellIs" dxfId="15708" priority="15772" stopIfTrue="1" operator="lessThan">
      <formula>G147</formula>
    </cfRule>
  </conditionalFormatting>
  <conditionalFormatting sqref="O147">
    <cfRule type="cellIs" dxfId="15707" priority="15771" stopIfTrue="1" operator="lessThan">
      <formula>G147</formula>
    </cfRule>
  </conditionalFormatting>
  <conditionalFormatting sqref="O147">
    <cfRule type="cellIs" dxfId="15706" priority="15770" stopIfTrue="1" operator="lessThan">
      <formula>G147</formula>
    </cfRule>
  </conditionalFormatting>
  <conditionalFormatting sqref="O147">
    <cfRule type="cellIs" dxfId="15705" priority="15769" stopIfTrue="1" operator="lessThan">
      <formula>G147</formula>
    </cfRule>
  </conditionalFormatting>
  <conditionalFormatting sqref="O147">
    <cfRule type="cellIs" dxfId="15704" priority="15768" stopIfTrue="1" operator="lessThan">
      <formula>G147</formula>
    </cfRule>
  </conditionalFormatting>
  <conditionalFormatting sqref="O147">
    <cfRule type="cellIs" dxfId="15703" priority="15767" stopIfTrue="1" operator="lessThan">
      <formula>G147</formula>
    </cfRule>
  </conditionalFormatting>
  <conditionalFormatting sqref="O147">
    <cfRule type="cellIs" dxfId="15702" priority="15766" stopIfTrue="1" operator="lessThan">
      <formula>G147</formula>
    </cfRule>
  </conditionalFormatting>
  <conditionalFormatting sqref="O147">
    <cfRule type="cellIs" dxfId="15701" priority="15765" stopIfTrue="1" operator="lessThan">
      <formula>G147</formula>
    </cfRule>
  </conditionalFormatting>
  <conditionalFormatting sqref="O147">
    <cfRule type="cellIs" dxfId="15700" priority="15764" stopIfTrue="1" operator="lessThan">
      <formula>G147</formula>
    </cfRule>
  </conditionalFormatting>
  <conditionalFormatting sqref="O147">
    <cfRule type="cellIs" dxfId="15699" priority="15763" stopIfTrue="1" operator="lessThan">
      <formula>G147</formula>
    </cfRule>
  </conditionalFormatting>
  <conditionalFormatting sqref="O147">
    <cfRule type="cellIs" dxfId="15698" priority="15762" stopIfTrue="1" operator="lessThan">
      <formula>G147</formula>
    </cfRule>
  </conditionalFormatting>
  <conditionalFormatting sqref="O147">
    <cfRule type="cellIs" dxfId="15697" priority="15761" stopIfTrue="1" operator="lessThan">
      <formula>G147</formula>
    </cfRule>
  </conditionalFormatting>
  <conditionalFormatting sqref="O147">
    <cfRule type="cellIs" dxfId="15696" priority="15760" stopIfTrue="1" operator="lessThan">
      <formula>G147</formula>
    </cfRule>
  </conditionalFormatting>
  <conditionalFormatting sqref="O147">
    <cfRule type="cellIs" dxfId="15695" priority="15759" stopIfTrue="1" operator="lessThan">
      <formula>G147</formula>
    </cfRule>
  </conditionalFormatting>
  <conditionalFormatting sqref="O147">
    <cfRule type="cellIs" dxfId="15694" priority="15758" stopIfTrue="1" operator="lessThan">
      <formula>G147</formula>
    </cfRule>
  </conditionalFormatting>
  <conditionalFormatting sqref="O147">
    <cfRule type="cellIs" dxfId="15693" priority="15757" stopIfTrue="1" operator="lessThan">
      <formula>G147</formula>
    </cfRule>
  </conditionalFormatting>
  <conditionalFormatting sqref="O147">
    <cfRule type="cellIs" dxfId="15692" priority="15756" stopIfTrue="1" operator="lessThan">
      <formula>G147</formula>
    </cfRule>
  </conditionalFormatting>
  <conditionalFormatting sqref="O147">
    <cfRule type="cellIs" dxfId="15691" priority="15755" stopIfTrue="1" operator="lessThan">
      <formula>G147</formula>
    </cfRule>
  </conditionalFormatting>
  <conditionalFormatting sqref="O147">
    <cfRule type="cellIs" dxfId="15690" priority="15754" stopIfTrue="1" operator="lessThan">
      <formula>G147</formula>
    </cfRule>
  </conditionalFormatting>
  <conditionalFormatting sqref="O147">
    <cfRule type="cellIs" dxfId="15689" priority="15753" stopIfTrue="1" operator="lessThan">
      <formula>G147</formula>
    </cfRule>
  </conditionalFormatting>
  <conditionalFormatting sqref="O147">
    <cfRule type="cellIs" dxfId="15688" priority="15752" stopIfTrue="1" operator="lessThan">
      <formula>G147</formula>
    </cfRule>
  </conditionalFormatting>
  <conditionalFormatting sqref="O147">
    <cfRule type="cellIs" dxfId="15687" priority="15751" stopIfTrue="1" operator="lessThan">
      <formula>G147</formula>
    </cfRule>
  </conditionalFormatting>
  <conditionalFormatting sqref="O147">
    <cfRule type="cellIs" dxfId="15686" priority="15750" stopIfTrue="1" operator="lessThan">
      <formula>G147</formula>
    </cfRule>
  </conditionalFormatting>
  <conditionalFormatting sqref="O147">
    <cfRule type="cellIs" dxfId="15685" priority="15749" stopIfTrue="1" operator="lessThan">
      <formula>G147</formula>
    </cfRule>
  </conditionalFormatting>
  <conditionalFormatting sqref="O147">
    <cfRule type="cellIs" dxfId="15684" priority="15748" stopIfTrue="1" operator="lessThan">
      <formula>G147</formula>
    </cfRule>
  </conditionalFormatting>
  <conditionalFormatting sqref="O147">
    <cfRule type="cellIs" dxfId="15683" priority="15747" stopIfTrue="1" operator="lessThan">
      <formula>G147</formula>
    </cfRule>
  </conditionalFormatting>
  <conditionalFormatting sqref="O147">
    <cfRule type="cellIs" dxfId="15682" priority="15746" stopIfTrue="1" operator="lessThan">
      <formula>G147</formula>
    </cfRule>
  </conditionalFormatting>
  <conditionalFormatting sqref="O147">
    <cfRule type="cellIs" dxfId="15681" priority="15745" stopIfTrue="1" operator="lessThan">
      <formula>G147</formula>
    </cfRule>
  </conditionalFormatting>
  <conditionalFormatting sqref="O147">
    <cfRule type="cellIs" dxfId="15680" priority="15744" stopIfTrue="1" operator="lessThan">
      <formula>G147</formula>
    </cfRule>
  </conditionalFormatting>
  <conditionalFormatting sqref="O147">
    <cfRule type="cellIs" dxfId="15679" priority="15743" stopIfTrue="1" operator="lessThan">
      <formula>G147</formula>
    </cfRule>
  </conditionalFormatting>
  <conditionalFormatting sqref="O147">
    <cfRule type="cellIs" dxfId="15678" priority="15742" stopIfTrue="1" operator="lessThan">
      <formula>G147</formula>
    </cfRule>
  </conditionalFormatting>
  <conditionalFormatting sqref="O147">
    <cfRule type="cellIs" dxfId="15677" priority="15741" stopIfTrue="1" operator="lessThan">
      <formula>G147</formula>
    </cfRule>
  </conditionalFormatting>
  <conditionalFormatting sqref="O147">
    <cfRule type="cellIs" dxfId="15676" priority="15740" stopIfTrue="1" operator="lessThan">
      <formula>G147</formula>
    </cfRule>
  </conditionalFormatting>
  <conditionalFormatting sqref="O147">
    <cfRule type="cellIs" dxfId="15675" priority="15739" stopIfTrue="1" operator="lessThan">
      <formula>G147</formula>
    </cfRule>
  </conditionalFormatting>
  <conditionalFormatting sqref="O147">
    <cfRule type="cellIs" dxfId="15674" priority="15738" stopIfTrue="1" operator="lessThan">
      <formula>G147</formula>
    </cfRule>
  </conditionalFormatting>
  <conditionalFormatting sqref="O147">
    <cfRule type="cellIs" dxfId="15673" priority="15737" stopIfTrue="1" operator="lessThan">
      <formula>G147</formula>
    </cfRule>
  </conditionalFormatting>
  <conditionalFormatting sqref="Y147">
    <cfRule type="cellIs" dxfId="15672" priority="15736" stopIfTrue="1" operator="lessThan">
      <formula>J147</formula>
    </cfRule>
  </conditionalFormatting>
  <conditionalFormatting sqref="Y147">
    <cfRule type="cellIs" dxfId="15671" priority="15735" stopIfTrue="1" operator="lessThan">
      <formula>J147</formula>
    </cfRule>
  </conditionalFormatting>
  <conditionalFormatting sqref="Y147">
    <cfRule type="cellIs" dxfId="15670" priority="15734" stopIfTrue="1" operator="lessThan">
      <formula>J147</formula>
    </cfRule>
  </conditionalFormatting>
  <conditionalFormatting sqref="Y147">
    <cfRule type="cellIs" dxfId="15669" priority="15733" stopIfTrue="1" operator="lessThan">
      <formula>J147</formula>
    </cfRule>
  </conditionalFormatting>
  <conditionalFormatting sqref="Y147">
    <cfRule type="cellIs" dxfId="15668" priority="15732" stopIfTrue="1" operator="lessThan">
      <formula>J147</formula>
    </cfRule>
  </conditionalFormatting>
  <conditionalFormatting sqref="Y147">
    <cfRule type="cellIs" dxfId="15667" priority="15731" stopIfTrue="1" operator="lessThan">
      <formula>J147</formula>
    </cfRule>
  </conditionalFormatting>
  <conditionalFormatting sqref="Y147">
    <cfRule type="cellIs" dxfId="15666" priority="15730" stopIfTrue="1" operator="lessThan">
      <formula>J147</formula>
    </cfRule>
  </conditionalFormatting>
  <conditionalFormatting sqref="Y147">
    <cfRule type="cellIs" dxfId="15665" priority="15729" stopIfTrue="1" operator="lessThan">
      <formula>J147</formula>
    </cfRule>
  </conditionalFormatting>
  <conditionalFormatting sqref="Y147">
    <cfRule type="cellIs" dxfId="15664" priority="15728" stopIfTrue="1" operator="lessThan">
      <formula>J147</formula>
    </cfRule>
  </conditionalFormatting>
  <conditionalFormatting sqref="Y147">
    <cfRule type="cellIs" dxfId="15663" priority="15727" stopIfTrue="1" operator="lessThan">
      <formula>J147</formula>
    </cfRule>
  </conditionalFormatting>
  <conditionalFormatting sqref="Y147">
    <cfRule type="cellIs" dxfId="15662" priority="15726" stopIfTrue="1" operator="lessThan">
      <formula>J147</formula>
    </cfRule>
  </conditionalFormatting>
  <conditionalFormatting sqref="Y147">
    <cfRule type="cellIs" dxfId="15661" priority="15725" stopIfTrue="1" operator="lessThan">
      <formula>J147</formula>
    </cfRule>
  </conditionalFormatting>
  <conditionalFormatting sqref="X147">
    <cfRule type="cellIs" dxfId="15660" priority="15724" stopIfTrue="1" operator="lessThan">
      <formula>J147</formula>
    </cfRule>
  </conditionalFormatting>
  <conditionalFormatting sqref="X147">
    <cfRule type="cellIs" dxfId="15659" priority="15723" stopIfTrue="1" operator="lessThan">
      <formula>J147</formula>
    </cfRule>
  </conditionalFormatting>
  <conditionalFormatting sqref="X147">
    <cfRule type="cellIs" dxfId="15658" priority="15722" stopIfTrue="1" operator="lessThan">
      <formula>J147</formula>
    </cfRule>
  </conditionalFormatting>
  <conditionalFormatting sqref="Y147">
    <cfRule type="cellIs" dxfId="15657" priority="15721" stopIfTrue="1" operator="lessThan">
      <formula>J147</formula>
    </cfRule>
  </conditionalFormatting>
  <conditionalFormatting sqref="X147">
    <cfRule type="cellIs" dxfId="15656" priority="15720" stopIfTrue="1" operator="lessThan">
      <formula>J147</formula>
    </cfRule>
  </conditionalFormatting>
  <conditionalFormatting sqref="X147">
    <cfRule type="cellIs" dxfId="15655" priority="15719" stopIfTrue="1" operator="lessThan">
      <formula>J147</formula>
    </cfRule>
  </conditionalFormatting>
  <conditionalFormatting sqref="Y148">
    <cfRule type="cellIs" dxfId="15654" priority="15718" stopIfTrue="1" operator="lessThan">
      <formula>J148</formula>
    </cfRule>
  </conditionalFormatting>
  <conditionalFormatting sqref="Y148">
    <cfRule type="cellIs" dxfId="15653" priority="15717" stopIfTrue="1" operator="lessThan">
      <formula>J148</formula>
    </cfRule>
  </conditionalFormatting>
  <conditionalFormatting sqref="Y148">
    <cfRule type="cellIs" dxfId="15652" priority="15716" stopIfTrue="1" operator="lessThan">
      <formula>J148</formula>
    </cfRule>
  </conditionalFormatting>
  <conditionalFormatting sqref="Y148">
    <cfRule type="cellIs" dxfId="15651" priority="15715" stopIfTrue="1" operator="lessThan">
      <formula>J148</formula>
    </cfRule>
  </conditionalFormatting>
  <conditionalFormatting sqref="Y148">
    <cfRule type="cellIs" dxfId="15650" priority="15714" stopIfTrue="1" operator="lessThan">
      <formula>J148</formula>
    </cfRule>
  </conditionalFormatting>
  <conditionalFormatting sqref="Y148">
    <cfRule type="cellIs" dxfId="15649" priority="15713" stopIfTrue="1" operator="lessThan">
      <formula>J148</formula>
    </cfRule>
  </conditionalFormatting>
  <conditionalFormatting sqref="Y148">
    <cfRule type="cellIs" dxfId="15648" priority="15712" stopIfTrue="1" operator="lessThan">
      <formula>J148</formula>
    </cfRule>
  </conditionalFormatting>
  <conditionalFormatting sqref="Y148">
    <cfRule type="cellIs" dxfId="15647" priority="15711" stopIfTrue="1" operator="lessThan">
      <formula>J148</formula>
    </cfRule>
  </conditionalFormatting>
  <conditionalFormatting sqref="Y148">
    <cfRule type="cellIs" dxfId="15646" priority="15710" stopIfTrue="1" operator="lessThan">
      <formula>J148</formula>
    </cfRule>
  </conditionalFormatting>
  <conditionalFormatting sqref="Y148">
    <cfRule type="cellIs" dxfId="15645" priority="15709" stopIfTrue="1" operator="lessThan">
      <formula>J148</formula>
    </cfRule>
  </conditionalFormatting>
  <conditionalFormatting sqref="Y148">
    <cfRule type="cellIs" dxfId="15644" priority="15708" stopIfTrue="1" operator="lessThan">
      <formula>J148</formula>
    </cfRule>
  </conditionalFormatting>
  <conditionalFormatting sqref="Y148">
    <cfRule type="cellIs" dxfId="15643" priority="15707" stopIfTrue="1" operator="lessThan">
      <formula>J148</formula>
    </cfRule>
  </conditionalFormatting>
  <conditionalFormatting sqref="X148">
    <cfRule type="cellIs" dxfId="15642" priority="15706" stopIfTrue="1" operator="lessThan">
      <formula>J148</formula>
    </cfRule>
  </conditionalFormatting>
  <conditionalFormatting sqref="X148">
    <cfRule type="cellIs" dxfId="15641" priority="15705" stopIfTrue="1" operator="lessThan">
      <formula>J148</formula>
    </cfRule>
  </conditionalFormatting>
  <conditionalFormatting sqref="X148">
    <cfRule type="cellIs" dxfId="15640" priority="15704" stopIfTrue="1" operator="lessThan">
      <formula>J148</formula>
    </cfRule>
  </conditionalFormatting>
  <conditionalFormatting sqref="Y148">
    <cfRule type="cellIs" dxfId="15639" priority="15703" stopIfTrue="1" operator="lessThan">
      <formula>J148</formula>
    </cfRule>
  </conditionalFormatting>
  <conditionalFormatting sqref="X148">
    <cfRule type="cellIs" dxfId="15638" priority="15702" stopIfTrue="1" operator="lessThan">
      <formula>J148</formula>
    </cfRule>
  </conditionalFormatting>
  <conditionalFormatting sqref="X148">
    <cfRule type="cellIs" dxfId="15637" priority="15701" stopIfTrue="1" operator="lessThan">
      <formula>J148</formula>
    </cfRule>
  </conditionalFormatting>
  <conditionalFormatting sqref="O148">
    <cfRule type="cellIs" dxfId="15636" priority="15700" stopIfTrue="1" operator="lessThan">
      <formula>G148</formula>
    </cfRule>
  </conditionalFormatting>
  <conditionalFormatting sqref="O148">
    <cfRule type="cellIs" dxfId="15635" priority="15699" stopIfTrue="1" operator="lessThan">
      <formula>G148</formula>
    </cfRule>
  </conditionalFormatting>
  <conditionalFormatting sqref="O148">
    <cfRule type="cellIs" dxfId="15634" priority="15698" stopIfTrue="1" operator="lessThan">
      <formula>G148</formula>
    </cfRule>
  </conditionalFormatting>
  <conditionalFormatting sqref="O148">
    <cfRule type="cellIs" dxfId="15633" priority="15697" stopIfTrue="1" operator="lessThan">
      <formula>G148</formula>
    </cfRule>
  </conditionalFormatting>
  <conditionalFormatting sqref="O148">
    <cfRule type="cellIs" dxfId="15632" priority="15696" stopIfTrue="1" operator="lessThan">
      <formula>G148</formula>
    </cfRule>
  </conditionalFormatting>
  <conditionalFormatting sqref="O148">
    <cfRule type="cellIs" dxfId="15631" priority="15695" stopIfTrue="1" operator="lessThan">
      <formula>G148</formula>
    </cfRule>
  </conditionalFormatting>
  <conditionalFormatting sqref="O148">
    <cfRule type="cellIs" dxfId="15630" priority="15690" stopIfTrue="1" operator="lessThan">
      <formula>G148</formula>
    </cfRule>
  </conditionalFormatting>
  <conditionalFormatting sqref="O148">
    <cfRule type="cellIs" dxfId="15629" priority="15689" stopIfTrue="1" operator="lessThan">
      <formula>G148</formula>
    </cfRule>
  </conditionalFormatting>
  <conditionalFormatting sqref="O148">
    <cfRule type="cellIs" dxfId="15628" priority="15688" stopIfTrue="1" operator="lessThan">
      <formula>G148</formula>
    </cfRule>
  </conditionalFormatting>
  <conditionalFormatting sqref="O148">
    <cfRule type="cellIs" dxfId="15627" priority="15687" stopIfTrue="1" operator="lessThan">
      <formula>G148</formula>
    </cfRule>
  </conditionalFormatting>
  <conditionalFormatting sqref="O148">
    <cfRule type="cellIs" dxfId="15626" priority="15686" stopIfTrue="1" operator="lessThan">
      <formula>G148</formula>
    </cfRule>
  </conditionalFormatting>
  <conditionalFormatting sqref="O148">
    <cfRule type="cellIs" dxfId="15625" priority="15685" stopIfTrue="1" operator="lessThan">
      <formula>G148</formula>
    </cfRule>
  </conditionalFormatting>
  <conditionalFormatting sqref="O148">
    <cfRule type="cellIs" dxfId="15624" priority="15680" stopIfTrue="1" operator="lessThan">
      <formula>G148</formula>
    </cfRule>
  </conditionalFormatting>
  <conditionalFormatting sqref="O148">
    <cfRule type="cellIs" dxfId="15623" priority="15679" stopIfTrue="1" operator="lessThan">
      <formula>G148</formula>
    </cfRule>
  </conditionalFormatting>
  <conditionalFormatting sqref="O148">
    <cfRule type="cellIs" dxfId="15622" priority="15678" stopIfTrue="1" operator="lessThan">
      <formula>G148</formula>
    </cfRule>
  </conditionalFormatting>
  <conditionalFormatting sqref="O148">
    <cfRule type="cellIs" dxfId="15621" priority="15677" stopIfTrue="1" operator="lessThan">
      <formula>G148</formula>
    </cfRule>
  </conditionalFormatting>
  <conditionalFormatting sqref="O148">
    <cfRule type="cellIs" dxfId="15620" priority="15676" stopIfTrue="1" operator="lessThan">
      <formula>G148</formula>
    </cfRule>
  </conditionalFormatting>
  <conditionalFormatting sqref="O148">
    <cfRule type="cellIs" dxfId="15619" priority="15675" stopIfTrue="1" operator="lessThan">
      <formula>G148</formula>
    </cfRule>
  </conditionalFormatting>
  <conditionalFormatting sqref="O148">
    <cfRule type="cellIs" dxfId="15618" priority="15670" stopIfTrue="1" operator="lessThan">
      <formula>G148</formula>
    </cfRule>
  </conditionalFormatting>
  <conditionalFormatting sqref="O148">
    <cfRule type="cellIs" dxfId="15617" priority="15669" stopIfTrue="1" operator="lessThan">
      <formula>G148</formula>
    </cfRule>
  </conditionalFormatting>
  <conditionalFormatting sqref="O148">
    <cfRule type="cellIs" dxfId="15616" priority="15668" stopIfTrue="1" operator="lessThan">
      <formula>G148</formula>
    </cfRule>
  </conditionalFormatting>
  <conditionalFormatting sqref="O148">
    <cfRule type="cellIs" dxfId="15615" priority="15667" stopIfTrue="1" operator="lessThan">
      <formula>G148</formula>
    </cfRule>
  </conditionalFormatting>
  <conditionalFormatting sqref="O148">
    <cfRule type="cellIs" dxfId="15614" priority="15666" stopIfTrue="1" operator="lessThan">
      <formula>G148</formula>
    </cfRule>
  </conditionalFormatting>
  <conditionalFormatting sqref="O148">
    <cfRule type="cellIs" dxfId="15613" priority="15665" stopIfTrue="1" operator="lessThan">
      <formula>G148</formula>
    </cfRule>
  </conditionalFormatting>
  <conditionalFormatting sqref="O148">
    <cfRule type="cellIs" dxfId="15612" priority="15660" stopIfTrue="1" operator="lessThan">
      <formula>G148</formula>
    </cfRule>
  </conditionalFormatting>
  <conditionalFormatting sqref="O148">
    <cfRule type="cellIs" dxfId="15611" priority="15659" stopIfTrue="1" operator="lessThan">
      <formula>G148</formula>
    </cfRule>
  </conditionalFormatting>
  <conditionalFormatting sqref="O148">
    <cfRule type="cellIs" dxfId="15610" priority="15658" stopIfTrue="1" operator="lessThan">
      <formula>G148</formula>
    </cfRule>
  </conditionalFormatting>
  <conditionalFormatting sqref="O148">
    <cfRule type="cellIs" dxfId="15609" priority="15657" stopIfTrue="1" operator="lessThan">
      <formula>G148</formula>
    </cfRule>
  </conditionalFormatting>
  <conditionalFormatting sqref="O148">
    <cfRule type="cellIs" dxfId="15608" priority="15656" stopIfTrue="1" operator="lessThan">
      <formula>G148</formula>
    </cfRule>
  </conditionalFormatting>
  <conditionalFormatting sqref="O148">
    <cfRule type="cellIs" dxfId="15607" priority="15655" stopIfTrue="1" operator="lessThan">
      <formula>G148</formula>
    </cfRule>
  </conditionalFormatting>
  <conditionalFormatting sqref="O148">
    <cfRule type="cellIs" dxfId="15606" priority="15654" stopIfTrue="1" operator="lessThan">
      <formula>G148</formula>
    </cfRule>
  </conditionalFormatting>
  <conditionalFormatting sqref="O148">
    <cfRule type="cellIs" dxfId="15605" priority="15653" stopIfTrue="1" operator="lessThan">
      <formula>G148</formula>
    </cfRule>
  </conditionalFormatting>
  <conditionalFormatting sqref="O148">
    <cfRule type="cellIs" dxfId="15604" priority="15652" stopIfTrue="1" operator="lessThan">
      <formula>G148</formula>
    </cfRule>
  </conditionalFormatting>
  <conditionalFormatting sqref="O148">
    <cfRule type="cellIs" dxfId="15603" priority="15651" stopIfTrue="1" operator="lessThan">
      <formula>G148</formula>
    </cfRule>
  </conditionalFormatting>
  <conditionalFormatting sqref="O148">
    <cfRule type="cellIs" dxfId="15602" priority="15650" stopIfTrue="1" operator="lessThan">
      <formula>G148</formula>
    </cfRule>
  </conditionalFormatting>
  <conditionalFormatting sqref="O148">
    <cfRule type="cellIs" dxfId="15601" priority="15649" stopIfTrue="1" operator="lessThan">
      <formula>G148</formula>
    </cfRule>
  </conditionalFormatting>
  <conditionalFormatting sqref="O148">
    <cfRule type="cellIs" dxfId="15600" priority="15648" stopIfTrue="1" operator="lessThan">
      <formula>G148</formula>
    </cfRule>
  </conditionalFormatting>
  <conditionalFormatting sqref="O148">
    <cfRule type="cellIs" dxfId="15599" priority="15647" stopIfTrue="1" operator="lessThan">
      <formula>G148</formula>
    </cfRule>
  </conditionalFormatting>
  <conditionalFormatting sqref="O148">
    <cfRule type="cellIs" dxfId="15598" priority="15646" stopIfTrue="1" operator="lessThan">
      <formula>G148</formula>
    </cfRule>
  </conditionalFormatting>
  <conditionalFormatting sqref="O148">
    <cfRule type="cellIs" dxfId="15597" priority="15645" stopIfTrue="1" operator="lessThan">
      <formula>G148</formula>
    </cfRule>
  </conditionalFormatting>
  <conditionalFormatting sqref="O148">
    <cfRule type="cellIs" dxfId="15596" priority="15644" stopIfTrue="1" operator="lessThan">
      <formula>G148</formula>
    </cfRule>
  </conditionalFormatting>
  <conditionalFormatting sqref="O148">
    <cfRule type="cellIs" dxfId="15595" priority="15643" stopIfTrue="1" operator="lessThan">
      <formula>G148</formula>
    </cfRule>
  </conditionalFormatting>
  <conditionalFormatting sqref="O148">
    <cfRule type="cellIs" dxfId="15594" priority="15642" stopIfTrue="1" operator="lessThan">
      <formula>G148</formula>
    </cfRule>
  </conditionalFormatting>
  <conditionalFormatting sqref="O148">
    <cfRule type="cellIs" dxfId="15593" priority="15641" stopIfTrue="1" operator="lessThan">
      <formula>G148</formula>
    </cfRule>
  </conditionalFormatting>
  <conditionalFormatting sqref="O148">
    <cfRule type="cellIs" dxfId="15592" priority="15640" stopIfTrue="1" operator="lessThan">
      <formula>G148</formula>
    </cfRule>
  </conditionalFormatting>
  <conditionalFormatting sqref="O148">
    <cfRule type="cellIs" dxfId="15591" priority="15639" stopIfTrue="1" operator="lessThan">
      <formula>G148</formula>
    </cfRule>
  </conditionalFormatting>
  <conditionalFormatting sqref="O148">
    <cfRule type="cellIs" dxfId="15590" priority="15638" stopIfTrue="1" operator="lessThan">
      <formula>G148</formula>
    </cfRule>
  </conditionalFormatting>
  <conditionalFormatting sqref="O148">
    <cfRule type="cellIs" dxfId="15589" priority="15637" stopIfTrue="1" operator="lessThan">
      <formula>G148</formula>
    </cfRule>
  </conditionalFormatting>
  <conditionalFormatting sqref="O148">
    <cfRule type="cellIs" dxfId="15588" priority="15636" stopIfTrue="1" operator="lessThan">
      <formula>G148</formula>
    </cfRule>
  </conditionalFormatting>
  <conditionalFormatting sqref="O148">
    <cfRule type="cellIs" dxfId="15587" priority="15635" stopIfTrue="1" operator="lessThan">
      <formula>G148</formula>
    </cfRule>
  </conditionalFormatting>
  <conditionalFormatting sqref="O148">
    <cfRule type="cellIs" dxfId="15586" priority="15634" stopIfTrue="1" operator="lessThan">
      <formula>G148</formula>
    </cfRule>
  </conditionalFormatting>
  <conditionalFormatting sqref="O148">
    <cfRule type="cellIs" dxfId="15585" priority="15633" stopIfTrue="1" operator="lessThan">
      <formula>G148</formula>
    </cfRule>
  </conditionalFormatting>
  <conditionalFormatting sqref="O148">
    <cfRule type="cellIs" dxfId="15584" priority="15632" stopIfTrue="1" operator="lessThan">
      <formula>G148</formula>
    </cfRule>
  </conditionalFormatting>
  <conditionalFormatting sqref="O148">
    <cfRule type="cellIs" dxfId="15583" priority="15631" stopIfTrue="1" operator="lessThan">
      <formula>G148</formula>
    </cfRule>
  </conditionalFormatting>
  <conditionalFormatting sqref="O148">
    <cfRule type="cellIs" dxfId="15582" priority="15630" stopIfTrue="1" operator="lessThan">
      <formula>G148</formula>
    </cfRule>
  </conditionalFormatting>
  <conditionalFormatting sqref="O148">
    <cfRule type="cellIs" dxfId="15581" priority="15629" stopIfTrue="1" operator="lessThan">
      <formula>G148</formula>
    </cfRule>
  </conditionalFormatting>
  <conditionalFormatting sqref="O148">
    <cfRule type="cellIs" dxfId="15580" priority="15628" stopIfTrue="1" operator="lessThan">
      <formula>G148</formula>
    </cfRule>
  </conditionalFormatting>
  <conditionalFormatting sqref="O148">
    <cfRule type="cellIs" dxfId="15579" priority="15627" stopIfTrue="1" operator="lessThan">
      <formula>G148</formula>
    </cfRule>
  </conditionalFormatting>
  <conditionalFormatting sqref="O148">
    <cfRule type="cellIs" dxfId="15578" priority="15626" stopIfTrue="1" operator="lessThan">
      <formula>G148</formula>
    </cfRule>
  </conditionalFormatting>
  <conditionalFormatting sqref="O148">
    <cfRule type="cellIs" dxfId="15577" priority="15625" stopIfTrue="1" operator="lessThan">
      <formula>G148</formula>
    </cfRule>
  </conditionalFormatting>
  <conditionalFormatting sqref="O148">
    <cfRule type="cellIs" dxfId="15576" priority="15624" stopIfTrue="1" operator="lessThan">
      <formula>G148</formula>
    </cfRule>
  </conditionalFormatting>
  <conditionalFormatting sqref="O148">
    <cfRule type="cellIs" dxfId="15575" priority="15623" stopIfTrue="1" operator="lessThan">
      <formula>G148</formula>
    </cfRule>
  </conditionalFormatting>
  <conditionalFormatting sqref="O148">
    <cfRule type="cellIs" dxfId="15574" priority="15622" stopIfTrue="1" operator="lessThan">
      <formula>G148</formula>
    </cfRule>
  </conditionalFormatting>
  <conditionalFormatting sqref="O148">
    <cfRule type="cellIs" dxfId="15573" priority="15621" stopIfTrue="1" operator="lessThan">
      <formula>G148</formula>
    </cfRule>
  </conditionalFormatting>
  <conditionalFormatting sqref="O148">
    <cfRule type="cellIs" dxfId="15572" priority="15620" stopIfTrue="1" operator="lessThan">
      <formula>G148</formula>
    </cfRule>
  </conditionalFormatting>
  <conditionalFormatting sqref="O148">
    <cfRule type="cellIs" dxfId="15571" priority="15619" stopIfTrue="1" operator="lessThan">
      <formula>G148</formula>
    </cfRule>
  </conditionalFormatting>
  <conditionalFormatting sqref="O148">
    <cfRule type="cellIs" dxfId="15570" priority="15618" stopIfTrue="1" operator="lessThan">
      <formula>G148</formula>
    </cfRule>
  </conditionalFormatting>
  <conditionalFormatting sqref="O148">
    <cfRule type="cellIs" dxfId="15569" priority="15617" stopIfTrue="1" operator="lessThan">
      <formula>G148</formula>
    </cfRule>
  </conditionalFormatting>
  <conditionalFormatting sqref="O148">
    <cfRule type="cellIs" dxfId="15568" priority="15616" stopIfTrue="1" operator="lessThan">
      <formula>G148</formula>
    </cfRule>
  </conditionalFormatting>
  <conditionalFormatting sqref="O148">
    <cfRule type="cellIs" dxfId="15567" priority="15615" stopIfTrue="1" operator="lessThan">
      <formula>G148</formula>
    </cfRule>
  </conditionalFormatting>
  <conditionalFormatting sqref="O148">
    <cfRule type="cellIs" dxfId="15566" priority="15614" stopIfTrue="1" operator="lessThan">
      <formula>G148</formula>
    </cfRule>
  </conditionalFormatting>
  <conditionalFormatting sqref="O148">
    <cfRule type="cellIs" dxfId="15565" priority="15613" stopIfTrue="1" operator="lessThan">
      <formula>G148</formula>
    </cfRule>
  </conditionalFormatting>
  <conditionalFormatting sqref="O148">
    <cfRule type="cellIs" dxfId="15564" priority="15612" stopIfTrue="1" operator="lessThan">
      <formula>G148</formula>
    </cfRule>
  </conditionalFormatting>
  <conditionalFormatting sqref="O148">
    <cfRule type="cellIs" dxfId="15563" priority="15611" stopIfTrue="1" operator="lessThan">
      <formula>G148</formula>
    </cfRule>
  </conditionalFormatting>
  <conditionalFormatting sqref="O148">
    <cfRule type="cellIs" dxfId="15562" priority="15610" stopIfTrue="1" operator="lessThan">
      <formula>G148</formula>
    </cfRule>
  </conditionalFormatting>
  <conditionalFormatting sqref="O148">
    <cfRule type="cellIs" dxfId="15561" priority="15609" stopIfTrue="1" operator="lessThan">
      <formula>G148</formula>
    </cfRule>
  </conditionalFormatting>
  <conditionalFormatting sqref="O148">
    <cfRule type="cellIs" dxfId="15560" priority="15608" stopIfTrue="1" operator="lessThan">
      <formula>G148</formula>
    </cfRule>
  </conditionalFormatting>
  <conditionalFormatting sqref="O148">
    <cfRule type="cellIs" dxfId="15559" priority="15607" stopIfTrue="1" operator="lessThan">
      <formula>G148</formula>
    </cfRule>
  </conditionalFormatting>
  <conditionalFormatting sqref="O148">
    <cfRule type="cellIs" dxfId="15558" priority="15606" stopIfTrue="1" operator="lessThan">
      <formula>G148</formula>
    </cfRule>
  </conditionalFormatting>
  <conditionalFormatting sqref="O148">
    <cfRule type="cellIs" dxfId="15557" priority="15605" stopIfTrue="1" operator="lessThan">
      <formula>G148</formula>
    </cfRule>
  </conditionalFormatting>
  <conditionalFormatting sqref="O148">
    <cfRule type="cellIs" dxfId="15556" priority="15604" stopIfTrue="1" operator="lessThan">
      <formula>G148</formula>
    </cfRule>
  </conditionalFormatting>
  <conditionalFormatting sqref="O148">
    <cfRule type="cellIs" dxfId="15555" priority="15603" stopIfTrue="1" operator="lessThan">
      <formula>G148</formula>
    </cfRule>
  </conditionalFormatting>
  <conditionalFormatting sqref="O148">
    <cfRule type="cellIs" dxfId="15554" priority="15602" stopIfTrue="1" operator="lessThan">
      <formula>G148</formula>
    </cfRule>
  </conditionalFormatting>
  <conditionalFormatting sqref="O148">
    <cfRule type="cellIs" dxfId="15553" priority="15601" stopIfTrue="1" operator="lessThan">
      <formula>G148</formula>
    </cfRule>
  </conditionalFormatting>
  <conditionalFormatting sqref="O148">
    <cfRule type="cellIs" dxfId="15552" priority="15600" stopIfTrue="1" operator="lessThan">
      <formula>G148</formula>
    </cfRule>
  </conditionalFormatting>
  <conditionalFormatting sqref="O148">
    <cfRule type="cellIs" dxfId="15551" priority="15599" stopIfTrue="1" operator="lessThan">
      <formula>G148</formula>
    </cfRule>
  </conditionalFormatting>
  <conditionalFormatting sqref="O148">
    <cfRule type="cellIs" dxfId="15550" priority="15598" stopIfTrue="1" operator="lessThan">
      <formula>G148</formula>
    </cfRule>
  </conditionalFormatting>
  <conditionalFormatting sqref="O148">
    <cfRule type="cellIs" dxfId="15549" priority="15597" stopIfTrue="1" operator="lessThan">
      <formula>G148</formula>
    </cfRule>
  </conditionalFormatting>
  <conditionalFormatting sqref="O148">
    <cfRule type="cellIs" dxfId="15548" priority="15596" stopIfTrue="1" operator="lessThan">
      <formula>G148</formula>
    </cfRule>
  </conditionalFormatting>
  <conditionalFormatting sqref="O148">
    <cfRule type="cellIs" dxfId="15547" priority="15595" stopIfTrue="1" operator="lessThan">
      <formula>G148</formula>
    </cfRule>
  </conditionalFormatting>
  <conditionalFormatting sqref="O148">
    <cfRule type="cellIs" dxfId="15546" priority="15594" stopIfTrue="1" operator="lessThan">
      <formula>G148</formula>
    </cfRule>
  </conditionalFormatting>
  <conditionalFormatting sqref="O148">
    <cfRule type="cellIs" dxfId="15545" priority="15593" stopIfTrue="1" operator="lessThan">
      <formula>G148</formula>
    </cfRule>
  </conditionalFormatting>
  <conditionalFormatting sqref="O148">
    <cfRule type="cellIs" dxfId="15544" priority="15592" stopIfTrue="1" operator="lessThan">
      <formula>G148</formula>
    </cfRule>
  </conditionalFormatting>
  <conditionalFormatting sqref="O148">
    <cfRule type="cellIs" dxfId="15543" priority="15591" stopIfTrue="1" operator="lessThan">
      <formula>G148</formula>
    </cfRule>
  </conditionalFormatting>
  <conditionalFormatting sqref="O148">
    <cfRule type="cellIs" dxfId="15542" priority="15590" stopIfTrue="1" operator="lessThan">
      <formula>G148</formula>
    </cfRule>
  </conditionalFormatting>
  <conditionalFormatting sqref="O148">
    <cfRule type="cellIs" dxfId="15541" priority="15589" stopIfTrue="1" operator="lessThan">
      <formula>G148</formula>
    </cfRule>
  </conditionalFormatting>
  <conditionalFormatting sqref="O148">
    <cfRule type="cellIs" dxfId="15540" priority="15588" stopIfTrue="1" operator="lessThan">
      <formula>G148</formula>
    </cfRule>
  </conditionalFormatting>
  <conditionalFormatting sqref="O148">
    <cfRule type="cellIs" dxfId="15539" priority="15587" stopIfTrue="1" operator="lessThan">
      <formula>G148</formula>
    </cfRule>
  </conditionalFormatting>
  <conditionalFormatting sqref="O148">
    <cfRule type="cellIs" dxfId="15538" priority="15586" stopIfTrue="1" operator="lessThan">
      <formula>G148</formula>
    </cfRule>
  </conditionalFormatting>
  <conditionalFormatting sqref="O148">
    <cfRule type="cellIs" dxfId="15537" priority="15585" stopIfTrue="1" operator="lessThan">
      <formula>G148</formula>
    </cfRule>
  </conditionalFormatting>
  <conditionalFormatting sqref="O148">
    <cfRule type="cellIs" dxfId="15536" priority="15584" stopIfTrue="1" operator="lessThan">
      <formula>G148</formula>
    </cfRule>
  </conditionalFormatting>
  <conditionalFormatting sqref="O148">
    <cfRule type="cellIs" dxfId="15535" priority="15583" stopIfTrue="1" operator="lessThan">
      <formula>G148</formula>
    </cfRule>
  </conditionalFormatting>
  <conditionalFormatting sqref="O148">
    <cfRule type="cellIs" dxfId="15534" priority="15582" stopIfTrue="1" operator="lessThan">
      <formula>G148</formula>
    </cfRule>
  </conditionalFormatting>
  <conditionalFormatting sqref="O148">
    <cfRule type="cellIs" dxfId="15533" priority="15581" stopIfTrue="1" operator="lessThan">
      <formula>G148</formula>
    </cfRule>
  </conditionalFormatting>
  <conditionalFormatting sqref="O148">
    <cfRule type="cellIs" dxfId="15532" priority="15580" stopIfTrue="1" operator="lessThan">
      <formula>G148</formula>
    </cfRule>
  </conditionalFormatting>
  <conditionalFormatting sqref="O148">
    <cfRule type="cellIs" dxfId="15531" priority="15579" stopIfTrue="1" operator="lessThan">
      <formula>G148</formula>
    </cfRule>
  </conditionalFormatting>
  <conditionalFormatting sqref="O148">
    <cfRule type="cellIs" dxfId="15530" priority="15578" stopIfTrue="1" operator="lessThan">
      <formula>G148</formula>
    </cfRule>
  </conditionalFormatting>
  <conditionalFormatting sqref="O148">
    <cfRule type="cellIs" dxfId="15529" priority="15577" stopIfTrue="1" operator="lessThan">
      <formula>G148</formula>
    </cfRule>
  </conditionalFormatting>
  <conditionalFormatting sqref="O148">
    <cfRule type="cellIs" dxfId="15528" priority="15576" stopIfTrue="1" operator="lessThan">
      <formula>G148</formula>
    </cfRule>
  </conditionalFormatting>
  <conditionalFormatting sqref="O148">
    <cfRule type="cellIs" dxfId="15527" priority="15575" stopIfTrue="1" operator="lessThan">
      <formula>G148</formula>
    </cfRule>
  </conditionalFormatting>
  <conditionalFormatting sqref="O148">
    <cfRule type="cellIs" dxfId="15526" priority="15574" stopIfTrue="1" operator="lessThan">
      <formula>G148</formula>
    </cfRule>
  </conditionalFormatting>
  <conditionalFormatting sqref="O148">
    <cfRule type="cellIs" dxfId="15525" priority="15573" stopIfTrue="1" operator="lessThan">
      <formula>G148</formula>
    </cfRule>
  </conditionalFormatting>
  <conditionalFormatting sqref="O148">
    <cfRule type="cellIs" dxfId="15524" priority="15572" stopIfTrue="1" operator="lessThan">
      <formula>G148</formula>
    </cfRule>
  </conditionalFormatting>
  <conditionalFormatting sqref="O148">
    <cfRule type="cellIs" dxfId="15523" priority="15571" stopIfTrue="1" operator="lessThan">
      <formula>G148</formula>
    </cfRule>
  </conditionalFormatting>
  <conditionalFormatting sqref="O148">
    <cfRule type="cellIs" dxfId="15522" priority="15570" stopIfTrue="1" operator="lessThan">
      <formula>G148</formula>
    </cfRule>
  </conditionalFormatting>
  <conditionalFormatting sqref="O148">
    <cfRule type="cellIs" dxfId="15521" priority="15569" stopIfTrue="1" operator="lessThan">
      <formula>G148</formula>
    </cfRule>
  </conditionalFormatting>
  <conditionalFormatting sqref="O148">
    <cfRule type="cellIs" dxfId="15520" priority="15568" stopIfTrue="1" operator="lessThan">
      <formula>G148</formula>
    </cfRule>
  </conditionalFormatting>
  <conditionalFormatting sqref="O148">
    <cfRule type="cellIs" dxfId="15519" priority="15567" stopIfTrue="1" operator="lessThan">
      <formula>G148</formula>
    </cfRule>
  </conditionalFormatting>
  <conditionalFormatting sqref="O148">
    <cfRule type="cellIs" dxfId="15518" priority="15566" stopIfTrue="1" operator="lessThan">
      <formula>G148</formula>
    </cfRule>
  </conditionalFormatting>
  <conditionalFormatting sqref="O148">
    <cfRule type="cellIs" dxfId="15517" priority="15565" stopIfTrue="1" operator="lessThan">
      <formula>G148</formula>
    </cfRule>
  </conditionalFormatting>
  <conditionalFormatting sqref="O148">
    <cfRule type="cellIs" dxfId="15516" priority="15564" stopIfTrue="1" operator="lessThan">
      <formula>G148</formula>
    </cfRule>
  </conditionalFormatting>
  <conditionalFormatting sqref="O148">
    <cfRule type="cellIs" dxfId="15515" priority="15563" stopIfTrue="1" operator="lessThan">
      <formula>G148</formula>
    </cfRule>
  </conditionalFormatting>
  <conditionalFormatting sqref="O148">
    <cfRule type="cellIs" dxfId="15514" priority="15562" stopIfTrue="1" operator="lessThan">
      <formula>G148</formula>
    </cfRule>
  </conditionalFormatting>
  <conditionalFormatting sqref="O148">
    <cfRule type="cellIs" dxfId="15513" priority="15561" stopIfTrue="1" operator="lessThan">
      <formula>G148</formula>
    </cfRule>
  </conditionalFormatting>
  <conditionalFormatting sqref="O148">
    <cfRule type="cellIs" dxfId="15512" priority="15560" stopIfTrue="1" operator="lessThan">
      <formula>G148</formula>
    </cfRule>
  </conditionalFormatting>
  <conditionalFormatting sqref="O148">
    <cfRule type="cellIs" dxfId="15511" priority="15559" stopIfTrue="1" operator="lessThan">
      <formula>G148</formula>
    </cfRule>
  </conditionalFormatting>
  <conditionalFormatting sqref="O148">
    <cfRule type="cellIs" dxfId="15510" priority="15558" stopIfTrue="1" operator="lessThan">
      <formula>G148</formula>
    </cfRule>
  </conditionalFormatting>
  <conditionalFormatting sqref="O148">
    <cfRule type="cellIs" dxfId="15509" priority="15557" stopIfTrue="1" operator="lessThan">
      <formula>G148</formula>
    </cfRule>
  </conditionalFormatting>
  <conditionalFormatting sqref="O148">
    <cfRule type="cellIs" dxfId="15508" priority="15556" stopIfTrue="1" operator="lessThan">
      <formula>G148</formula>
    </cfRule>
  </conditionalFormatting>
  <conditionalFormatting sqref="O148">
    <cfRule type="cellIs" dxfId="15507" priority="15555" stopIfTrue="1" operator="lessThan">
      <formula>G148</formula>
    </cfRule>
  </conditionalFormatting>
  <conditionalFormatting sqref="O148">
    <cfRule type="cellIs" dxfId="15506" priority="15554" stopIfTrue="1" operator="lessThan">
      <formula>G148</formula>
    </cfRule>
  </conditionalFormatting>
  <conditionalFormatting sqref="O148">
    <cfRule type="cellIs" dxfId="15505" priority="15553" stopIfTrue="1" operator="lessThan">
      <formula>G148</formula>
    </cfRule>
  </conditionalFormatting>
  <conditionalFormatting sqref="O148">
    <cfRule type="cellIs" dxfId="15504" priority="15552" stopIfTrue="1" operator="lessThan">
      <formula>G148</formula>
    </cfRule>
  </conditionalFormatting>
  <conditionalFormatting sqref="O148">
    <cfRule type="cellIs" dxfId="15503" priority="15551" stopIfTrue="1" operator="lessThan">
      <formula>G148</formula>
    </cfRule>
  </conditionalFormatting>
  <conditionalFormatting sqref="O148">
    <cfRule type="cellIs" dxfId="15502" priority="15550" stopIfTrue="1" operator="lessThan">
      <formula>G148</formula>
    </cfRule>
  </conditionalFormatting>
  <conditionalFormatting sqref="O148">
    <cfRule type="cellIs" dxfId="15501" priority="15549" stopIfTrue="1" operator="lessThan">
      <formula>G148</formula>
    </cfRule>
  </conditionalFormatting>
  <conditionalFormatting sqref="O148">
    <cfRule type="cellIs" dxfId="15500" priority="15548" stopIfTrue="1" operator="lessThan">
      <formula>G148</formula>
    </cfRule>
  </conditionalFormatting>
  <conditionalFormatting sqref="O148">
    <cfRule type="cellIs" dxfId="15499" priority="15547" stopIfTrue="1" operator="lessThan">
      <formula>G148</formula>
    </cfRule>
  </conditionalFormatting>
  <conditionalFormatting sqref="O148">
    <cfRule type="cellIs" dxfId="15498" priority="15546" stopIfTrue="1" operator="lessThan">
      <formula>G148</formula>
    </cfRule>
  </conditionalFormatting>
  <conditionalFormatting sqref="O148">
    <cfRule type="cellIs" dxfId="15497" priority="15545" stopIfTrue="1" operator="lessThan">
      <formula>G148</formula>
    </cfRule>
  </conditionalFormatting>
  <conditionalFormatting sqref="O148">
    <cfRule type="cellIs" dxfId="15496" priority="15544" stopIfTrue="1" operator="lessThan">
      <formula>G148</formula>
    </cfRule>
  </conditionalFormatting>
  <conditionalFormatting sqref="O148">
    <cfRule type="cellIs" dxfId="15495" priority="15543" stopIfTrue="1" operator="lessThan">
      <formula>G148</formula>
    </cfRule>
  </conditionalFormatting>
  <conditionalFormatting sqref="O148">
    <cfRule type="cellIs" dxfId="15494" priority="15542" stopIfTrue="1" operator="lessThan">
      <formula>G148</formula>
    </cfRule>
  </conditionalFormatting>
  <conditionalFormatting sqref="O148">
    <cfRule type="cellIs" dxfId="15493" priority="15541" stopIfTrue="1" operator="lessThan">
      <formula>G148</formula>
    </cfRule>
  </conditionalFormatting>
  <conditionalFormatting sqref="O148">
    <cfRule type="cellIs" dxfId="15492" priority="15540" stopIfTrue="1" operator="lessThan">
      <formula>G148</formula>
    </cfRule>
  </conditionalFormatting>
  <conditionalFormatting sqref="O148">
    <cfRule type="cellIs" dxfId="15491" priority="15539" stopIfTrue="1" operator="lessThan">
      <formula>G148</formula>
    </cfRule>
  </conditionalFormatting>
  <conditionalFormatting sqref="O148">
    <cfRule type="cellIs" dxfId="15490" priority="15538" stopIfTrue="1" operator="lessThan">
      <formula>G148</formula>
    </cfRule>
  </conditionalFormatting>
  <conditionalFormatting sqref="O148">
    <cfRule type="cellIs" dxfId="15489" priority="15537" stopIfTrue="1" operator="lessThan">
      <formula>G148</formula>
    </cfRule>
  </conditionalFormatting>
  <conditionalFormatting sqref="O148">
    <cfRule type="cellIs" dxfId="15488" priority="15536" stopIfTrue="1" operator="lessThan">
      <formula>G148</formula>
    </cfRule>
  </conditionalFormatting>
  <conditionalFormatting sqref="O148">
    <cfRule type="cellIs" dxfId="15487" priority="15535" stopIfTrue="1" operator="lessThan">
      <formula>G148</formula>
    </cfRule>
  </conditionalFormatting>
  <conditionalFormatting sqref="O148">
    <cfRule type="cellIs" dxfId="15486" priority="15534" stopIfTrue="1" operator="lessThan">
      <formula>G148</formula>
    </cfRule>
  </conditionalFormatting>
  <conditionalFormatting sqref="O148">
    <cfRule type="cellIs" dxfId="15485" priority="15533" stopIfTrue="1" operator="lessThan">
      <formula>G148</formula>
    </cfRule>
  </conditionalFormatting>
  <conditionalFormatting sqref="O148">
    <cfRule type="cellIs" dxfId="15484" priority="15532" stopIfTrue="1" operator="lessThan">
      <formula>G148</formula>
    </cfRule>
  </conditionalFormatting>
  <conditionalFormatting sqref="O148">
    <cfRule type="cellIs" dxfId="15483" priority="15531" stopIfTrue="1" operator="lessThan">
      <formula>G148</formula>
    </cfRule>
  </conditionalFormatting>
  <conditionalFormatting sqref="O148">
    <cfRule type="cellIs" dxfId="15482" priority="15530" stopIfTrue="1" operator="lessThan">
      <formula>G148</formula>
    </cfRule>
  </conditionalFormatting>
  <conditionalFormatting sqref="O148">
    <cfRule type="cellIs" dxfId="15481" priority="15529" stopIfTrue="1" operator="lessThan">
      <formula>G148</formula>
    </cfRule>
  </conditionalFormatting>
  <conditionalFormatting sqref="O148">
    <cfRule type="cellIs" dxfId="15480" priority="15528" stopIfTrue="1" operator="lessThan">
      <formula>G148</formula>
    </cfRule>
  </conditionalFormatting>
  <conditionalFormatting sqref="O148">
    <cfRule type="cellIs" dxfId="15479" priority="15527" stopIfTrue="1" operator="lessThan">
      <formula>G148</formula>
    </cfRule>
  </conditionalFormatting>
  <conditionalFormatting sqref="O148">
    <cfRule type="cellIs" dxfId="15478" priority="15526" stopIfTrue="1" operator="lessThan">
      <formula>G148</formula>
    </cfRule>
  </conditionalFormatting>
  <conditionalFormatting sqref="O148">
    <cfRule type="cellIs" dxfId="15477" priority="15525" stopIfTrue="1" operator="lessThan">
      <formula>G148</formula>
    </cfRule>
  </conditionalFormatting>
  <conditionalFormatting sqref="O148">
    <cfRule type="cellIs" dxfId="15476" priority="15524" stopIfTrue="1" operator="lessThan">
      <formula>G148</formula>
    </cfRule>
  </conditionalFormatting>
  <conditionalFormatting sqref="O148">
    <cfRule type="cellIs" dxfId="15475" priority="15523" stopIfTrue="1" operator="lessThan">
      <formula>G148</formula>
    </cfRule>
  </conditionalFormatting>
  <conditionalFormatting sqref="O148">
    <cfRule type="cellIs" dxfId="15474" priority="15522" stopIfTrue="1" operator="lessThan">
      <formula>G148</formula>
    </cfRule>
  </conditionalFormatting>
  <conditionalFormatting sqref="O148">
    <cfRule type="cellIs" dxfId="15473" priority="15521" stopIfTrue="1" operator="lessThan">
      <formula>G148</formula>
    </cfRule>
  </conditionalFormatting>
  <conditionalFormatting sqref="O148">
    <cfRule type="cellIs" dxfId="15472" priority="15520" stopIfTrue="1" operator="lessThan">
      <formula>G148</formula>
    </cfRule>
  </conditionalFormatting>
  <conditionalFormatting sqref="O148">
    <cfRule type="cellIs" dxfId="15471" priority="15519" stopIfTrue="1" operator="lessThan">
      <formula>G148</formula>
    </cfRule>
  </conditionalFormatting>
  <conditionalFormatting sqref="O148">
    <cfRule type="cellIs" dxfId="15470" priority="15518" stopIfTrue="1" operator="lessThan">
      <formula>G148</formula>
    </cfRule>
  </conditionalFormatting>
  <conditionalFormatting sqref="O148">
    <cfRule type="cellIs" dxfId="15469" priority="15517" stopIfTrue="1" operator="lessThan">
      <formula>G148</formula>
    </cfRule>
  </conditionalFormatting>
  <conditionalFormatting sqref="O148">
    <cfRule type="cellIs" dxfId="15468" priority="15516" stopIfTrue="1" operator="lessThan">
      <formula>G148</formula>
    </cfRule>
  </conditionalFormatting>
  <conditionalFormatting sqref="O148">
    <cfRule type="cellIs" dxfId="15467" priority="15515" stopIfTrue="1" operator="lessThan">
      <formula>G148</formula>
    </cfRule>
  </conditionalFormatting>
  <conditionalFormatting sqref="O148">
    <cfRule type="cellIs" dxfId="15466" priority="15514" stopIfTrue="1" operator="lessThan">
      <formula>G148</formula>
    </cfRule>
  </conditionalFormatting>
  <conditionalFormatting sqref="O148">
    <cfRule type="cellIs" dxfId="15465" priority="15513" stopIfTrue="1" operator="lessThan">
      <formula>G148</formula>
    </cfRule>
  </conditionalFormatting>
  <conditionalFormatting sqref="O148">
    <cfRule type="cellIs" dxfId="15464" priority="15512" stopIfTrue="1" operator="lessThan">
      <formula>G148</formula>
    </cfRule>
  </conditionalFormatting>
  <conditionalFormatting sqref="O148">
    <cfRule type="cellIs" dxfId="15463" priority="15511" stopIfTrue="1" operator="lessThan">
      <formula>G148</formula>
    </cfRule>
  </conditionalFormatting>
  <conditionalFormatting sqref="O148">
    <cfRule type="cellIs" dxfId="15462" priority="15510" stopIfTrue="1" operator="lessThan">
      <formula>G148</formula>
    </cfRule>
  </conditionalFormatting>
  <conditionalFormatting sqref="O148">
    <cfRule type="cellIs" dxfId="15461" priority="15509" stopIfTrue="1" operator="lessThan">
      <formula>G148</formula>
    </cfRule>
  </conditionalFormatting>
  <conditionalFormatting sqref="O148">
    <cfRule type="cellIs" dxfId="15460" priority="15508" stopIfTrue="1" operator="lessThan">
      <formula>G148</formula>
    </cfRule>
  </conditionalFormatting>
  <conditionalFormatting sqref="O148">
    <cfRule type="cellIs" dxfId="15459" priority="15507" stopIfTrue="1" operator="lessThan">
      <formula>G148</formula>
    </cfRule>
  </conditionalFormatting>
  <conditionalFormatting sqref="O148">
    <cfRule type="cellIs" dxfId="15458" priority="15506" stopIfTrue="1" operator="lessThan">
      <formula>G148</formula>
    </cfRule>
  </conditionalFormatting>
  <conditionalFormatting sqref="O148">
    <cfRule type="cellIs" dxfId="15457" priority="15505" stopIfTrue="1" operator="lessThan">
      <formula>G148</formula>
    </cfRule>
  </conditionalFormatting>
  <conditionalFormatting sqref="O148">
    <cfRule type="cellIs" dxfId="15456" priority="15504" stopIfTrue="1" operator="lessThan">
      <formula>G148</formula>
    </cfRule>
  </conditionalFormatting>
  <conditionalFormatting sqref="O148">
    <cfRule type="cellIs" dxfId="15455" priority="15503" stopIfTrue="1" operator="lessThan">
      <formula>G148</formula>
    </cfRule>
  </conditionalFormatting>
  <conditionalFormatting sqref="O148">
    <cfRule type="cellIs" dxfId="15454" priority="15502" stopIfTrue="1" operator="lessThan">
      <formula>G148</formula>
    </cfRule>
  </conditionalFormatting>
  <conditionalFormatting sqref="O148">
    <cfRule type="cellIs" dxfId="15453" priority="15501" stopIfTrue="1" operator="lessThan">
      <formula>G148</formula>
    </cfRule>
  </conditionalFormatting>
  <conditionalFormatting sqref="O148">
    <cfRule type="cellIs" dxfId="15452" priority="15500" stopIfTrue="1" operator="lessThan">
      <formula>G148</formula>
    </cfRule>
  </conditionalFormatting>
  <conditionalFormatting sqref="O148">
    <cfRule type="cellIs" dxfId="15451" priority="15499" stopIfTrue="1" operator="lessThan">
      <formula>G148</formula>
    </cfRule>
  </conditionalFormatting>
  <conditionalFormatting sqref="O148">
    <cfRule type="cellIs" dxfId="15450" priority="15498" stopIfTrue="1" operator="lessThan">
      <formula>G148</formula>
    </cfRule>
  </conditionalFormatting>
  <conditionalFormatting sqref="O148">
    <cfRule type="cellIs" dxfId="15449" priority="15497" stopIfTrue="1" operator="lessThan">
      <formula>G148</formula>
    </cfRule>
  </conditionalFormatting>
  <conditionalFormatting sqref="O148">
    <cfRule type="cellIs" dxfId="15448" priority="15496" stopIfTrue="1" operator="lessThan">
      <formula>G148</formula>
    </cfRule>
  </conditionalFormatting>
  <conditionalFormatting sqref="O148">
    <cfRule type="cellIs" dxfId="15447" priority="15495" stopIfTrue="1" operator="lessThan">
      <formula>G148</formula>
    </cfRule>
  </conditionalFormatting>
  <conditionalFormatting sqref="O148">
    <cfRule type="cellIs" dxfId="15446" priority="15494" stopIfTrue="1" operator="lessThan">
      <formula>G148</formula>
    </cfRule>
  </conditionalFormatting>
  <conditionalFormatting sqref="O148">
    <cfRule type="cellIs" dxfId="15445" priority="15493" stopIfTrue="1" operator="lessThan">
      <formula>G148</formula>
    </cfRule>
  </conditionalFormatting>
  <conditionalFormatting sqref="O148">
    <cfRule type="cellIs" dxfId="15444" priority="15492" stopIfTrue="1" operator="lessThan">
      <formula>G148</formula>
    </cfRule>
  </conditionalFormatting>
  <conditionalFormatting sqref="O148">
    <cfRule type="cellIs" dxfId="15443" priority="15491" stopIfTrue="1" operator="lessThan">
      <formula>G148</formula>
    </cfRule>
  </conditionalFormatting>
  <conditionalFormatting sqref="O148">
    <cfRule type="cellIs" dxfId="15442" priority="15490" stopIfTrue="1" operator="lessThan">
      <formula>G148</formula>
    </cfRule>
  </conditionalFormatting>
  <conditionalFormatting sqref="O148">
    <cfRule type="cellIs" dxfId="15441" priority="15489" stopIfTrue="1" operator="lessThan">
      <formula>G148</formula>
    </cfRule>
  </conditionalFormatting>
  <conditionalFormatting sqref="O148">
    <cfRule type="cellIs" dxfId="15440" priority="15488" stopIfTrue="1" operator="lessThan">
      <formula>G148</formula>
    </cfRule>
  </conditionalFormatting>
  <conditionalFormatting sqref="O148">
    <cfRule type="cellIs" dxfId="15439" priority="15487" stopIfTrue="1" operator="lessThan">
      <formula>G148</formula>
    </cfRule>
  </conditionalFormatting>
  <conditionalFormatting sqref="O148">
    <cfRule type="cellIs" dxfId="15438" priority="15486" stopIfTrue="1" operator="lessThan">
      <formula>G148</formula>
    </cfRule>
  </conditionalFormatting>
  <conditionalFormatting sqref="O148">
    <cfRule type="cellIs" dxfId="15437" priority="15485" stopIfTrue="1" operator="lessThan">
      <formula>G148</formula>
    </cfRule>
  </conditionalFormatting>
  <conditionalFormatting sqref="O148">
    <cfRule type="cellIs" dxfId="15436" priority="15484" stopIfTrue="1" operator="lessThan">
      <formula>G148</formula>
    </cfRule>
  </conditionalFormatting>
  <conditionalFormatting sqref="O148">
    <cfRule type="cellIs" dxfId="15435" priority="15483" stopIfTrue="1" operator="lessThan">
      <formula>G148</formula>
    </cfRule>
  </conditionalFormatting>
  <conditionalFormatting sqref="O148">
    <cfRule type="cellIs" dxfId="15434" priority="15482" stopIfTrue="1" operator="lessThan">
      <formula>G148</formula>
    </cfRule>
  </conditionalFormatting>
  <conditionalFormatting sqref="O148">
    <cfRule type="cellIs" dxfId="15433" priority="15481" stopIfTrue="1" operator="lessThan">
      <formula>G148</formula>
    </cfRule>
  </conditionalFormatting>
  <conditionalFormatting sqref="O148">
    <cfRule type="cellIs" dxfId="15432" priority="15480" stopIfTrue="1" operator="lessThan">
      <formula>G148</formula>
    </cfRule>
  </conditionalFormatting>
  <conditionalFormatting sqref="O148">
    <cfRule type="cellIs" dxfId="15431" priority="15479" stopIfTrue="1" operator="lessThan">
      <formula>G148</formula>
    </cfRule>
  </conditionalFormatting>
  <conditionalFormatting sqref="O148">
    <cfRule type="cellIs" dxfId="15430" priority="15478" stopIfTrue="1" operator="lessThan">
      <formula>G148</formula>
    </cfRule>
  </conditionalFormatting>
  <conditionalFormatting sqref="O148">
    <cfRule type="cellIs" dxfId="15429" priority="15477" stopIfTrue="1" operator="lessThan">
      <formula>G148</formula>
    </cfRule>
  </conditionalFormatting>
  <conditionalFormatting sqref="O148">
    <cfRule type="cellIs" dxfId="15428" priority="15476" stopIfTrue="1" operator="lessThan">
      <formula>G148</formula>
    </cfRule>
  </conditionalFormatting>
  <conditionalFormatting sqref="O148">
    <cfRule type="cellIs" dxfId="15427" priority="15475" stopIfTrue="1" operator="lessThan">
      <formula>G148</formula>
    </cfRule>
  </conditionalFormatting>
  <conditionalFormatting sqref="O148">
    <cfRule type="cellIs" dxfId="15426" priority="15474" stopIfTrue="1" operator="lessThan">
      <formula>G148</formula>
    </cfRule>
  </conditionalFormatting>
  <conditionalFormatting sqref="O148">
    <cfRule type="cellIs" dxfId="15425" priority="15473" stopIfTrue="1" operator="lessThan">
      <formula>G148</formula>
    </cfRule>
  </conditionalFormatting>
  <conditionalFormatting sqref="O148">
    <cfRule type="cellIs" dxfId="15424" priority="15472" stopIfTrue="1" operator="lessThan">
      <formula>G148</formula>
    </cfRule>
  </conditionalFormatting>
  <conditionalFormatting sqref="O148">
    <cfRule type="cellIs" dxfId="15423" priority="15471" stopIfTrue="1" operator="lessThan">
      <formula>G148</formula>
    </cfRule>
  </conditionalFormatting>
  <conditionalFormatting sqref="O148">
    <cfRule type="cellIs" dxfId="15422" priority="15470" stopIfTrue="1" operator="lessThan">
      <formula>G148</formula>
    </cfRule>
  </conditionalFormatting>
  <conditionalFormatting sqref="O148">
    <cfRule type="cellIs" dxfId="15421" priority="15469" stopIfTrue="1" operator="lessThan">
      <formula>G148</formula>
    </cfRule>
  </conditionalFormatting>
  <conditionalFormatting sqref="O148">
    <cfRule type="cellIs" dxfId="15420" priority="15468" stopIfTrue="1" operator="lessThan">
      <formula>G148</formula>
    </cfRule>
  </conditionalFormatting>
  <conditionalFormatting sqref="O148">
    <cfRule type="cellIs" dxfId="15419" priority="15467" stopIfTrue="1" operator="lessThan">
      <formula>G148</formula>
    </cfRule>
  </conditionalFormatting>
  <conditionalFormatting sqref="O148">
    <cfRule type="cellIs" dxfId="15418" priority="15466" stopIfTrue="1" operator="lessThan">
      <formula>G148</formula>
    </cfRule>
  </conditionalFormatting>
  <conditionalFormatting sqref="O148">
    <cfRule type="cellIs" dxfId="15417" priority="15465" stopIfTrue="1" operator="lessThan">
      <formula>G148</formula>
    </cfRule>
  </conditionalFormatting>
  <conditionalFormatting sqref="O148">
    <cfRule type="cellIs" dxfId="15416" priority="15464" stopIfTrue="1" operator="lessThan">
      <formula>G148</formula>
    </cfRule>
  </conditionalFormatting>
  <conditionalFormatting sqref="O148">
    <cfRule type="cellIs" dxfId="15415" priority="15463" stopIfTrue="1" operator="lessThan">
      <formula>G148</formula>
    </cfRule>
  </conditionalFormatting>
  <conditionalFormatting sqref="O148">
    <cfRule type="cellIs" dxfId="15414" priority="15462" stopIfTrue="1" operator="lessThan">
      <formula>G148</formula>
    </cfRule>
  </conditionalFormatting>
  <conditionalFormatting sqref="O148">
    <cfRule type="cellIs" dxfId="15413" priority="15461" stopIfTrue="1" operator="lessThan">
      <formula>G148</formula>
    </cfRule>
  </conditionalFormatting>
  <conditionalFormatting sqref="O148">
    <cfRule type="cellIs" dxfId="15412" priority="15460" stopIfTrue="1" operator="lessThan">
      <formula>G148</formula>
    </cfRule>
  </conditionalFormatting>
  <conditionalFormatting sqref="O148">
    <cfRule type="cellIs" dxfId="15411" priority="15459" stopIfTrue="1" operator="lessThan">
      <formula>G148</formula>
    </cfRule>
  </conditionalFormatting>
  <conditionalFormatting sqref="O148">
    <cfRule type="cellIs" dxfId="15410" priority="15458" stopIfTrue="1" operator="lessThan">
      <formula>G148</formula>
    </cfRule>
  </conditionalFormatting>
  <conditionalFormatting sqref="O148">
    <cfRule type="cellIs" dxfId="15409" priority="15457" stopIfTrue="1" operator="lessThan">
      <formula>G148</formula>
    </cfRule>
  </conditionalFormatting>
  <conditionalFormatting sqref="O148">
    <cfRule type="cellIs" dxfId="15408" priority="15456" stopIfTrue="1" operator="lessThan">
      <formula>G148</formula>
    </cfRule>
  </conditionalFormatting>
  <conditionalFormatting sqref="O148">
    <cfRule type="cellIs" dxfId="15407" priority="15455" stopIfTrue="1" operator="lessThan">
      <formula>G148</formula>
    </cfRule>
  </conditionalFormatting>
  <conditionalFormatting sqref="O148">
    <cfRule type="cellIs" dxfId="15406" priority="15454" stopIfTrue="1" operator="lessThan">
      <formula>G148</formula>
    </cfRule>
  </conditionalFormatting>
  <conditionalFormatting sqref="O148">
    <cfRule type="cellIs" dxfId="15405" priority="15453" stopIfTrue="1" operator="lessThan">
      <formula>G148</formula>
    </cfRule>
  </conditionalFormatting>
  <conditionalFormatting sqref="O148">
    <cfRule type="cellIs" dxfId="15404" priority="15452" stopIfTrue="1" operator="lessThan">
      <formula>G148</formula>
    </cfRule>
  </conditionalFormatting>
  <conditionalFormatting sqref="O148">
    <cfRule type="cellIs" dxfId="15403" priority="15451" stopIfTrue="1" operator="lessThan">
      <formula>G148</formula>
    </cfRule>
  </conditionalFormatting>
  <conditionalFormatting sqref="O148">
    <cfRule type="cellIs" dxfId="15402" priority="15450" stopIfTrue="1" operator="lessThan">
      <formula>G148</formula>
    </cfRule>
  </conditionalFormatting>
  <conditionalFormatting sqref="O148">
    <cfRule type="cellIs" dxfId="15401" priority="15449" stopIfTrue="1" operator="lessThan">
      <formula>G148</formula>
    </cfRule>
  </conditionalFormatting>
  <conditionalFormatting sqref="O148">
    <cfRule type="cellIs" dxfId="15400" priority="15448" stopIfTrue="1" operator="lessThan">
      <formula>G148</formula>
    </cfRule>
  </conditionalFormatting>
  <conditionalFormatting sqref="O148">
    <cfRule type="cellIs" dxfId="15399" priority="15447" stopIfTrue="1" operator="lessThan">
      <formula>G148</formula>
    </cfRule>
  </conditionalFormatting>
  <conditionalFormatting sqref="O148">
    <cfRule type="cellIs" dxfId="15398" priority="15446" stopIfTrue="1" operator="lessThan">
      <formula>G148</formula>
    </cfRule>
  </conditionalFormatting>
  <conditionalFormatting sqref="O148">
    <cfRule type="cellIs" dxfId="15397" priority="15445" stopIfTrue="1" operator="lessThan">
      <formula>G148</formula>
    </cfRule>
  </conditionalFormatting>
  <conditionalFormatting sqref="O148">
    <cfRule type="cellIs" dxfId="15396" priority="15444" stopIfTrue="1" operator="lessThan">
      <formula>G148</formula>
    </cfRule>
  </conditionalFormatting>
  <conditionalFormatting sqref="O148">
    <cfRule type="cellIs" dxfId="15395" priority="15443" stopIfTrue="1" operator="lessThan">
      <formula>G148</formula>
    </cfRule>
  </conditionalFormatting>
  <conditionalFormatting sqref="O148">
    <cfRule type="cellIs" dxfId="15394" priority="15442" stopIfTrue="1" operator="lessThan">
      <formula>G148</formula>
    </cfRule>
  </conditionalFormatting>
  <conditionalFormatting sqref="O148">
    <cfRule type="cellIs" dxfId="15393" priority="15441" stopIfTrue="1" operator="lessThan">
      <formula>G148</formula>
    </cfRule>
  </conditionalFormatting>
  <conditionalFormatting sqref="O148">
    <cfRule type="cellIs" dxfId="15392" priority="15440" stopIfTrue="1" operator="lessThan">
      <formula>G148</formula>
    </cfRule>
  </conditionalFormatting>
  <conditionalFormatting sqref="O148">
    <cfRule type="cellIs" dxfId="15391" priority="15439" stopIfTrue="1" operator="lessThan">
      <formula>G148</formula>
    </cfRule>
  </conditionalFormatting>
  <conditionalFormatting sqref="O148">
    <cfRule type="cellIs" dxfId="15390" priority="15438" stopIfTrue="1" operator="lessThan">
      <formula>G148</formula>
    </cfRule>
  </conditionalFormatting>
  <conditionalFormatting sqref="O148">
    <cfRule type="cellIs" dxfId="15389" priority="15437" stopIfTrue="1" operator="lessThan">
      <formula>G148</formula>
    </cfRule>
  </conditionalFormatting>
  <conditionalFormatting sqref="O148">
    <cfRule type="cellIs" dxfId="15388" priority="15436" stopIfTrue="1" operator="lessThan">
      <formula>G148</formula>
    </cfRule>
  </conditionalFormatting>
  <conditionalFormatting sqref="O148">
    <cfRule type="cellIs" dxfId="15387" priority="15435" stopIfTrue="1" operator="lessThan">
      <formula>G148</formula>
    </cfRule>
  </conditionalFormatting>
  <conditionalFormatting sqref="O148">
    <cfRule type="cellIs" dxfId="15386" priority="15434" stopIfTrue="1" operator="lessThan">
      <formula>G148</formula>
    </cfRule>
  </conditionalFormatting>
  <conditionalFormatting sqref="O148">
    <cfRule type="cellIs" dxfId="15385" priority="15433" stopIfTrue="1" operator="lessThan">
      <formula>G148</formula>
    </cfRule>
  </conditionalFormatting>
  <conditionalFormatting sqref="O148">
    <cfRule type="cellIs" dxfId="15384" priority="15432" stopIfTrue="1" operator="lessThan">
      <formula>G148</formula>
    </cfRule>
  </conditionalFormatting>
  <conditionalFormatting sqref="O148">
    <cfRule type="cellIs" dxfId="15383" priority="15431" stopIfTrue="1" operator="lessThan">
      <formula>G148</formula>
    </cfRule>
  </conditionalFormatting>
  <conditionalFormatting sqref="O148">
    <cfRule type="cellIs" dxfId="15382" priority="15430" stopIfTrue="1" operator="lessThan">
      <formula>G148</formula>
    </cfRule>
  </conditionalFormatting>
  <conditionalFormatting sqref="O148">
    <cfRule type="cellIs" dxfId="15381" priority="15429" stopIfTrue="1" operator="lessThan">
      <formula>G148</formula>
    </cfRule>
  </conditionalFormatting>
  <conditionalFormatting sqref="O148">
    <cfRule type="cellIs" dxfId="15380" priority="15428" stopIfTrue="1" operator="lessThan">
      <formula>G148</formula>
    </cfRule>
  </conditionalFormatting>
  <conditionalFormatting sqref="O148">
    <cfRule type="cellIs" dxfId="15379" priority="15427" stopIfTrue="1" operator="lessThan">
      <formula>G148</formula>
    </cfRule>
  </conditionalFormatting>
  <conditionalFormatting sqref="O148">
    <cfRule type="cellIs" dxfId="15378" priority="15426" stopIfTrue="1" operator="lessThan">
      <formula>G148</formula>
    </cfRule>
  </conditionalFormatting>
  <conditionalFormatting sqref="O148">
    <cfRule type="cellIs" dxfId="15377" priority="15425" stopIfTrue="1" operator="lessThan">
      <formula>G148</formula>
    </cfRule>
  </conditionalFormatting>
  <conditionalFormatting sqref="O148">
    <cfRule type="cellIs" dxfId="15376" priority="15424" stopIfTrue="1" operator="lessThan">
      <formula>G148</formula>
    </cfRule>
  </conditionalFormatting>
  <conditionalFormatting sqref="O148">
    <cfRule type="cellIs" dxfId="15375" priority="15423" stopIfTrue="1" operator="lessThan">
      <formula>G148</formula>
    </cfRule>
  </conditionalFormatting>
  <conditionalFormatting sqref="O148">
    <cfRule type="cellIs" dxfId="15374" priority="15422" stopIfTrue="1" operator="lessThan">
      <formula>G148</formula>
    </cfRule>
  </conditionalFormatting>
  <conditionalFormatting sqref="O148">
    <cfRule type="cellIs" dxfId="15373" priority="15421" stopIfTrue="1" operator="lessThan">
      <formula>G148</formula>
    </cfRule>
  </conditionalFormatting>
  <conditionalFormatting sqref="O148">
    <cfRule type="cellIs" dxfId="15372" priority="15420" stopIfTrue="1" operator="lessThan">
      <formula>G148</formula>
    </cfRule>
  </conditionalFormatting>
  <conditionalFormatting sqref="O148">
    <cfRule type="cellIs" dxfId="15371" priority="15419" stopIfTrue="1" operator="lessThan">
      <formula>G148</formula>
    </cfRule>
  </conditionalFormatting>
  <conditionalFormatting sqref="O148">
    <cfRule type="cellIs" dxfId="15370" priority="15418" stopIfTrue="1" operator="lessThan">
      <formula>G148</formula>
    </cfRule>
  </conditionalFormatting>
  <conditionalFormatting sqref="O148">
    <cfRule type="cellIs" dxfId="15369" priority="15417" stopIfTrue="1" operator="lessThan">
      <formula>G148</formula>
    </cfRule>
  </conditionalFormatting>
  <conditionalFormatting sqref="O148">
    <cfRule type="cellIs" dxfId="15368" priority="15416" stopIfTrue="1" operator="lessThan">
      <formula>G148</formula>
    </cfRule>
  </conditionalFormatting>
  <conditionalFormatting sqref="O148">
    <cfRule type="cellIs" dxfId="15367" priority="15415" stopIfTrue="1" operator="lessThan">
      <formula>G148</formula>
    </cfRule>
  </conditionalFormatting>
  <conditionalFormatting sqref="O148">
    <cfRule type="cellIs" dxfId="15366" priority="15414" stopIfTrue="1" operator="lessThan">
      <formula>G148</formula>
    </cfRule>
  </conditionalFormatting>
  <conditionalFormatting sqref="O148">
    <cfRule type="cellIs" dxfId="15365" priority="15413" stopIfTrue="1" operator="lessThan">
      <formula>G148</formula>
    </cfRule>
  </conditionalFormatting>
  <conditionalFormatting sqref="O148">
    <cfRule type="cellIs" dxfId="15364" priority="15412" stopIfTrue="1" operator="lessThan">
      <formula>G148</formula>
    </cfRule>
  </conditionalFormatting>
  <conditionalFormatting sqref="O148">
    <cfRule type="cellIs" dxfId="15363" priority="15411" stopIfTrue="1" operator="lessThan">
      <formula>G148</formula>
    </cfRule>
  </conditionalFormatting>
  <conditionalFormatting sqref="O148">
    <cfRule type="cellIs" dxfId="15362" priority="15410" stopIfTrue="1" operator="lessThan">
      <formula>G148</formula>
    </cfRule>
  </conditionalFormatting>
  <conditionalFormatting sqref="O148">
    <cfRule type="cellIs" dxfId="15361" priority="15409" stopIfTrue="1" operator="lessThan">
      <formula>G148</formula>
    </cfRule>
  </conditionalFormatting>
  <conditionalFormatting sqref="O148">
    <cfRule type="cellIs" dxfId="15360" priority="15408" stopIfTrue="1" operator="lessThan">
      <formula>G148</formula>
    </cfRule>
  </conditionalFormatting>
  <conditionalFormatting sqref="O148">
    <cfRule type="cellIs" dxfId="15359" priority="15407" stopIfTrue="1" operator="lessThan">
      <formula>G148</formula>
    </cfRule>
  </conditionalFormatting>
  <conditionalFormatting sqref="O148">
    <cfRule type="cellIs" dxfId="15358" priority="15406" stopIfTrue="1" operator="lessThan">
      <formula>G148</formula>
    </cfRule>
  </conditionalFormatting>
  <conditionalFormatting sqref="O148">
    <cfRule type="cellIs" dxfId="15357" priority="15405" stopIfTrue="1" operator="lessThan">
      <formula>G148</formula>
    </cfRule>
  </conditionalFormatting>
  <conditionalFormatting sqref="O148">
    <cfRule type="cellIs" dxfId="15356" priority="15404" stopIfTrue="1" operator="lessThan">
      <formula>G148</formula>
    </cfRule>
  </conditionalFormatting>
  <conditionalFormatting sqref="O148">
    <cfRule type="cellIs" dxfId="15355" priority="15403" stopIfTrue="1" operator="lessThan">
      <formula>G148</formula>
    </cfRule>
  </conditionalFormatting>
  <conditionalFormatting sqref="O148">
    <cfRule type="cellIs" dxfId="15354" priority="15402" stopIfTrue="1" operator="lessThan">
      <formula>G148</formula>
    </cfRule>
  </conditionalFormatting>
  <conditionalFormatting sqref="O148">
    <cfRule type="cellIs" dxfId="15353" priority="15401" stopIfTrue="1" operator="lessThan">
      <formula>G148</formula>
    </cfRule>
  </conditionalFormatting>
  <conditionalFormatting sqref="O148">
    <cfRule type="cellIs" dxfId="15352" priority="15400" stopIfTrue="1" operator="lessThan">
      <formula>G148</formula>
    </cfRule>
  </conditionalFormatting>
  <conditionalFormatting sqref="O148">
    <cfRule type="cellIs" dxfId="15351" priority="15399" stopIfTrue="1" operator="lessThan">
      <formula>G148</formula>
    </cfRule>
  </conditionalFormatting>
  <conditionalFormatting sqref="O148">
    <cfRule type="cellIs" dxfId="15350" priority="15398" stopIfTrue="1" operator="lessThan">
      <formula>G148</formula>
    </cfRule>
  </conditionalFormatting>
  <conditionalFormatting sqref="O148">
    <cfRule type="cellIs" dxfId="15349" priority="15397" stopIfTrue="1" operator="lessThan">
      <formula>G148</formula>
    </cfRule>
  </conditionalFormatting>
  <conditionalFormatting sqref="O148">
    <cfRule type="cellIs" dxfId="15348" priority="15396" stopIfTrue="1" operator="lessThan">
      <formula>G148</formula>
    </cfRule>
  </conditionalFormatting>
  <conditionalFormatting sqref="O148">
    <cfRule type="cellIs" dxfId="15347" priority="15395" stopIfTrue="1" operator="lessThan">
      <formula>G148</formula>
    </cfRule>
  </conditionalFormatting>
  <conditionalFormatting sqref="O148">
    <cfRule type="cellIs" dxfId="15346" priority="15394" stopIfTrue="1" operator="lessThan">
      <formula>G148</formula>
    </cfRule>
  </conditionalFormatting>
  <conditionalFormatting sqref="O148">
    <cfRule type="cellIs" dxfId="15345" priority="15393" stopIfTrue="1" operator="lessThan">
      <formula>G148</formula>
    </cfRule>
  </conditionalFormatting>
  <conditionalFormatting sqref="O148">
    <cfRule type="cellIs" dxfId="15344" priority="15392" stopIfTrue="1" operator="lessThan">
      <formula>G148</formula>
    </cfRule>
  </conditionalFormatting>
  <conditionalFormatting sqref="O148">
    <cfRule type="cellIs" dxfId="15343" priority="15391" stopIfTrue="1" operator="lessThan">
      <formula>G148</formula>
    </cfRule>
  </conditionalFormatting>
  <conditionalFormatting sqref="O148">
    <cfRule type="cellIs" dxfId="15342" priority="15390" stopIfTrue="1" operator="lessThan">
      <formula>G148</formula>
    </cfRule>
  </conditionalFormatting>
  <conditionalFormatting sqref="O148">
    <cfRule type="cellIs" dxfId="15341" priority="15389" stopIfTrue="1" operator="lessThan">
      <formula>G148</formula>
    </cfRule>
  </conditionalFormatting>
  <conditionalFormatting sqref="O148">
    <cfRule type="cellIs" dxfId="15340" priority="15388" stopIfTrue="1" operator="lessThan">
      <formula>G148</formula>
    </cfRule>
  </conditionalFormatting>
  <conditionalFormatting sqref="O148">
    <cfRule type="cellIs" dxfId="15339" priority="15387" stopIfTrue="1" operator="lessThan">
      <formula>G148</formula>
    </cfRule>
  </conditionalFormatting>
  <conditionalFormatting sqref="O148">
    <cfRule type="cellIs" dxfId="15338" priority="15386" stopIfTrue="1" operator="lessThan">
      <formula>G148</formula>
    </cfRule>
  </conditionalFormatting>
  <conditionalFormatting sqref="O148">
    <cfRule type="cellIs" dxfId="15337" priority="15385" stopIfTrue="1" operator="lessThan">
      <formula>G148</formula>
    </cfRule>
  </conditionalFormatting>
  <conditionalFormatting sqref="O148">
    <cfRule type="cellIs" dxfId="15336" priority="15384" stopIfTrue="1" operator="lessThan">
      <formula>G148</formula>
    </cfRule>
  </conditionalFormatting>
  <conditionalFormatting sqref="O148">
    <cfRule type="cellIs" dxfId="15335" priority="15383" stopIfTrue="1" operator="lessThan">
      <formula>G148</formula>
    </cfRule>
  </conditionalFormatting>
  <conditionalFormatting sqref="O148">
    <cfRule type="cellIs" dxfId="15334" priority="15382" stopIfTrue="1" operator="lessThan">
      <formula>G148</formula>
    </cfRule>
  </conditionalFormatting>
  <conditionalFormatting sqref="O148">
    <cfRule type="cellIs" dxfId="15333" priority="15381" stopIfTrue="1" operator="lessThan">
      <formula>G148</formula>
    </cfRule>
  </conditionalFormatting>
  <conditionalFormatting sqref="O148">
    <cfRule type="cellIs" dxfId="15332" priority="15380" stopIfTrue="1" operator="lessThan">
      <formula>G148</formula>
    </cfRule>
  </conditionalFormatting>
  <conditionalFormatting sqref="O148">
    <cfRule type="cellIs" dxfId="15331" priority="15379" stopIfTrue="1" operator="lessThan">
      <formula>G148</formula>
    </cfRule>
  </conditionalFormatting>
  <conditionalFormatting sqref="O148">
    <cfRule type="cellIs" dxfId="15330" priority="15378" stopIfTrue="1" operator="lessThan">
      <formula>G148</formula>
    </cfRule>
  </conditionalFormatting>
  <conditionalFormatting sqref="O148">
    <cfRule type="cellIs" dxfId="15329" priority="15377" stopIfTrue="1" operator="lessThan">
      <formula>G148</formula>
    </cfRule>
  </conditionalFormatting>
  <conditionalFormatting sqref="O148">
    <cfRule type="cellIs" dxfId="15328" priority="15376" stopIfTrue="1" operator="lessThan">
      <formula>G148</formula>
    </cfRule>
  </conditionalFormatting>
  <conditionalFormatting sqref="O148">
    <cfRule type="cellIs" dxfId="15327" priority="15375" stopIfTrue="1" operator="lessThan">
      <formula>G148</formula>
    </cfRule>
  </conditionalFormatting>
  <conditionalFormatting sqref="O148">
    <cfRule type="cellIs" dxfId="15326" priority="15374" stopIfTrue="1" operator="lessThan">
      <formula>G148</formula>
    </cfRule>
  </conditionalFormatting>
  <conditionalFormatting sqref="O148">
    <cfRule type="cellIs" dxfId="15325" priority="15373" stopIfTrue="1" operator="lessThan">
      <formula>G148</formula>
    </cfRule>
  </conditionalFormatting>
  <conditionalFormatting sqref="O148">
    <cfRule type="cellIs" dxfId="15324" priority="15372" stopIfTrue="1" operator="lessThan">
      <formula>G148</formula>
    </cfRule>
  </conditionalFormatting>
  <conditionalFormatting sqref="O148">
    <cfRule type="cellIs" dxfId="15323" priority="15371" stopIfTrue="1" operator="lessThan">
      <formula>G148</formula>
    </cfRule>
  </conditionalFormatting>
  <conditionalFormatting sqref="O148">
    <cfRule type="cellIs" dxfId="15322" priority="15370" stopIfTrue="1" operator="lessThan">
      <formula>G148</formula>
    </cfRule>
  </conditionalFormatting>
  <conditionalFormatting sqref="O148">
    <cfRule type="cellIs" dxfId="15321" priority="15369" stopIfTrue="1" operator="lessThan">
      <formula>G148</formula>
    </cfRule>
  </conditionalFormatting>
  <conditionalFormatting sqref="O148">
    <cfRule type="cellIs" dxfId="15320" priority="15368" stopIfTrue="1" operator="lessThan">
      <formula>G148</formula>
    </cfRule>
  </conditionalFormatting>
  <conditionalFormatting sqref="O148">
    <cfRule type="cellIs" dxfId="15319" priority="15367" stopIfTrue="1" operator="lessThan">
      <formula>G148</formula>
    </cfRule>
  </conditionalFormatting>
  <conditionalFormatting sqref="O148">
    <cfRule type="cellIs" dxfId="15318" priority="15366" stopIfTrue="1" operator="lessThan">
      <formula>G148</formula>
    </cfRule>
  </conditionalFormatting>
  <conditionalFormatting sqref="O148">
    <cfRule type="cellIs" dxfId="15317" priority="15365" stopIfTrue="1" operator="lessThan">
      <formula>G148</formula>
    </cfRule>
  </conditionalFormatting>
  <conditionalFormatting sqref="O148">
    <cfRule type="cellIs" dxfId="15316" priority="15364" stopIfTrue="1" operator="lessThan">
      <formula>G148</formula>
    </cfRule>
  </conditionalFormatting>
  <conditionalFormatting sqref="O148">
    <cfRule type="cellIs" dxfId="15315" priority="15363" stopIfTrue="1" operator="lessThan">
      <formula>G148</formula>
    </cfRule>
  </conditionalFormatting>
  <conditionalFormatting sqref="O148">
    <cfRule type="cellIs" dxfId="15314" priority="15362" stopIfTrue="1" operator="lessThan">
      <formula>G148</formula>
    </cfRule>
  </conditionalFormatting>
  <conditionalFormatting sqref="O148">
    <cfRule type="cellIs" dxfId="15313" priority="15361" stopIfTrue="1" operator="lessThan">
      <formula>G148</formula>
    </cfRule>
  </conditionalFormatting>
  <conditionalFormatting sqref="O148">
    <cfRule type="cellIs" dxfId="15312" priority="15360" stopIfTrue="1" operator="lessThan">
      <formula>G148</formula>
    </cfRule>
  </conditionalFormatting>
  <conditionalFormatting sqref="O148">
    <cfRule type="cellIs" dxfId="15311" priority="15359" stopIfTrue="1" operator="lessThan">
      <formula>G148</formula>
    </cfRule>
  </conditionalFormatting>
  <conditionalFormatting sqref="O148">
    <cfRule type="cellIs" dxfId="15310" priority="15358" stopIfTrue="1" operator="lessThan">
      <formula>G148</formula>
    </cfRule>
  </conditionalFormatting>
  <conditionalFormatting sqref="O148">
    <cfRule type="cellIs" dxfId="15309" priority="15357" stopIfTrue="1" operator="lessThan">
      <formula>G148</formula>
    </cfRule>
  </conditionalFormatting>
  <conditionalFormatting sqref="O148">
    <cfRule type="cellIs" dxfId="15308" priority="15356" stopIfTrue="1" operator="lessThan">
      <formula>G148</formula>
    </cfRule>
  </conditionalFormatting>
  <conditionalFormatting sqref="O148">
    <cfRule type="cellIs" dxfId="15307" priority="15355" stopIfTrue="1" operator="lessThan">
      <formula>G148</formula>
    </cfRule>
  </conditionalFormatting>
  <conditionalFormatting sqref="O148">
    <cfRule type="cellIs" dxfId="15306" priority="15354" stopIfTrue="1" operator="lessThan">
      <formula>G148</formula>
    </cfRule>
  </conditionalFormatting>
  <conditionalFormatting sqref="O148">
    <cfRule type="cellIs" dxfId="15305" priority="15353" stopIfTrue="1" operator="lessThan">
      <formula>G148</formula>
    </cfRule>
  </conditionalFormatting>
  <conditionalFormatting sqref="O148">
    <cfRule type="cellIs" dxfId="15304" priority="15352" stopIfTrue="1" operator="lessThan">
      <formula>G148</formula>
    </cfRule>
  </conditionalFormatting>
  <conditionalFormatting sqref="O148">
    <cfRule type="cellIs" dxfId="15303" priority="15351" stopIfTrue="1" operator="lessThan">
      <formula>G148</formula>
    </cfRule>
  </conditionalFormatting>
  <conditionalFormatting sqref="O148">
    <cfRule type="cellIs" dxfId="15302" priority="15350" stopIfTrue="1" operator="lessThan">
      <formula>G148</formula>
    </cfRule>
  </conditionalFormatting>
  <conditionalFormatting sqref="O148">
    <cfRule type="cellIs" dxfId="15301" priority="15349" stopIfTrue="1" operator="lessThan">
      <formula>G148</formula>
    </cfRule>
  </conditionalFormatting>
  <conditionalFormatting sqref="O148">
    <cfRule type="cellIs" dxfId="15300" priority="15348" stopIfTrue="1" operator="lessThan">
      <formula>G148</formula>
    </cfRule>
  </conditionalFormatting>
  <conditionalFormatting sqref="O148">
    <cfRule type="cellIs" dxfId="15299" priority="15347" stopIfTrue="1" operator="lessThan">
      <formula>G148</formula>
    </cfRule>
  </conditionalFormatting>
  <conditionalFormatting sqref="O148">
    <cfRule type="cellIs" dxfId="15298" priority="15346" stopIfTrue="1" operator="lessThan">
      <formula>G148</formula>
    </cfRule>
  </conditionalFormatting>
  <conditionalFormatting sqref="O148">
    <cfRule type="cellIs" dxfId="15297" priority="15345" stopIfTrue="1" operator="lessThan">
      <formula>G148</formula>
    </cfRule>
  </conditionalFormatting>
  <conditionalFormatting sqref="O148">
    <cfRule type="cellIs" dxfId="15296" priority="15344" stopIfTrue="1" operator="lessThan">
      <formula>G148</formula>
    </cfRule>
  </conditionalFormatting>
  <conditionalFormatting sqref="O148">
    <cfRule type="cellIs" dxfId="15295" priority="15343" stopIfTrue="1" operator="lessThan">
      <formula>G148</formula>
    </cfRule>
  </conditionalFormatting>
  <conditionalFormatting sqref="O148">
    <cfRule type="cellIs" dxfId="15294" priority="15342" stopIfTrue="1" operator="lessThan">
      <formula>G148</formula>
    </cfRule>
  </conditionalFormatting>
  <conditionalFormatting sqref="O148">
    <cfRule type="cellIs" dxfId="15293" priority="15341" stopIfTrue="1" operator="lessThan">
      <formula>G148</formula>
    </cfRule>
  </conditionalFormatting>
  <conditionalFormatting sqref="O148">
    <cfRule type="cellIs" dxfId="15292" priority="15340" stopIfTrue="1" operator="lessThan">
      <formula>G148</formula>
    </cfRule>
  </conditionalFormatting>
  <conditionalFormatting sqref="O148">
    <cfRule type="cellIs" dxfId="15291" priority="15339" stopIfTrue="1" operator="lessThan">
      <formula>G148</formula>
    </cfRule>
  </conditionalFormatting>
  <conditionalFormatting sqref="O148">
    <cfRule type="cellIs" dxfId="15290" priority="15338" stopIfTrue="1" operator="lessThan">
      <formula>G148</formula>
    </cfRule>
  </conditionalFormatting>
  <conditionalFormatting sqref="O148">
    <cfRule type="cellIs" dxfId="15289" priority="15337" stopIfTrue="1" operator="lessThan">
      <formula>G148</formula>
    </cfRule>
  </conditionalFormatting>
  <conditionalFormatting sqref="O148">
    <cfRule type="cellIs" dxfId="15288" priority="15336" stopIfTrue="1" operator="lessThan">
      <formula>G148</formula>
    </cfRule>
  </conditionalFormatting>
  <conditionalFormatting sqref="O148">
    <cfRule type="cellIs" dxfId="15287" priority="15335" stopIfTrue="1" operator="lessThan">
      <formula>G148</formula>
    </cfRule>
  </conditionalFormatting>
  <conditionalFormatting sqref="O148">
    <cfRule type="cellIs" dxfId="15286" priority="15334" stopIfTrue="1" operator="lessThan">
      <formula>G148</formula>
    </cfRule>
  </conditionalFormatting>
  <conditionalFormatting sqref="O148">
    <cfRule type="cellIs" dxfId="15285" priority="15333" stopIfTrue="1" operator="lessThan">
      <formula>G148</formula>
    </cfRule>
  </conditionalFormatting>
  <conditionalFormatting sqref="O148">
    <cfRule type="cellIs" dxfId="15284" priority="15332" stopIfTrue="1" operator="lessThan">
      <formula>G148</formula>
    </cfRule>
  </conditionalFormatting>
  <conditionalFormatting sqref="O148">
    <cfRule type="cellIs" dxfId="15283" priority="15331" stopIfTrue="1" operator="lessThan">
      <formula>G148</formula>
    </cfRule>
  </conditionalFormatting>
  <conditionalFormatting sqref="O148">
    <cfRule type="cellIs" dxfId="15282" priority="15330" stopIfTrue="1" operator="lessThan">
      <formula>G148</formula>
    </cfRule>
  </conditionalFormatting>
  <conditionalFormatting sqref="O148">
    <cfRule type="cellIs" dxfId="15281" priority="15329" stopIfTrue="1" operator="lessThan">
      <formula>G148</formula>
    </cfRule>
  </conditionalFormatting>
  <conditionalFormatting sqref="O148">
    <cfRule type="cellIs" dxfId="15280" priority="15328" stopIfTrue="1" operator="lessThan">
      <formula>G148</formula>
    </cfRule>
  </conditionalFormatting>
  <conditionalFormatting sqref="O148">
    <cfRule type="cellIs" dxfId="15279" priority="15327" stopIfTrue="1" operator="lessThan">
      <formula>G148</formula>
    </cfRule>
  </conditionalFormatting>
  <conditionalFormatting sqref="O148">
    <cfRule type="cellIs" dxfId="15278" priority="15326" stopIfTrue="1" operator="lessThan">
      <formula>G148</formula>
    </cfRule>
  </conditionalFormatting>
  <conditionalFormatting sqref="O148">
    <cfRule type="cellIs" dxfId="15277" priority="15325" stopIfTrue="1" operator="lessThan">
      <formula>G148</formula>
    </cfRule>
  </conditionalFormatting>
  <conditionalFormatting sqref="O148">
    <cfRule type="cellIs" dxfId="15276" priority="15324" stopIfTrue="1" operator="lessThan">
      <formula>G148</formula>
    </cfRule>
  </conditionalFormatting>
  <conditionalFormatting sqref="O148">
    <cfRule type="cellIs" dxfId="15275" priority="15323" stopIfTrue="1" operator="lessThan">
      <formula>G148</formula>
    </cfRule>
  </conditionalFormatting>
  <conditionalFormatting sqref="O148">
    <cfRule type="cellIs" dxfId="15274" priority="15322" stopIfTrue="1" operator="lessThan">
      <formula>G148</formula>
    </cfRule>
  </conditionalFormatting>
  <conditionalFormatting sqref="O148">
    <cfRule type="cellIs" dxfId="15273" priority="15321" stopIfTrue="1" operator="lessThan">
      <formula>G148</formula>
    </cfRule>
  </conditionalFormatting>
  <conditionalFormatting sqref="O148">
    <cfRule type="cellIs" dxfId="15272" priority="15320" stopIfTrue="1" operator="lessThan">
      <formula>G148</formula>
    </cfRule>
  </conditionalFormatting>
  <conditionalFormatting sqref="Y149">
    <cfRule type="cellIs" dxfId="15271" priority="15319" stopIfTrue="1" operator="lessThan">
      <formula>J149</formula>
    </cfRule>
  </conditionalFormatting>
  <conditionalFormatting sqref="Y149">
    <cfRule type="cellIs" dxfId="15270" priority="15318" stopIfTrue="1" operator="lessThan">
      <formula>J149</formula>
    </cfRule>
  </conditionalFormatting>
  <conditionalFormatting sqref="Y149">
    <cfRule type="cellIs" dxfId="15269" priority="15317" stopIfTrue="1" operator="lessThan">
      <formula>J149</formula>
    </cfRule>
  </conditionalFormatting>
  <conditionalFormatting sqref="Y149">
    <cfRule type="cellIs" dxfId="15268" priority="15316" stopIfTrue="1" operator="lessThan">
      <formula>J149</formula>
    </cfRule>
  </conditionalFormatting>
  <conditionalFormatting sqref="Y149">
    <cfRule type="cellIs" dxfId="15267" priority="15315" stopIfTrue="1" operator="lessThan">
      <formula>J149</formula>
    </cfRule>
  </conditionalFormatting>
  <conditionalFormatting sqref="Y149">
    <cfRule type="cellIs" dxfId="15266" priority="15314" stopIfTrue="1" operator="lessThan">
      <formula>J149</formula>
    </cfRule>
  </conditionalFormatting>
  <conditionalFormatting sqref="Y149">
    <cfRule type="cellIs" dxfId="15265" priority="15313" stopIfTrue="1" operator="lessThan">
      <formula>J149</formula>
    </cfRule>
  </conditionalFormatting>
  <conditionalFormatting sqref="Y149">
    <cfRule type="cellIs" dxfId="15264" priority="15312" stopIfTrue="1" operator="lessThan">
      <formula>J149</formula>
    </cfRule>
  </conditionalFormatting>
  <conditionalFormatting sqref="Y149">
    <cfRule type="cellIs" dxfId="15263" priority="15311" stopIfTrue="1" operator="lessThan">
      <formula>J149</formula>
    </cfRule>
  </conditionalFormatting>
  <conditionalFormatting sqref="Y149">
    <cfRule type="cellIs" dxfId="15262" priority="15310" stopIfTrue="1" operator="lessThan">
      <formula>J149</formula>
    </cfRule>
  </conditionalFormatting>
  <conditionalFormatting sqref="Y149">
    <cfRule type="cellIs" dxfId="15261" priority="15309" stopIfTrue="1" operator="lessThan">
      <formula>J149</formula>
    </cfRule>
  </conditionalFormatting>
  <conditionalFormatting sqref="Y149">
    <cfRule type="cellIs" dxfId="15260" priority="15308" stopIfTrue="1" operator="lessThan">
      <formula>J149</formula>
    </cfRule>
  </conditionalFormatting>
  <conditionalFormatting sqref="X149">
    <cfRule type="cellIs" dxfId="15259" priority="15307" stopIfTrue="1" operator="lessThan">
      <formula>J149</formula>
    </cfRule>
  </conditionalFormatting>
  <conditionalFormatting sqref="X149">
    <cfRule type="cellIs" dxfId="15258" priority="15306" stopIfTrue="1" operator="lessThan">
      <formula>J149</formula>
    </cfRule>
  </conditionalFormatting>
  <conditionalFormatting sqref="X149">
    <cfRule type="cellIs" dxfId="15257" priority="15305" stopIfTrue="1" operator="lessThan">
      <formula>J149</formula>
    </cfRule>
  </conditionalFormatting>
  <conditionalFormatting sqref="Y149">
    <cfRule type="cellIs" dxfId="15256" priority="15304" stopIfTrue="1" operator="lessThan">
      <formula>J149</formula>
    </cfRule>
  </conditionalFormatting>
  <conditionalFormatting sqref="X149">
    <cfRule type="cellIs" dxfId="15255" priority="15303" stopIfTrue="1" operator="lessThan">
      <formula>J149</formula>
    </cfRule>
  </conditionalFormatting>
  <conditionalFormatting sqref="X149">
    <cfRule type="cellIs" dxfId="15254" priority="15302" stopIfTrue="1" operator="lessThan">
      <formula>J149</formula>
    </cfRule>
  </conditionalFormatting>
  <conditionalFormatting sqref="O149">
    <cfRule type="cellIs" dxfId="15253" priority="15301" stopIfTrue="1" operator="lessThan">
      <formula>G149</formula>
    </cfRule>
  </conditionalFormatting>
  <conditionalFormatting sqref="O149">
    <cfRule type="cellIs" dxfId="15252" priority="15300" stopIfTrue="1" operator="lessThan">
      <formula>G149</formula>
    </cfRule>
  </conditionalFormatting>
  <conditionalFormatting sqref="O149">
    <cfRule type="cellIs" dxfId="15251" priority="15299" stopIfTrue="1" operator="lessThan">
      <formula>G149</formula>
    </cfRule>
  </conditionalFormatting>
  <conditionalFormatting sqref="O149">
    <cfRule type="cellIs" dxfId="15250" priority="15298" stopIfTrue="1" operator="lessThan">
      <formula>G149</formula>
    </cfRule>
  </conditionalFormatting>
  <conditionalFormatting sqref="O149">
    <cfRule type="cellIs" dxfId="15249" priority="15297" stopIfTrue="1" operator="lessThan">
      <formula>G149</formula>
    </cfRule>
  </conditionalFormatting>
  <conditionalFormatting sqref="O149">
    <cfRule type="cellIs" dxfId="15248" priority="15296" stopIfTrue="1" operator="lessThan">
      <formula>G149</formula>
    </cfRule>
  </conditionalFormatting>
  <conditionalFormatting sqref="O149">
    <cfRule type="cellIs" dxfId="15247" priority="15291" stopIfTrue="1" operator="lessThan">
      <formula>G149</formula>
    </cfRule>
  </conditionalFormatting>
  <conditionalFormatting sqref="O149">
    <cfRule type="cellIs" dxfId="15246" priority="15290" stopIfTrue="1" operator="lessThan">
      <formula>G149</formula>
    </cfRule>
  </conditionalFormatting>
  <conditionalFormatting sqref="O149">
    <cfRule type="cellIs" dxfId="15245" priority="15289" stopIfTrue="1" operator="lessThan">
      <formula>G149</formula>
    </cfRule>
  </conditionalFormatting>
  <conditionalFormatting sqref="O149">
    <cfRule type="cellIs" dxfId="15244" priority="15288" stopIfTrue="1" operator="lessThan">
      <formula>G149</formula>
    </cfRule>
  </conditionalFormatting>
  <conditionalFormatting sqref="O149">
    <cfRule type="cellIs" dxfId="15243" priority="15287" stopIfTrue="1" operator="lessThan">
      <formula>G149</formula>
    </cfRule>
  </conditionalFormatting>
  <conditionalFormatting sqref="O149">
    <cfRule type="cellIs" dxfId="15242" priority="15286" stopIfTrue="1" operator="lessThan">
      <formula>G149</formula>
    </cfRule>
  </conditionalFormatting>
  <conditionalFormatting sqref="O149">
    <cfRule type="cellIs" dxfId="15241" priority="15281" stopIfTrue="1" operator="lessThan">
      <formula>G149</formula>
    </cfRule>
  </conditionalFormatting>
  <conditionalFormatting sqref="O149">
    <cfRule type="cellIs" dxfId="15240" priority="15280" stopIfTrue="1" operator="lessThan">
      <formula>G149</formula>
    </cfRule>
  </conditionalFormatting>
  <conditionalFormatting sqref="O149">
    <cfRule type="cellIs" dxfId="15239" priority="15279" stopIfTrue="1" operator="lessThan">
      <formula>G149</formula>
    </cfRule>
  </conditionalFormatting>
  <conditionalFormatting sqref="O149">
    <cfRule type="cellIs" dxfId="15238" priority="15278" stopIfTrue="1" operator="lessThan">
      <formula>G149</formula>
    </cfRule>
  </conditionalFormatting>
  <conditionalFormatting sqref="O149">
    <cfRule type="cellIs" dxfId="15237" priority="15277" stopIfTrue="1" operator="lessThan">
      <formula>G149</formula>
    </cfRule>
  </conditionalFormatting>
  <conditionalFormatting sqref="O149">
    <cfRule type="cellIs" dxfId="15236" priority="15276" stopIfTrue="1" operator="lessThan">
      <formula>G149</formula>
    </cfRule>
  </conditionalFormatting>
  <conditionalFormatting sqref="O149">
    <cfRule type="cellIs" dxfId="15235" priority="15271" stopIfTrue="1" operator="lessThan">
      <formula>G149</formula>
    </cfRule>
  </conditionalFormatting>
  <conditionalFormatting sqref="O149">
    <cfRule type="cellIs" dxfId="15234" priority="15270" stopIfTrue="1" operator="lessThan">
      <formula>G149</formula>
    </cfRule>
  </conditionalFormatting>
  <conditionalFormatting sqref="O149">
    <cfRule type="cellIs" dxfId="15233" priority="15269" stopIfTrue="1" operator="lessThan">
      <formula>G149</formula>
    </cfRule>
  </conditionalFormatting>
  <conditionalFormatting sqref="O149">
    <cfRule type="cellIs" dxfId="15232" priority="15268" stopIfTrue="1" operator="lessThan">
      <formula>G149</formula>
    </cfRule>
  </conditionalFormatting>
  <conditionalFormatting sqref="O149">
    <cfRule type="cellIs" dxfId="15231" priority="15267" stopIfTrue="1" operator="lessThan">
      <formula>G149</formula>
    </cfRule>
  </conditionalFormatting>
  <conditionalFormatting sqref="O149">
    <cfRule type="cellIs" dxfId="15230" priority="15266" stopIfTrue="1" operator="lessThan">
      <formula>G149</formula>
    </cfRule>
  </conditionalFormatting>
  <conditionalFormatting sqref="O149">
    <cfRule type="cellIs" dxfId="15229" priority="15261" stopIfTrue="1" operator="lessThan">
      <formula>G149</formula>
    </cfRule>
  </conditionalFormatting>
  <conditionalFormatting sqref="O149">
    <cfRule type="cellIs" dxfId="15228" priority="15260" stopIfTrue="1" operator="lessThan">
      <formula>G149</formula>
    </cfRule>
  </conditionalFormatting>
  <conditionalFormatting sqref="O149">
    <cfRule type="cellIs" dxfId="15227" priority="15259" stopIfTrue="1" operator="lessThan">
      <formula>G149</formula>
    </cfRule>
  </conditionalFormatting>
  <conditionalFormatting sqref="O149">
    <cfRule type="cellIs" dxfId="15226" priority="15258" stopIfTrue="1" operator="lessThan">
      <formula>G149</formula>
    </cfRule>
  </conditionalFormatting>
  <conditionalFormatting sqref="O149">
    <cfRule type="cellIs" dxfId="15225" priority="15257" stopIfTrue="1" operator="lessThan">
      <formula>G149</formula>
    </cfRule>
  </conditionalFormatting>
  <conditionalFormatting sqref="O149">
    <cfRule type="cellIs" dxfId="15224" priority="15256" stopIfTrue="1" operator="lessThan">
      <formula>G149</formula>
    </cfRule>
  </conditionalFormatting>
  <conditionalFormatting sqref="O149">
    <cfRule type="cellIs" dxfId="15223" priority="15255" stopIfTrue="1" operator="lessThan">
      <formula>G149</formula>
    </cfRule>
  </conditionalFormatting>
  <conditionalFormatting sqref="O149">
    <cfRule type="cellIs" dxfId="15222" priority="15254" stopIfTrue="1" operator="lessThan">
      <formula>G149</formula>
    </cfRule>
  </conditionalFormatting>
  <conditionalFormatting sqref="O149">
    <cfRule type="cellIs" dxfId="15221" priority="15253" stopIfTrue="1" operator="lessThan">
      <formula>G149</formula>
    </cfRule>
  </conditionalFormatting>
  <conditionalFormatting sqref="O149">
    <cfRule type="cellIs" dxfId="15220" priority="15252" stopIfTrue="1" operator="lessThan">
      <formula>G149</formula>
    </cfRule>
  </conditionalFormatting>
  <conditionalFormatting sqref="O149">
    <cfRule type="cellIs" dxfId="15219" priority="15251" stopIfTrue="1" operator="lessThan">
      <formula>G149</formula>
    </cfRule>
  </conditionalFormatting>
  <conditionalFormatting sqref="O149">
    <cfRule type="cellIs" dxfId="15218" priority="15250" stopIfTrue="1" operator="lessThan">
      <formula>G149</formula>
    </cfRule>
  </conditionalFormatting>
  <conditionalFormatting sqref="O149">
    <cfRule type="cellIs" dxfId="15217" priority="15249" stopIfTrue="1" operator="lessThan">
      <formula>G149</formula>
    </cfRule>
  </conditionalFormatting>
  <conditionalFormatting sqref="O149">
    <cfRule type="cellIs" dxfId="15216" priority="15248" stopIfTrue="1" operator="lessThan">
      <formula>G149</formula>
    </cfRule>
  </conditionalFormatting>
  <conditionalFormatting sqref="O149">
    <cfRule type="cellIs" dxfId="15215" priority="15247" stopIfTrue="1" operator="lessThan">
      <formula>G149</formula>
    </cfRule>
  </conditionalFormatting>
  <conditionalFormatting sqref="O149">
    <cfRule type="cellIs" dxfId="15214" priority="15246" stopIfTrue="1" operator="lessThan">
      <formula>G149</formula>
    </cfRule>
  </conditionalFormatting>
  <conditionalFormatting sqref="O149">
    <cfRule type="cellIs" dxfId="15213" priority="15245" stopIfTrue="1" operator="lessThan">
      <formula>G149</formula>
    </cfRule>
  </conditionalFormatting>
  <conditionalFormatting sqref="O149">
    <cfRule type="cellIs" dxfId="15212" priority="15244" stopIfTrue="1" operator="lessThan">
      <formula>G149</formula>
    </cfRule>
  </conditionalFormatting>
  <conditionalFormatting sqref="O149">
    <cfRule type="cellIs" dxfId="15211" priority="15243" stopIfTrue="1" operator="lessThan">
      <formula>G149</formula>
    </cfRule>
  </conditionalFormatting>
  <conditionalFormatting sqref="O149">
    <cfRule type="cellIs" dxfId="15210" priority="15242" stopIfTrue="1" operator="lessThan">
      <formula>G149</formula>
    </cfRule>
  </conditionalFormatting>
  <conditionalFormatting sqref="O149">
    <cfRule type="cellIs" dxfId="15209" priority="15241" stopIfTrue="1" operator="lessThan">
      <formula>G149</formula>
    </cfRule>
  </conditionalFormatting>
  <conditionalFormatting sqref="O149">
    <cfRule type="cellIs" dxfId="15208" priority="15240" stopIfTrue="1" operator="lessThan">
      <formula>G149</formula>
    </cfRule>
  </conditionalFormatting>
  <conditionalFormatting sqref="O149">
    <cfRule type="cellIs" dxfId="15207" priority="15239" stopIfTrue="1" operator="lessThan">
      <formula>G149</formula>
    </cfRule>
  </conditionalFormatting>
  <conditionalFormatting sqref="O149">
    <cfRule type="cellIs" dxfId="15206" priority="15238" stopIfTrue="1" operator="lessThan">
      <formula>G149</formula>
    </cfRule>
  </conditionalFormatting>
  <conditionalFormatting sqref="O149">
    <cfRule type="cellIs" dxfId="15205" priority="15237" stopIfTrue="1" operator="lessThan">
      <formula>G149</formula>
    </cfRule>
  </conditionalFormatting>
  <conditionalFormatting sqref="O149">
    <cfRule type="cellIs" dxfId="15204" priority="15236" stopIfTrue="1" operator="lessThan">
      <formula>G149</formula>
    </cfRule>
  </conditionalFormatting>
  <conditionalFormatting sqref="O149">
    <cfRule type="cellIs" dxfId="15203" priority="15235" stopIfTrue="1" operator="lessThan">
      <formula>G149</formula>
    </cfRule>
  </conditionalFormatting>
  <conditionalFormatting sqref="O149">
    <cfRule type="cellIs" dxfId="15202" priority="15234" stopIfTrue="1" operator="lessThan">
      <formula>G149</formula>
    </cfRule>
  </conditionalFormatting>
  <conditionalFormatting sqref="O149">
    <cfRule type="cellIs" dxfId="15201" priority="15233" stopIfTrue="1" operator="lessThan">
      <formula>G149</formula>
    </cfRule>
  </conditionalFormatting>
  <conditionalFormatting sqref="O149">
    <cfRule type="cellIs" dxfId="15200" priority="15232" stopIfTrue="1" operator="lessThan">
      <formula>G149</formula>
    </cfRule>
  </conditionalFormatting>
  <conditionalFormatting sqref="O149">
    <cfRule type="cellIs" dxfId="15199" priority="15231" stopIfTrue="1" operator="lessThan">
      <formula>G149</formula>
    </cfRule>
  </conditionalFormatting>
  <conditionalFormatting sqref="O149">
    <cfRule type="cellIs" dxfId="15198" priority="15230" stopIfTrue="1" operator="lessThan">
      <formula>G149</formula>
    </cfRule>
  </conditionalFormatting>
  <conditionalFormatting sqref="O149">
    <cfRule type="cellIs" dxfId="15197" priority="15229" stopIfTrue="1" operator="lessThan">
      <formula>G149</formula>
    </cfRule>
  </conditionalFormatting>
  <conditionalFormatting sqref="O149">
    <cfRule type="cellIs" dxfId="15196" priority="15228" stopIfTrue="1" operator="lessThan">
      <formula>G149</formula>
    </cfRule>
  </conditionalFormatting>
  <conditionalFormatting sqref="O149">
    <cfRule type="cellIs" dxfId="15195" priority="15227" stopIfTrue="1" operator="lessThan">
      <formula>G149</formula>
    </cfRule>
  </conditionalFormatting>
  <conditionalFormatting sqref="O149">
    <cfRule type="cellIs" dxfId="15194" priority="15226" stopIfTrue="1" operator="lessThan">
      <formula>G149</formula>
    </cfRule>
  </conditionalFormatting>
  <conditionalFormatting sqref="O149">
    <cfRule type="cellIs" dxfId="15193" priority="15225" stopIfTrue="1" operator="lessThan">
      <formula>G149</formula>
    </cfRule>
  </conditionalFormatting>
  <conditionalFormatting sqref="O149">
    <cfRule type="cellIs" dxfId="15192" priority="15224" stopIfTrue="1" operator="lessThan">
      <formula>G149</formula>
    </cfRule>
  </conditionalFormatting>
  <conditionalFormatting sqref="O149">
    <cfRule type="cellIs" dxfId="15191" priority="15223" stopIfTrue="1" operator="lessThan">
      <formula>G149</formula>
    </cfRule>
  </conditionalFormatting>
  <conditionalFormatting sqref="O149">
    <cfRule type="cellIs" dxfId="15190" priority="15222" stopIfTrue="1" operator="lessThan">
      <formula>G149</formula>
    </cfRule>
  </conditionalFormatting>
  <conditionalFormatting sqref="O149">
    <cfRule type="cellIs" dxfId="15189" priority="15221" stopIfTrue="1" operator="lessThan">
      <formula>G149</formula>
    </cfRule>
  </conditionalFormatting>
  <conditionalFormatting sqref="O149">
    <cfRule type="cellIs" dxfId="15188" priority="15220" stopIfTrue="1" operator="lessThan">
      <formula>G149</formula>
    </cfRule>
  </conditionalFormatting>
  <conditionalFormatting sqref="O149">
    <cfRule type="cellIs" dxfId="15187" priority="15219" stopIfTrue="1" operator="lessThan">
      <formula>G149</formula>
    </cfRule>
  </conditionalFormatting>
  <conditionalFormatting sqref="O149">
    <cfRule type="cellIs" dxfId="15186" priority="15218" stopIfTrue="1" operator="lessThan">
      <formula>G149</formula>
    </cfRule>
  </conditionalFormatting>
  <conditionalFormatting sqref="O149">
    <cfRule type="cellIs" dxfId="15185" priority="15217" stopIfTrue="1" operator="lessThan">
      <formula>G149</formula>
    </cfRule>
  </conditionalFormatting>
  <conditionalFormatting sqref="O149">
    <cfRule type="cellIs" dxfId="15184" priority="15216" stopIfTrue="1" operator="lessThan">
      <formula>G149</formula>
    </cfRule>
  </conditionalFormatting>
  <conditionalFormatting sqref="O149">
    <cfRule type="cellIs" dxfId="15183" priority="15215" stopIfTrue="1" operator="lessThan">
      <formula>G149</formula>
    </cfRule>
  </conditionalFormatting>
  <conditionalFormatting sqref="O149">
    <cfRule type="cellIs" dxfId="15182" priority="15214" stopIfTrue="1" operator="lessThan">
      <formula>G149</formula>
    </cfRule>
  </conditionalFormatting>
  <conditionalFormatting sqref="O149">
    <cfRule type="cellIs" dxfId="15181" priority="15213" stopIfTrue="1" operator="lessThan">
      <formula>G149</formula>
    </cfRule>
  </conditionalFormatting>
  <conditionalFormatting sqref="O149">
    <cfRule type="cellIs" dxfId="15180" priority="15212" stopIfTrue="1" operator="lessThan">
      <formula>G149</formula>
    </cfRule>
  </conditionalFormatting>
  <conditionalFormatting sqref="O149">
    <cfRule type="cellIs" dxfId="15179" priority="15211" stopIfTrue="1" operator="lessThan">
      <formula>G149</formula>
    </cfRule>
  </conditionalFormatting>
  <conditionalFormatting sqref="O149">
    <cfRule type="cellIs" dxfId="15178" priority="15210" stopIfTrue="1" operator="lessThan">
      <formula>G149</formula>
    </cfRule>
  </conditionalFormatting>
  <conditionalFormatting sqref="O149">
    <cfRule type="cellIs" dxfId="15177" priority="15209" stopIfTrue="1" operator="lessThan">
      <formula>G149</formula>
    </cfRule>
  </conditionalFormatting>
  <conditionalFormatting sqref="O149">
    <cfRule type="cellIs" dxfId="15176" priority="15208" stopIfTrue="1" operator="lessThan">
      <formula>G149</formula>
    </cfRule>
  </conditionalFormatting>
  <conditionalFormatting sqref="O149">
    <cfRule type="cellIs" dxfId="15175" priority="15207" stopIfTrue="1" operator="lessThan">
      <formula>G149</formula>
    </cfRule>
  </conditionalFormatting>
  <conditionalFormatting sqref="O149">
    <cfRule type="cellIs" dxfId="15174" priority="15206" stopIfTrue="1" operator="lessThan">
      <formula>G149</formula>
    </cfRule>
  </conditionalFormatting>
  <conditionalFormatting sqref="O149">
    <cfRule type="cellIs" dxfId="15173" priority="15205" stopIfTrue="1" operator="lessThan">
      <formula>G149</formula>
    </cfRule>
  </conditionalFormatting>
  <conditionalFormatting sqref="O149">
    <cfRule type="cellIs" dxfId="15172" priority="15204" stopIfTrue="1" operator="lessThan">
      <formula>G149</formula>
    </cfRule>
  </conditionalFormatting>
  <conditionalFormatting sqref="O149">
    <cfRule type="cellIs" dxfId="15171" priority="15203" stopIfTrue="1" operator="lessThan">
      <formula>G149</formula>
    </cfRule>
  </conditionalFormatting>
  <conditionalFormatting sqref="O149">
    <cfRule type="cellIs" dxfId="15170" priority="15202" stopIfTrue="1" operator="lessThan">
      <formula>G149</formula>
    </cfRule>
  </conditionalFormatting>
  <conditionalFormatting sqref="O149">
    <cfRule type="cellIs" dxfId="15169" priority="15201" stopIfTrue="1" operator="lessThan">
      <formula>G149</formula>
    </cfRule>
  </conditionalFormatting>
  <conditionalFormatting sqref="O149">
    <cfRule type="cellIs" dxfId="15168" priority="15200" stopIfTrue="1" operator="lessThan">
      <formula>G149</formula>
    </cfRule>
  </conditionalFormatting>
  <conditionalFormatting sqref="O149">
    <cfRule type="cellIs" dxfId="15167" priority="15199" stopIfTrue="1" operator="lessThan">
      <formula>G149</formula>
    </cfRule>
  </conditionalFormatting>
  <conditionalFormatting sqref="O149">
    <cfRule type="cellIs" dxfId="15166" priority="15198" stopIfTrue="1" operator="lessThan">
      <formula>G149</formula>
    </cfRule>
  </conditionalFormatting>
  <conditionalFormatting sqref="O149">
    <cfRule type="cellIs" dxfId="15165" priority="15197" stopIfTrue="1" operator="lessThan">
      <formula>G149</formula>
    </cfRule>
  </conditionalFormatting>
  <conditionalFormatting sqref="O149">
    <cfRule type="cellIs" dxfId="15164" priority="15196" stopIfTrue="1" operator="lessThan">
      <formula>G149</formula>
    </cfRule>
  </conditionalFormatting>
  <conditionalFormatting sqref="O149">
    <cfRule type="cellIs" dxfId="15163" priority="15195" stopIfTrue="1" operator="lessThan">
      <formula>G149</formula>
    </cfRule>
  </conditionalFormatting>
  <conditionalFormatting sqref="O149">
    <cfRule type="cellIs" dxfId="15162" priority="15194" stopIfTrue="1" operator="lessThan">
      <formula>G149</formula>
    </cfRule>
  </conditionalFormatting>
  <conditionalFormatting sqref="O149">
    <cfRule type="cellIs" dxfId="15161" priority="15193" stopIfTrue="1" operator="lessThan">
      <formula>G149</formula>
    </cfRule>
  </conditionalFormatting>
  <conditionalFormatting sqref="O149">
    <cfRule type="cellIs" dxfId="15160" priority="15192" stopIfTrue="1" operator="lessThan">
      <formula>G149</formula>
    </cfRule>
  </conditionalFormatting>
  <conditionalFormatting sqref="O149">
    <cfRule type="cellIs" dxfId="15159" priority="15191" stopIfTrue="1" operator="lessThan">
      <formula>G149</formula>
    </cfRule>
  </conditionalFormatting>
  <conditionalFormatting sqref="O149">
    <cfRule type="cellIs" dxfId="15158" priority="15190" stopIfTrue="1" operator="lessThan">
      <formula>G149</formula>
    </cfRule>
  </conditionalFormatting>
  <conditionalFormatting sqref="O149">
    <cfRule type="cellIs" dxfId="15157" priority="15189" stopIfTrue="1" operator="lessThan">
      <formula>G149</formula>
    </cfRule>
  </conditionalFormatting>
  <conditionalFormatting sqref="O149">
    <cfRule type="cellIs" dxfId="15156" priority="15188" stopIfTrue="1" operator="lessThan">
      <formula>G149</formula>
    </cfRule>
  </conditionalFormatting>
  <conditionalFormatting sqref="O149">
    <cfRule type="cellIs" dxfId="15155" priority="15187" stopIfTrue="1" operator="lessThan">
      <formula>G149</formula>
    </cfRule>
  </conditionalFormatting>
  <conditionalFormatting sqref="O149">
    <cfRule type="cellIs" dxfId="15154" priority="15186" stopIfTrue="1" operator="lessThan">
      <formula>G149</formula>
    </cfRule>
  </conditionalFormatting>
  <conditionalFormatting sqref="O149">
    <cfRule type="cellIs" dxfId="15153" priority="15185" stopIfTrue="1" operator="lessThan">
      <formula>G149</formula>
    </cfRule>
  </conditionalFormatting>
  <conditionalFormatting sqref="O149">
    <cfRule type="cellIs" dxfId="15152" priority="15184" stopIfTrue="1" operator="lessThan">
      <formula>G149</formula>
    </cfRule>
  </conditionalFormatting>
  <conditionalFormatting sqref="O149">
    <cfRule type="cellIs" dxfId="15151" priority="15183" stopIfTrue="1" operator="lessThan">
      <formula>G149</formula>
    </cfRule>
  </conditionalFormatting>
  <conditionalFormatting sqref="O149">
    <cfRule type="cellIs" dxfId="15150" priority="15182" stopIfTrue="1" operator="lessThan">
      <formula>G149</formula>
    </cfRule>
  </conditionalFormatting>
  <conditionalFormatting sqref="O149">
    <cfRule type="cellIs" dxfId="15149" priority="15181" stopIfTrue="1" operator="lessThan">
      <formula>G149</formula>
    </cfRule>
  </conditionalFormatting>
  <conditionalFormatting sqref="O149">
    <cfRule type="cellIs" dxfId="15148" priority="15180" stopIfTrue="1" operator="lessThan">
      <formula>G149</formula>
    </cfRule>
  </conditionalFormatting>
  <conditionalFormatting sqref="O149">
    <cfRule type="cellIs" dxfId="15147" priority="15179" stopIfTrue="1" operator="lessThan">
      <formula>G149</formula>
    </cfRule>
  </conditionalFormatting>
  <conditionalFormatting sqref="O149">
    <cfRule type="cellIs" dxfId="15146" priority="15178" stopIfTrue="1" operator="lessThan">
      <formula>G149</formula>
    </cfRule>
  </conditionalFormatting>
  <conditionalFormatting sqref="O149">
    <cfRule type="cellIs" dxfId="15145" priority="15177" stopIfTrue="1" operator="lessThan">
      <formula>G149</formula>
    </cfRule>
  </conditionalFormatting>
  <conditionalFormatting sqref="O149">
    <cfRule type="cellIs" dxfId="15144" priority="15176" stopIfTrue="1" operator="lessThan">
      <formula>G149</formula>
    </cfRule>
  </conditionalFormatting>
  <conditionalFormatting sqref="O149">
    <cfRule type="cellIs" dxfId="15143" priority="15175" stopIfTrue="1" operator="lessThan">
      <formula>G149</formula>
    </cfRule>
  </conditionalFormatting>
  <conditionalFormatting sqref="O149">
    <cfRule type="cellIs" dxfId="15142" priority="15174" stopIfTrue="1" operator="lessThan">
      <formula>G149</formula>
    </cfRule>
  </conditionalFormatting>
  <conditionalFormatting sqref="O149">
    <cfRule type="cellIs" dxfId="15141" priority="15173" stopIfTrue="1" operator="lessThan">
      <formula>G149</formula>
    </cfRule>
  </conditionalFormatting>
  <conditionalFormatting sqref="O149">
    <cfRule type="cellIs" dxfId="15140" priority="15172" stopIfTrue="1" operator="lessThan">
      <formula>G149</formula>
    </cfRule>
  </conditionalFormatting>
  <conditionalFormatting sqref="O149">
    <cfRule type="cellIs" dxfId="15139" priority="15171" stopIfTrue="1" operator="lessThan">
      <formula>G149</formula>
    </cfRule>
  </conditionalFormatting>
  <conditionalFormatting sqref="O149">
    <cfRule type="cellIs" dxfId="15138" priority="15170" stopIfTrue="1" operator="lessThan">
      <formula>G149</formula>
    </cfRule>
  </conditionalFormatting>
  <conditionalFormatting sqref="O149">
    <cfRule type="cellIs" dxfId="15137" priority="15169" stopIfTrue="1" operator="lessThan">
      <formula>G149</formula>
    </cfRule>
  </conditionalFormatting>
  <conditionalFormatting sqref="O149">
    <cfRule type="cellIs" dxfId="15136" priority="15168" stopIfTrue="1" operator="lessThan">
      <formula>G149</formula>
    </cfRule>
  </conditionalFormatting>
  <conditionalFormatting sqref="O149">
    <cfRule type="cellIs" dxfId="15135" priority="15167" stopIfTrue="1" operator="lessThan">
      <formula>G149</formula>
    </cfRule>
  </conditionalFormatting>
  <conditionalFormatting sqref="O149">
    <cfRule type="cellIs" dxfId="15134" priority="15166" stopIfTrue="1" operator="lessThan">
      <formula>G149</formula>
    </cfRule>
  </conditionalFormatting>
  <conditionalFormatting sqref="O149">
    <cfRule type="cellIs" dxfId="15133" priority="15165" stopIfTrue="1" operator="lessThan">
      <formula>G149</formula>
    </cfRule>
  </conditionalFormatting>
  <conditionalFormatting sqref="O149">
    <cfRule type="cellIs" dxfId="15132" priority="15164" stopIfTrue="1" operator="lessThan">
      <formula>G149</formula>
    </cfRule>
  </conditionalFormatting>
  <conditionalFormatting sqref="O149">
    <cfRule type="cellIs" dxfId="15131" priority="15163" stopIfTrue="1" operator="lessThan">
      <formula>G149</formula>
    </cfRule>
  </conditionalFormatting>
  <conditionalFormatting sqref="O149">
    <cfRule type="cellIs" dxfId="15130" priority="15162" stopIfTrue="1" operator="lessThan">
      <formula>G149</formula>
    </cfRule>
  </conditionalFormatting>
  <conditionalFormatting sqref="O149">
    <cfRule type="cellIs" dxfId="15129" priority="15161" stopIfTrue="1" operator="lessThan">
      <formula>G149</formula>
    </cfRule>
  </conditionalFormatting>
  <conditionalFormatting sqref="O149">
    <cfRule type="cellIs" dxfId="15128" priority="15160" stopIfTrue="1" operator="lessThan">
      <formula>G149</formula>
    </cfRule>
  </conditionalFormatting>
  <conditionalFormatting sqref="O149">
    <cfRule type="cellIs" dxfId="15127" priority="15159" stopIfTrue="1" operator="lessThan">
      <formula>G149</formula>
    </cfRule>
  </conditionalFormatting>
  <conditionalFormatting sqref="O149">
    <cfRule type="cellIs" dxfId="15126" priority="15158" stopIfTrue="1" operator="lessThan">
      <formula>G149</formula>
    </cfRule>
  </conditionalFormatting>
  <conditionalFormatting sqref="O149">
    <cfRule type="cellIs" dxfId="15125" priority="15157" stopIfTrue="1" operator="lessThan">
      <formula>G149</formula>
    </cfRule>
  </conditionalFormatting>
  <conditionalFormatting sqref="O149">
    <cfRule type="cellIs" dxfId="15124" priority="15156" stopIfTrue="1" operator="lessThan">
      <formula>G149</formula>
    </cfRule>
  </conditionalFormatting>
  <conditionalFormatting sqref="O149">
    <cfRule type="cellIs" dxfId="15123" priority="15155" stopIfTrue="1" operator="lessThan">
      <formula>G149</formula>
    </cfRule>
  </conditionalFormatting>
  <conditionalFormatting sqref="O149">
    <cfRule type="cellIs" dxfId="15122" priority="15154" stopIfTrue="1" operator="lessThan">
      <formula>G149</formula>
    </cfRule>
  </conditionalFormatting>
  <conditionalFormatting sqref="O149">
    <cfRule type="cellIs" dxfId="15121" priority="15153" stopIfTrue="1" operator="lessThan">
      <formula>G149</formula>
    </cfRule>
  </conditionalFormatting>
  <conditionalFormatting sqref="O149">
    <cfRule type="cellIs" dxfId="15120" priority="15152" stopIfTrue="1" operator="lessThan">
      <formula>G149</formula>
    </cfRule>
  </conditionalFormatting>
  <conditionalFormatting sqref="O149">
    <cfRule type="cellIs" dxfId="15119" priority="15151" stopIfTrue="1" operator="lessThan">
      <formula>G149</formula>
    </cfRule>
  </conditionalFormatting>
  <conditionalFormatting sqref="O149">
    <cfRule type="cellIs" dxfId="15118" priority="15150" stopIfTrue="1" operator="lessThan">
      <formula>G149</formula>
    </cfRule>
  </conditionalFormatting>
  <conditionalFormatting sqref="O149">
    <cfRule type="cellIs" dxfId="15117" priority="15149" stopIfTrue="1" operator="lessThan">
      <formula>G149</formula>
    </cfRule>
  </conditionalFormatting>
  <conditionalFormatting sqref="O149">
    <cfRule type="cellIs" dxfId="15116" priority="15148" stopIfTrue="1" operator="lessThan">
      <formula>G149</formula>
    </cfRule>
  </conditionalFormatting>
  <conditionalFormatting sqref="O149">
    <cfRule type="cellIs" dxfId="15115" priority="15147" stopIfTrue="1" operator="lessThan">
      <formula>G149</formula>
    </cfRule>
  </conditionalFormatting>
  <conditionalFormatting sqref="O149">
    <cfRule type="cellIs" dxfId="15114" priority="15146" stopIfTrue="1" operator="lessThan">
      <formula>G149</formula>
    </cfRule>
  </conditionalFormatting>
  <conditionalFormatting sqref="O149">
    <cfRule type="cellIs" dxfId="15113" priority="15145" stopIfTrue="1" operator="lessThan">
      <formula>G149</formula>
    </cfRule>
  </conditionalFormatting>
  <conditionalFormatting sqref="O149">
    <cfRule type="cellIs" dxfId="15112" priority="15144" stopIfTrue="1" operator="lessThan">
      <formula>G149</formula>
    </cfRule>
  </conditionalFormatting>
  <conditionalFormatting sqref="O149">
    <cfRule type="cellIs" dxfId="15111" priority="15143" stopIfTrue="1" operator="lessThan">
      <formula>G149</formula>
    </cfRule>
  </conditionalFormatting>
  <conditionalFormatting sqref="O149">
    <cfRule type="cellIs" dxfId="15110" priority="15142" stopIfTrue="1" operator="lessThan">
      <formula>G149</formula>
    </cfRule>
  </conditionalFormatting>
  <conditionalFormatting sqref="O149">
    <cfRule type="cellIs" dxfId="15109" priority="15141" stopIfTrue="1" operator="lessThan">
      <formula>G149</formula>
    </cfRule>
  </conditionalFormatting>
  <conditionalFormatting sqref="O149">
    <cfRule type="cellIs" dxfId="15108" priority="15140" stopIfTrue="1" operator="lessThan">
      <formula>G149</formula>
    </cfRule>
  </conditionalFormatting>
  <conditionalFormatting sqref="O149">
    <cfRule type="cellIs" dxfId="15107" priority="15139" stopIfTrue="1" operator="lessThan">
      <formula>G149</formula>
    </cfRule>
  </conditionalFormatting>
  <conditionalFormatting sqref="O149">
    <cfRule type="cellIs" dxfId="15106" priority="15138" stopIfTrue="1" operator="lessThan">
      <formula>G149</formula>
    </cfRule>
  </conditionalFormatting>
  <conditionalFormatting sqref="O149">
    <cfRule type="cellIs" dxfId="15105" priority="15137" stopIfTrue="1" operator="lessThan">
      <formula>G149</formula>
    </cfRule>
  </conditionalFormatting>
  <conditionalFormatting sqref="O149">
    <cfRule type="cellIs" dxfId="15104" priority="15136" stopIfTrue="1" operator="lessThan">
      <formula>G149</formula>
    </cfRule>
  </conditionalFormatting>
  <conditionalFormatting sqref="O149">
    <cfRule type="cellIs" dxfId="15103" priority="15135" stopIfTrue="1" operator="lessThan">
      <formula>G149</formula>
    </cfRule>
  </conditionalFormatting>
  <conditionalFormatting sqref="O149">
    <cfRule type="cellIs" dxfId="15102" priority="15134" stopIfTrue="1" operator="lessThan">
      <formula>G149</formula>
    </cfRule>
  </conditionalFormatting>
  <conditionalFormatting sqref="O149">
    <cfRule type="cellIs" dxfId="15101" priority="15133" stopIfTrue="1" operator="lessThan">
      <formula>G149</formula>
    </cfRule>
  </conditionalFormatting>
  <conditionalFormatting sqref="O149">
    <cfRule type="cellIs" dxfId="15100" priority="15132" stopIfTrue="1" operator="lessThan">
      <formula>G149</formula>
    </cfRule>
  </conditionalFormatting>
  <conditionalFormatting sqref="O149">
    <cfRule type="cellIs" dxfId="15099" priority="15131" stopIfTrue="1" operator="lessThan">
      <formula>G149</formula>
    </cfRule>
  </conditionalFormatting>
  <conditionalFormatting sqref="O149">
    <cfRule type="cellIs" dxfId="15098" priority="15130" stopIfTrue="1" operator="lessThan">
      <formula>G149</formula>
    </cfRule>
  </conditionalFormatting>
  <conditionalFormatting sqref="O149">
    <cfRule type="cellIs" dxfId="15097" priority="15129" stopIfTrue="1" operator="lessThan">
      <formula>G149</formula>
    </cfRule>
  </conditionalFormatting>
  <conditionalFormatting sqref="O149">
    <cfRule type="cellIs" dxfId="15096" priority="15128" stopIfTrue="1" operator="lessThan">
      <formula>G149</formula>
    </cfRule>
  </conditionalFormatting>
  <conditionalFormatting sqref="O149">
    <cfRule type="cellIs" dxfId="15095" priority="15127" stopIfTrue="1" operator="lessThan">
      <formula>G149</formula>
    </cfRule>
  </conditionalFormatting>
  <conditionalFormatting sqref="O149">
    <cfRule type="cellIs" dxfId="15094" priority="15126" stopIfTrue="1" operator="lessThan">
      <formula>G149</formula>
    </cfRule>
  </conditionalFormatting>
  <conditionalFormatting sqref="O149">
    <cfRule type="cellIs" dxfId="15093" priority="15125" stopIfTrue="1" operator="lessThan">
      <formula>G149</formula>
    </cfRule>
  </conditionalFormatting>
  <conditionalFormatting sqref="O149">
    <cfRule type="cellIs" dxfId="15092" priority="15124" stopIfTrue="1" operator="lessThan">
      <formula>G149</formula>
    </cfRule>
  </conditionalFormatting>
  <conditionalFormatting sqref="O149">
    <cfRule type="cellIs" dxfId="15091" priority="15123" stopIfTrue="1" operator="lessThan">
      <formula>G149</formula>
    </cfRule>
  </conditionalFormatting>
  <conditionalFormatting sqref="O149">
    <cfRule type="cellIs" dxfId="15090" priority="15122" stopIfTrue="1" operator="lessThan">
      <formula>G149</formula>
    </cfRule>
  </conditionalFormatting>
  <conditionalFormatting sqref="O149">
    <cfRule type="cellIs" dxfId="15089" priority="15121" stopIfTrue="1" operator="lessThan">
      <formula>G149</formula>
    </cfRule>
  </conditionalFormatting>
  <conditionalFormatting sqref="O149">
    <cfRule type="cellIs" dxfId="15088" priority="15120" stopIfTrue="1" operator="lessThan">
      <formula>G149</formula>
    </cfRule>
  </conditionalFormatting>
  <conditionalFormatting sqref="O149">
    <cfRule type="cellIs" dxfId="15087" priority="15119" stopIfTrue="1" operator="lessThan">
      <formula>G149</formula>
    </cfRule>
  </conditionalFormatting>
  <conditionalFormatting sqref="O149">
    <cfRule type="cellIs" dxfId="15086" priority="15118" stopIfTrue="1" operator="lessThan">
      <formula>G149</formula>
    </cfRule>
  </conditionalFormatting>
  <conditionalFormatting sqref="O149">
    <cfRule type="cellIs" dxfId="15085" priority="15117" stopIfTrue="1" operator="lessThan">
      <formula>G149</formula>
    </cfRule>
  </conditionalFormatting>
  <conditionalFormatting sqref="O149">
    <cfRule type="cellIs" dxfId="15084" priority="15116" stopIfTrue="1" operator="lessThan">
      <formula>G149</formula>
    </cfRule>
  </conditionalFormatting>
  <conditionalFormatting sqref="O149">
    <cfRule type="cellIs" dxfId="15083" priority="15115" stopIfTrue="1" operator="lessThan">
      <formula>G149</formula>
    </cfRule>
  </conditionalFormatting>
  <conditionalFormatting sqref="O149">
    <cfRule type="cellIs" dxfId="15082" priority="15114" stopIfTrue="1" operator="lessThan">
      <formula>G149</formula>
    </cfRule>
  </conditionalFormatting>
  <conditionalFormatting sqref="O149">
    <cfRule type="cellIs" dxfId="15081" priority="15113" stopIfTrue="1" operator="lessThan">
      <formula>G149</formula>
    </cfRule>
  </conditionalFormatting>
  <conditionalFormatting sqref="O149">
    <cfRule type="cellIs" dxfId="15080" priority="15112" stopIfTrue="1" operator="lessThan">
      <formula>G149</formula>
    </cfRule>
  </conditionalFormatting>
  <conditionalFormatting sqref="O149">
    <cfRule type="cellIs" dxfId="15079" priority="15111" stopIfTrue="1" operator="lessThan">
      <formula>G149</formula>
    </cfRule>
  </conditionalFormatting>
  <conditionalFormatting sqref="O149">
    <cfRule type="cellIs" dxfId="15078" priority="15110" stopIfTrue="1" operator="lessThan">
      <formula>G149</formula>
    </cfRule>
  </conditionalFormatting>
  <conditionalFormatting sqref="O149">
    <cfRule type="cellIs" dxfId="15077" priority="15109" stopIfTrue="1" operator="lessThan">
      <formula>G149</formula>
    </cfRule>
  </conditionalFormatting>
  <conditionalFormatting sqref="O149">
    <cfRule type="cellIs" dxfId="15076" priority="15108" stopIfTrue="1" operator="lessThan">
      <formula>G149</formula>
    </cfRule>
  </conditionalFormatting>
  <conditionalFormatting sqref="O149">
    <cfRule type="cellIs" dxfId="15075" priority="15107" stopIfTrue="1" operator="lessThan">
      <formula>G149</formula>
    </cfRule>
  </conditionalFormatting>
  <conditionalFormatting sqref="O149">
    <cfRule type="cellIs" dxfId="15074" priority="15106" stopIfTrue="1" operator="lessThan">
      <formula>G149</formula>
    </cfRule>
  </conditionalFormatting>
  <conditionalFormatting sqref="O149">
    <cfRule type="cellIs" dxfId="15073" priority="15105" stopIfTrue="1" operator="lessThan">
      <formula>G149</formula>
    </cfRule>
  </conditionalFormatting>
  <conditionalFormatting sqref="O149">
    <cfRule type="cellIs" dxfId="15072" priority="15104" stopIfTrue="1" operator="lessThan">
      <formula>G149</formula>
    </cfRule>
  </conditionalFormatting>
  <conditionalFormatting sqref="O149">
    <cfRule type="cellIs" dxfId="15071" priority="15103" stopIfTrue="1" operator="lessThan">
      <formula>G149</formula>
    </cfRule>
  </conditionalFormatting>
  <conditionalFormatting sqref="O149">
    <cfRule type="cellIs" dxfId="15070" priority="15102" stopIfTrue="1" operator="lessThan">
      <formula>G149</formula>
    </cfRule>
  </conditionalFormatting>
  <conditionalFormatting sqref="O149">
    <cfRule type="cellIs" dxfId="15069" priority="15101" stopIfTrue="1" operator="lessThan">
      <formula>G149</formula>
    </cfRule>
  </conditionalFormatting>
  <conditionalFormatting sqref="O149">
    <cfRule type="cellIs" dxfId="15068" priority="15100" stopIfTrue="1" operator="lessThan">
      <formula>G149</formula>
    </cfRule>
  </conditionalFormatting>
  <conditionalFormatting sqref="O149">
    <cfRule type="cellIs" dxfId="15067" priority="15099" stopIfTrue="1" operator="lessThan">
      <formula>G149</formula>
    </cfRule>
  </conditionalFormatting>
  <conditionalFormatting sqref="O149">
    <cfRule type="cellIs" dxfId="15066" priority="15098" stopIfTrue="1" operator="lessThan">
      <formula>G149</formula>
    </cfRule>
  </conditionalFormatting>
  <conditionalFormatting sqref="O149">
    <cfRule type="cellIs" dxfId="15065" priority="15097" stopIfTrue="1" operator="lessThan">
      <formula>G149</formula>
    </cfRule>
  </conditionalFormatting>
  <conditionalFormatting sqref="O149">
    <cfRule type="cellIs" dxfId="15064" priority="15096" stopIfTrue="1" operator="lessThan">
      <formula>G149</formula>
    </cfRule>
  </conditionalFormatting>
  <conditionalFormatting sqref="O149">
    <cfRule type="cellIs" dxfId="15063" priority="15095" stopIfTrue="1" operator="lessThan">
      <formula>G149</formula>
    </cfRule>
  </conditionalFormatting>
  <conditionalFormatting sqref="O149">
    <cfRule type="cellIs" dxfId="15062" priority="15094" stopIfTrue="1" operator="lessThan">
      <formula>G149</formula>
    </cfRule>
  </conditionalFormatting>
  <conditionalFormatting sqref="O149">
    <cfRule type="cellIs" dxfId="15061" priority="15093" stopIfTrue="1" operator="lessThan">
      <formula>G149</formula>
    </cfRule>
  </conditionalFormatting>
  <conditionalFormatting sqref="O149">
    <cfRule type="cellIs" dxfId="15060" priority="15092" stopIfTrue="1" operator="lessThan">
      <formula>G149</formula>
    </cfRule>
  </conditionalFormatting>
  <conditionalFormatting sqref="O149">
    <cfRule type="cellIs" dxfId="15059" priority="15091" stopIfTrue="1" operator="lessThan">
      <formula>G149</formula>
    </cfRule>
  </conditionalFormatting>
  <conditionalFormatting sqref="O149">
    <cfRule type="cellIs" dxfId="15058" priority="15090" stopIfTrue="1" operator="lessThan">
      <formula>G149</formula>
    </cfRule>
  </conditionalFormatting>
  <conditionalFormatting sqref="O149">
    <cfRule type="cellIs" dxfId="15057" priority="15089" stopIfTrue="1" operator="lessThan">
      <formula>G149</formula>
    </cfRule>
  </conditionalFormatting>
  <conditionalFormatting sqref="O149">
    <cfRule type="cellIs" dxfId="15056" priority="15088" stopIfTrue="1" operator="lessThan">
      <formula>G149</formula>
    </cfRule>
  </conditionalFormatting>
  <conditionalFormatting sqref="O149">
    <cfRule type="cellIs" dxfId="15055" priority="15087" stopIfTrue="1" operator="lessThan">
      <formula>G149</formula>
    </cfRule>
  </conditionalFormatting>
  <conditionalFormatting sqref="O149">
    <cfRule type="cellIs" dxfId="15054" priority="15086" stopIfTrue="1" operator="lessThan">
      <formula>G149</formula>
    </cfRule>
  </conditionalFormatting>
  <conditionalFormatting sqref="O149">
    <cfRule type="cellIs" dxfId="15053" priority="15085" stopIfTrue="1" operator="lessThan">
      <formula>G149</formula>
    </cfRule>
  </conditionalFormatting>
  <conditionalFormatting sqref="O149">
    <cfRule type="cellIs" dxfId="15052" priority="15084" stopIfTrue="1" operator="lessThan">
      <formula>G149</formula>
    </cfRule>
  </conditionalFormatting>
  <conditionalFormatting sqref="O149">
    <cfRule type="cellIs" dxfId="15051" priority="15083" stopIfTrue="1" operator="lessThan">
      <formula>G149</formula>
    </cfRule>
  </conditionalFormatting>
  <conditionalFormatting sqref="O149">
    <cfRule type="cellIs" dxfId="15050" priority="15082" stopIfTrue="1" operator="lessThan">
      <formula>G149</formula>
    </cfRule>
  </conditionalFormatting>
  <conditionalFormatting sqref="O149">
    <cfRule type="cellIs" dxfId="15049" priority="15081" stopIfTrue="1" operator="lessThan">
      <formula>G149</formula>
    </cfRule>
  </conditionalFormatting>
  <conditionalFormatting sqref="O149">
    <cfRule type="cellIs" dxfId="15048" priority="15080" stopIfTrue="1" operator="lessThan">
      <formula>G149</formula>
    </cfRule>
  </conditionalFormatting>
  <conditionalFormatting sqref="O149">
    <cfRule type="cellIs" dxfId="15047" priority="15079" stopIfTrue="1" operator="lessThan">
      <formula>G149</formula>
    </cfRule>
  </conditionalFormatting>
  <conditionalFormatting sqref="O149">
    <cfRule type="cellIs" dxfId="15046" priority="15078" stopIfTrue="1" operator="lessThan">
      <formula>G149</formula>
    </cfRule>
  </conditionalFormatting>
  <conditionalFormatting sqref="O149">
    <cfRule type="cellIs" dxfId="15045" priority="15077" stopIfTrue="1" operator="lessThan">
      <formula>G149</formula>
    </cfRule>
  </conditionalFormatting>
  <conditionalFormatting sqref="O149">
    <cfRule type="cellIs" dxfId="15044" priority="15076" stopIfTrue="1" operator="lessThan">
      <formula>G149</formula>
    </cfRule>
  </conditionalFormatting>
  <conditionalFormatting sqref="O149">
    <cfRule type="cellIs" dxfId="15043" priority="15075" stopIfTrue="1" operator="lessThan">
      <formula>G149</formula>
    </cfRule>
  </conditionalFormatting>
  <conditionalFormatting sqref="O149">
    <cfRule type="cellIs" dxfId="15042" priority="15074" stopIfTrue="1" operator="lessThan">
      <formula>G149</formula>
    </cfRule>
  </conditionalFormatting>
  <conditionalFormatting sqref="O149">
    <cfRule type="cellIs" dxfId="15041" priority="15073" stopIfTrue="1" operator="lessThan">
      <formula>G149</formula>
    </cfRule>
  </conditionalFormatting>
  <conditionalFormatting sqref="O149">
    <cfRule type="cellIs" dxfId="15040" priority="15072" stopIfTrue="1" operator="lessThan">
      <formula>G149</formula>
    </cfRule>
  </conditionalFormatting>
  <conditionalFormatting sqref="O149">
    <cfRule type="cellIs" dxfId="15039" priority="15071" stopIfTrue="1" operator="lessThan">
      <formula>G149</formula>
    </cfRule>
  </conditionalFormatting>
  <conditionalFormatting sqref="O149">
    <cfRule type="cellIs" dxfId="15038" priority="15070" stopIfTrue="1" operator="lessThan">
      <formula>G149</formula>
    </cfRule>
  </conditionalFormatting>
  <conditionalFormatting sqref="O149">
    <cfRule type="cellIs" dxfId="15037" priority="15069" stopIfTrue="1" operator="lessThan">
      <formula>G149</formula>
    </cfRule>
  </conditionalFormatting>
  <conditionalFormatting sqref="O149">
    <cfRule type="cellIs" dxfId="15036" priority="15068" stopIfTrue="1" operator="lessThan">
      <formula>G149</formula>
    </cfRule>
  </conditionalFormatting>
  <conditionalFormatting sqref="O149">
    <cfRule type="cellIs" dxfId="15035" priority="15067" stopIfTrue="1" operator="lessThan">
      <formula>G149</formula>
    </cfRule>
  </conditionalFormatting>
  <conditionalFormatting sqref="O149">
    <cfRule type="cellIs" dxfId="15034" priority="15066" stopIfTrue="1" operator="lessThan">
      <formula>G149</formula>
    </cfRule>
  </conditionalFormatting>
  <conditionalFormatting sqref="O149">
    <cfRule type="cellIs" dxfId="15033" priority="15065" stopIfTrue="1" operator="lessThan">
      <formula>G149</formula>
    </cfRule>
  </conditionalFormatting>
  <conditionalFormatting sqref="O149">
    <cfRule type="cellIs" dxfId="15032" priority="15064" stopIfTrue="1" operator="lessThan">
      <formula>G149</formula>
    </cfRule>
  </conditionalFormatting>
  <conditionalFormatting sqref="O149">
    <cfRule type="cellIs" dxfId="15031" priority="15063" stopIfTrue="1" operator="lessThan">
      <formula>G149</formula>
    </cfRule>
  </conditionalFormatting>
  <conditionalFormatting sqref="O149">
    <cfRule type="cellIs" dxfId="15030" priority="15062" stopIfTrue="1" operator="lessThan">
      <formula>G149</formula>
    </cfRule>
  </conditionalFormatting>
  <conditionalFormatting sqref="O149">
    <cfRule type="cellIs" dxfId="15029" priority="15061" stopIfTrue="1" operator="lessThan">
      <formula>G149</formula>
    </cfRule>
  </conditionalFormatting>
  <conditionalFormatting sqref="O149">
    <cfRule type="cellIs" dxfId="15028" priority="15060" stopIfTrue="1" operator="lessThan">
      <formula>G149</formula>
    </cfRule>
  </conditionalFormatting>
  <conditionalFormatting sqref="O149">
    <cfRule type="cellIs" dxfId="15027" priority="15059" stopIfTrue="1" operator="lessThan">
      <formula>G149</formula>
    </cfRule>
  </conditionalFormatting>
  <conditionalFormatting sqref="O149">
    <cfRule type="cellIs" dxfId="15026" priority="15058" stopIfTrue="1" operator="lessThan">
      <formula>G149</formula>
    </cfRule>
  </conditionalFormatting>
  <conditionalFormatting sqref="O149">
    <cfRule type="cellIs" dxfId="15025" priority="15057" stopIfTrue="1" operator="lessThan">
      <formula>G149</formula>
    </cfRule>
  </conditionalFormatting>
  <conditionalFormatting sqref="O149">
    <cfRule type="cellIs" dxfId="15024" priority="15056" stopIfTrue="1" operator="lessThan">
      <formula>G149</formula>
    </cfRule>
  </conditionalFormatting>
  <conditionalFormatting sqref="O149">
    <cfRule type="cellIs" dxfId="15023" priority="15055" stopIfTrue="1" operator="lessThan">
      <formula>G149</formula>
    </cfRule>
  </conditionalFormatting>
  <conditionalFormatting sqref="O149">
    <cfRule type="cellIs" dxfId="15022" priority="15054" stopIfTrue="1" operator="lessThan">
      <formula>G149</formula>
    </cfRule>
  </conditionalFormatting>
  <conditionalFormatting sqref="O149">
    <cfRule type="cellIs" dxfId="15021" priority="15053" stopIfTrue="1" operator="lessThan">
      <formula>G149</formula>
    </cfRule>
  </conditionalFormatting>
  <conditionalFormatting sqref="O149">
    <cfRule type="cellIs" dxfId="15020" priority="15052" stopIfTrue="1" operator="lessThan">
      <formula>G149</formula>
    </cfRule>
  </conditionalFormatting>
  <conditionalFormatting sqref="O149">
    <cfRule type="cellIs" dxfId="15019" priority="15051" stopIfTrue="1" operator="lessThan">
      <formula>G149</formula>
    </cfRule>
  </conditionalFormatting>
  <conditionalFormatting sqref="O149">
    <cfRule type="cellIs" dxfId="15018" priority="15050" stopIfTrue="1" operator="lessThan">
      <formula>G149</formula>
    </cfRule>
  </conditionalFormatting>
  <conditionalFormatting sqref="O149">
    <cfRule type="cellIs" dxfId="15017" priority="15049" stopIfTrue="1" operator="lessThan">
      <formula>G149</formula>
    </cfRule>
  </conditionalFormatting>
  <conditionalFormatting sqref="O149">
    <cfRule type="cellIs" dxfId="15016" priority="15048" stopIfTrue="1" operator="lessThan">
      <formula>G149</formula>
    </cfRule>
  </conditionalFormatting>
  <conditionalFormatting sqref="O149">
    <cfRule type="cellIs" dxfId="15015" priority="15047" stopIfTrue="1" operator="lessThan">
      <formula>G149</formula>
    </cfRule>
  </conditionalFormatting>
  <conditionalFormatting sqref="O149">
    <cfRule type="cellIs" dxfId="15014" priority="15046" stopIfTrue="1" operator="lessThan">
      <formula>G149</formula>
    </cfRule>
  </conditionalFormatting>
  <conditionalFormatting sqref="O149">
    <cfRule type="cellIs" dxfId="15013" priority="15045" stopIfTrue="1" operator="lessThan">
      <formula>G149</formula>
    </cfRule>
  </conditionalFormatting>
  <conditionalFormatting sqref="O149">
    <cfRule type="cellIs" dxfId="15012" priority="15044" stopIfTrue="1" operator="lessThan">
      <formula>G149</formula>
    </cfRule>
  </conditionalFormatting>
  <conditionalFormatting sqref="O149">
    <cfRule type="cellIs" dxfId="15011" priority="15043" stopIfTrue="1" operator="lessThan">
      <formula>G149</formula>
    </cfRule>
  </conditionalFormatting>
  <conditionalFormatting sqref="O149">
    <cfRule type="cellIs" dxfId="15010" priority="15042" stopIfTrue="1" operator="lessThan">
      <formula>G149</formula>
    </cfRule>
  </conditionalFormatting>
  <conditionalFormatting sqref="O149">
    <cfRule type="cellIs" dxfId="15009" priority="15041" stopIfTrue="1" operator="lessThan">
      <formula>G149</formula>
    </cfRule>
  </conditionalFormatting>
  <conditionalFormatting sqref="O149">
    <cfRule type="cellIs" dxfId="15008" priority="15040" stopIfTrue="1" operator="lessThan">
      <formula>G149</formula>
    </cfRule>
  </conditionalFormatting>
  <conditionalFormatting sqref="O149">
    <cfRule type="cellIs" dxfId="15007" priority="15039" stopIfTrue="1" operator="lessThan">
      <formula>G149</formula>
    </cfRule>
  </conditionalFormatting>
  <conditionalFormatting sqref="O149">
    <cfRule type="cellIs" dxfId="15006" priority="15038" stopIfTrue="1" operator="lessThan">
      <formula>G149</formula>
    </cfRule>
  </conditionalFormatting>
  <conditionalFormatting sqref="O149">
    <cfRule type="cellIs" dxfId="15005" priority="15037" stopIfTrue="1" operator="lessThan">
      <formula>G149</formula>
    </cfRule>
  </conditionalFormatting>
  <conditionalFormatting sqref="O149">
    <cfRule type="cellIs" dxfId="15004" priority="15036" stopIfTrue="1" operator="lessThan">
      <formula>G149</formula>
    </cfRule>
  </conditionalFormatting>
  <conditionalFormatting sqref="O149">
    <cfRule type="cellIs" dxfId="15003" priority="15035" stopIfTrue="1" operator="lessThan">
      <formula>G149</formula>
    </cfRule>
  </conditionalFormatting>
  <conditionalFormatting sqref="O149">
    <cfRule type="cellIs" dxfId="15002" priority="15034" stopIfTrue="1" operator="lessThan">
      <formula>G149</formula>
    </cfRule>
  </conditionalFormatting>
  <conditionalFormatting sqref="O149">
    <cfRule type="cellIs" dxfId="15001" priority="15033" stopIfTrue="1" operator="lessThan">
      <formula>G149</formula>
    </cfRule>
  </conditionalFormatting>
  <conditionalFormatting sqref="O149">
    <cfRule type="cellIs" dxfId="15000" priority="15032" stopIfTrue="1" operator="lessThan">
      <formula>G149</formula>
    </cfRule>
  </conditionalFormatting>
  <conditionalFormatting sqref="O149">
    <cfRule type="cellIs" dxfId="14999" priority="15031" stopIfTrue="1" operator="lessThan">
      <formula>G149</formula>
    </cfRule>
  </conditionalFormatting>
  <conditionalFormatting sqref="O149">
    <cfRule type="cellIs" dxfId="14998" priority="15030" stopIfTrue="1" operator="lessThan">
      <formula>G149</formula>
    </cfRule>
  </conditionalFormatting>
  <conditionalFormatting sqref="O149">
    <cfRule type="cellIs" dxfId="14997" priority="15029" stopIfTrue="1" operator="lessThan">
      <formula>G149</formula>
    </cfRule>
  </conditionalFormatting>
  <conditionalFormatting sqref="O149">
    <cfRule type="cellIs" dxfId="14996" priority="15028" stopIfTrue="1" operator="lessThan">
      <formula>G149</formula>
    </cfRule>
  </conditionalFormatting>
  <conditionalFormatting sqref="O149">
    <cfRule type="cellIs" dxfId="14995" priority="15027" stopIfTrue="1" operator="lessThan">
      <formula>G149</formula>
    </cfRule>
  </conditionalFormatting>
  <conditionalFormatting sqref="O149">
    <cfRule type="cellIs" dxfId="14994" priority="15026" stopIfTrue="1" operator="lessThan">
      <formula>G149</formula>
    </cfRule>
  </conditionalFormatting>
  <conditionalFormatting sqref="O149">
    <cfRule type="cellIs" dxfId="14993" priority="15025" stopIfTrue="1" operator="lessThan">
      <formula>G149</formula>
    </cfRule>
  </conditionalFormatting>
  <conditionalFormatting sqref="O149">
    <cfRule type="cellIs" dxfId="14992" priority="15024" stopIfTrue="1" operator="lessThan">
      <formula>G149</formula>
    </cfRule>
  </conditionalFormatting>
  <conditionalFormatting sqref="O149">
    <cfRule type="cellIs" dxfId="14991" priority="15023" stopIfTrue="1" operator="lessThan">
      <formula>G149</formula>
    </cfRule>
  </conditionalFormatting>
  <conditionalFormatting sqref="O149">
    <cfRule type="cellIs" dxfId="14990" priority="15022" stopIfTrue="1" operator="lessThan">
      <formula>G149</formula>
    </cfRule>
  </conditionalFormatting>
  <conditionalFormatting sqref="O149">
    <cfRule type="cellIs" dxfId="14989" priority="15021" stopIfTrue="1" operator="lessThan">
      <formula>G149</formula>
    </cfRule>
  </conditionalFormatting>
  <conditionalFormatting sqref="O149">
    <cfRule type="cellIs" dxfId="14988" priority="15020" stopIfTrue="1" operator="lessThan">
      <formula>G149</formula>
    </cfRule>
  </conditionalFormatting>
  <conditionalFormatting sqref="O149">
    <cfRule type="cellIs" dxfId="14987" priority="15019" stopIfTrue="1" operator="lessThan">
      <formula>G149</formula>
    </cfRule>
  </conditionalFormatting>
  <conditionalFormatting sqref="O149">
    <cfRule type="cellIs" dxfId="14986" priority="15018" stopIfTrue="1" operator="lessThan">
      <formula>G149</formula>
    </cfRule>
  </conditionalFormatting>
  <conditionalFormatting sqref="O149">
    <cfRule type="cellIs" dxfId="14985" priority="15017" stopIfTrue="1" operator="lessThan">
      <formula>G149</formula>
    </cfRule>
  </conditionalFormatting>
  <conditionalFormatting sqref="O149">
    <cfRule type="cellIs" dxfId="14984" priority="15016" stopIfTrue="1" operator="lessThan">
      <formula>G149</formula>
    </cfRule>
  </conditionalFormatting>
  <conditionalFormatting sqref="O149">
    <cfRule type="cellIs" dxfId="14983" priority="15015" stopIfTrue="1" operator="lessThan">
      <formula>G149</formula>
    </cfRule>
  </conditionalFormatting>
  <conditionalFormatting sqref="O149">
    <cfRule type="cellIs" dxfId="14982" priority="15014" stopIfTrue="1" operator="lessThan">
      <formula>G149</formula>
    </cfRule>
  </conditionalFormatting>
  <conditionalFormatting sqref="O149">
    <cfRule type="cellIs" dxfId="14981" priority="15013" stopIfTrue="1" operator="lessThan">
      <formula>G149</formula>
    </cfRule>
  </conditionalFormatting>
  <conditionalFormatting sqref="O149">
    <cfRule type="cellIs" dxfId="14980" priority="15012" stopIfTrue="1" operator="lessThan">
      <formula>G149</formula>
    </cfRule>
  </conditionalFormatting>
  <conditionalFormatting sqref="O149">
    <cfRule type="cellIs" dxfId="14979" priority="15011" stopIfTrue="1" operator="lessThan">
      <formula>G149</formula>
    </cfRule>
  </conditionalFormatting>
  <conditionalFormatting sqref="O149">
    <cfRule type="cellIs" dxfId="14978" priority="15010" stopIfTrue="1" operator="lessThan">
      <formula>G149</formula>
    </cfRule>
  </conditionalFormatting>
  <conditionalFormatting sqref="O149">
    <cfRule type="cellIs" dxfId="14977" priority="15009" stopIfTrue="1" operator="lessThan">
      <formula>G149</formula>
    </cfRule>
  </conditionalFormatting>
  <conditionalFormatting sqref="O149">
    <cfRule type="cellIs" dxfId="14976" priority="15008" stopIfTrue="1" operator="lessThan">
      <formula>G149</formula>
    </cfRule>
  </conditionalFormatting>
  <conditionalFormatting sqref="O149">
    <cfRule type="cellIs" dxfId="14975" priority="15007" stopIfTrue="1" operator="lessThan">
      <formula>G149</formula>
    </cfRule>
  </conditionalFormatting>
  <conditionalFormatting sqref="O149">
    <cfRule type="cellIs" dxfId="14974" priority="15006" stopIfTrue="1" operator="lessThan">
      <formula>G149</formula>
    </cfRule>
  </conditionalFormatting>
  <conditionalFormatting sqref="O149">
    <cfRule type="cellIs" dxfId="14973" priority="15005" stopIfTrue="1" operator="lessThan">
      <formula>G149</formula>
    </cfRule>
  </conditionalFormatting>
  <conditionalFormatting sqref="O149">
    <cfRule type="cellIs" dxfId="14972" priority="15004" stopIfTrue="1" operator="lessThan">
      <formula>G149</formula>
    </cfRule>
  </conditionalFormatting>
  <conditionalFormatting sqref="O149">
    <cfRule type="cellIs" dxfId="14971" priority="15003" stopIfTrue="1" operator="lessThan">
      <formula>G149</formula>
    </cfRule>
  </conditionalFormatting>
  <conditionalFormatting sqref="O149">
    <cfRule type="cellIs" dxfId="14970" priority="15002" stopIfTrue="1" operator="lessThan">
      <formula>G149</formula>
    </cfRule>
  </conditionalFormatting>
  <conditionalFormatting sqref="O149">
    <cfRule type="cellIs" dxfId="14969" priority="15001" stopIfTrue="1" operator="lessThan">
      <formula>G149</formula>
    </cfRule>
  </conditionalFormatting>
  <conditionalFormatting sqref="O149">
    <cfRule type="cellIs" dxfId="14968" priority="15000" stopIfTrue="1" operator="lessThan">
      <formula>G149</formula>
    </cfRule>
  </conditionalFormatting>
  <conditionalFormatting sqref="O149">
    <cfRule type="cellIs" dxfId="14967" priority="14999" stopIfTrue="1" operator="lessThan">
      <formula>G149</formula>
    </cfRule>
  </conditionalFormatting>
  <conditionalFormatting sqref="O149">
    <cfRule type="cellIs" dxfId="14966" priority="14998" stopIfTrue="1" operator="lessThan">
      <formula>G149</formula>
    </cfRule>
  </conditionalFormatting>
  <conditionalFormatting sqref="O149">
    <cfRule type="cellIs" dxfId="14965" priority="14997" stopIfTrue="1" operator="lessThan">
      <formula>G149</formula>
    </cfRule>
  </conditionalFormatting>
  <conditionalFormatting sqref="O149">
    <cfRule type="cellIs" dxfId="14964" priority="14996" stopIfTrue="1" operator="lessThan">
      <formula>G149</formula>
    </cfRule>
  </conditionalFormatting>
  <conditionalFormatting sqref="O149">
    <cfRule type="cellIs" dxfId="14963" priority="14995" stopIfTrue="1" operator="lessThan">
      <formula>G149</formula>
    </cfRule>
  </conditionalFormatting>
  <conditionalFormatting sqref="O149">
    <cfRule type="cellIs" dxfId="14962" priority="14994" stopIfTrue="1" operator="lessThan">
      <formula>G149</formula>
    </cfRule>
  </conditionalFormatting>
  <conditionalFormatting sqref="O149">
    <cfRule type="cellIs" dxfId="14961" priority="14993" stopIfTrue="1" operator="lessThan">
      <formula>G149</formula>
    </cfRule>
  </conditionalFormatting>
  <conditionalFormatting sqref="O149">
    <cfRule type="cellIs" dxfId="14960" priority="14992" stopIfTrue="1" operator="lessThan">
      <formula>G149</formula>
    </cfRule>
  </conditionalFormatting>
  <conditionalFormatting sqref="O149">
    <cfRule type="cellIs" dxfId="14959" priority="14991" stopIfTrue="1" operator="lessThan">
      <formula>G149</formula>
    </cfRule>
  </conditionalFormatting>
  <conditionalFormatting sqref="O149">
    <cfRule type="cellIs" dxfId="14958" priority="14990" stopIfTrue="1" operator="lessThan">
      <formula>G149</formula>
    </cfRule>
  </conditionalFormatting>
  <conditionalFormatting sqref="O149">
    <cfRule type="cellIs" dxfId="14957" priority="14989" stopIfTrue="1" operator="lessThan">
      <formula>G149</formula>
    </cfRule>
  </conditionalFormatting>
  <conditionalFormatting sqref="O149">
    <cfRule type="cellIs" dxfId="14956" priority="14988" stopIfTrue="1" operator="lessThan">
      <formula>G149</formula>
    </cfRule>
  </conditionalFormatting>
  <conditionalFormatting sqref="O149">
    <cfRule type="cellIs" dxfId="14955" priority="14987" stopIfTrue="1" operator="lessThan">
      <formula>G149</formula>
    </cfRule>
  </conditionalFormatting>
  <conditionalFormatting sqref="O149">
    <cfRule type="cellIs" dxfId="14954" priority="14986" stopIfTrue="1" operator="lessThan">
      <formula>G149</formula>
    </cfRule>
  </conditionalFormatting>
  <conditionalFormatting sqref="O149">
    <cfRule type="cellIs" dxfId="14953" priority="14985" stopIfTrue="1" operator="lessThan">
      <formula>G149</formula>
    </cfRule>
  </conditionalFormatting>
  <conditionalFormatting sqref="O149">
    <cfRule type="cellIs" dxfId="14952" priority="14984" stopIfTrue="1" operator="lessThan">
      <formula>G149</formula>
    </cfRule>
  </conditionalFormatting>
  <conditionalFormatting sqref="O149">
    <cfRule type="cellIs" dxfId="14951" priority="14983" stopIfTrue="1" operator="lessThan">
      <formula>G149</formula>
    </cfRule>
  </conditionalFormatting>
  <conditionalFormatting sqref="O149">
    <cfRule type="cellIs" dxfId="14950" priority="14982" stopIfTrue="1" operator="lessThan">
      <formula>G149</formula>
    </cfRule>
  </conditionalFormatting>
  <conditionalFormatting sqref="O149">
    <cfRule type="cellIs" dxfId="14949" priority="14981" stopIfTrue="1" operator="lessThan">
      <formula>G149</formula>
    </cfRule>
  </conditionalFormatting>
  <conditionalFormatting sqref="O149">
    <cfRule type="cellIs" dxfId="14948" priority="14980" stopIfTrue="1" operator="lessThan">
      <formula>G149</formula>
    </cfRule>
  </conditionalFormatting>
  <conditionalFormatting sqref="O149">
    <cfRule type="cellIs" dxfId="14947" priority="14979" stopIfTrue="1" operator="lessThan">
      <formula>G149</formula>
    </cfRule>
  </conditionalFormatting>
  <conditionalFormatting sqref="O149">
    <cfRule type="cellIs" dxfId="14946" priority="14978" stopIfTrue="1" operator="lessThan">
      <formula>G149</formula>
    </cfRule>
  </conditionalFormatting>
  <conditionalFormatting sqref="O149">
    <cfRule type="cellIs" dxfId="14945" priority="14977" stopIfTrue="1" operator="lessThan">
      <formula>G149</formula>
    </cfRule>
  </conditionalFormatting>
  <conditionalFormatting sqref="O149">
    <cfRule type="cellIs" dxfId="14944" priority="14976" stopIfTrue="1" operator="lessThan">
      <formula>G149</formula>
    </cfRule>
  </conditionalFormatting>
  <conditionalFormatting sqref="O149">
    <cfRule type="cellIs" dxfId="14943" priority="14975" stopIfTrue="1" operator="lessThan">
      <formula>G149</formula>
    </cfRule>
  </conditionalFormatting>
  <conditionalFormatting sqref="O149">
    <cfRule type="cellIs" dxfId="14942" priority="14974" stopIfTrue="1" operator="lessThan">
      <formula>G149</formula>
    </cfRule>
  </conditionalFormatting>
  <conditionalFormatting sqref="O149">
    <cfRule type="cellIs" dxfId="14941" priority="14973" stopIfTrue="1" operator="lessThan">
      <formula>G149</formula>
    </cfRule>
  </conditionalFormatting>
  <conditionalFormatting sqref="O149">
    <cfRule type="cellIs" dxfId="14940" priority="14972" stopIfTrue="1" operator="lessThan">
      <formula>G149</formula>
    </cfRule>
  </conditionalFormatting>
  <conditionalFormatting sqref="O149">
    <cfRule type="cellIs" dxfId="14939" priority="14971" stopIfTrue="1" operator="lessThan">
      <formula>G149</formula>
    </cfRule>
  </conditionalFormatting>
  <conditionalFormatting sqref="O149">
    <cfRule type="cellIs" dxfId="14938" priority="14970" stopIfTrue="1" operator="lessThan">
      <formula>G149</formula>
    </cfRule>
  </conditionalFormatting>
  <conditionalFormatting sqref="O149">
    <cfRule type="cellIs" dxfId="14937" priority="14969" stopIfTrue="1" operator="lessThan">
      <formula>G149</formula>
    </cfRule>
  </conditionalFormatting>
  <conditionalFormatting sqref="O149">
    <cfRule type="cellIs" dxfId="14936" priority="14968" stopIfTrue="1" operator="lessThan">
      <formula>G149</formula>
    </cfRule>
  </conditionalFormatting>
  <conditionalFormatting sqref="O149">
    <cfRule type="cellIs" dxfId="14935" priority="14967" stopIfTrue="1" operator="lessThan">
      <formula>G149</formula>
    </cfRule>
  </conditionalFormatting>
  <conditionalFormatting sqref="O149">
    <cfRule type="cellIs" dxfId="14934" priority="14966" stopIfTrue="1" operator="lessThan">
      <formula>G149</formula>
    </cfRule>
  </conditionalFormatting>
  <conditionalFormatting sqref="O149">
    <cfRule type="cellIs" dxfId="14933" priority="14965" stopIfTrue="1" operator="lessThan">
      <formula>G149</formula>
    </cfRule>
  </conditionalFormatting>
  <conditionalFormatting sqref="O149">
    <cfRule type="cellIs" dxfId="14932" priority="14964" stopIfTrue="1" operator="lessThan">
      <formula>G149</formula>
    </cfRule>
  </conditionalFormatting>
  <conditionalFormatting sqref="O149">
    <cfRule type="cellIs" dxfId="14931" priority="14963" stopIfTrue="1" operator="lessThan">
      <formula>G149</formula>
    </cfRule>
  </conditionalFormatting>
  <conditionalFormatting sqref="O149">
    <cfRule type="cellIs" dxfId="14930" priority="14962" stopIfTrue="1" operator="lessThan">
      <formula>G149</formula>
    </cfRule>
  </conditionalFormatting>
  <conditionalFormatting sqref="O149">
    <cfRule type="cellIs" dxfId="14929" priority="14961" stopIfTrue="1" operator="lessThan">
      <formula>G149</formula>
    </cfRule>
  </conditionalFormatting>
  <conditionalFormatting sqref="O149">
    <cfRule type="cellIs" dxfId="14928" priority="14960" stopIfTrue="1" operator="lessThan">
      <formula>G149</formula>
    </cfRule>
  </conditionalFormatting>
  <conditionalFormatting sqref="O149">
    <cfRule type="cellIs" dxfId="14927" priority="14959" stopIfTrue="1" operator="lessThan">
      <formula>G149</formula>
    </cfRule>
  </conditionalFormatting>
  <conditionalFormatting sqref="O149">
    <cfRule type="cellIs" dxfId="14926" priority="14958" stopIfTrue="1" operator="lessThan">
      <formula>G149</formula>
    </cfRule>
  </conditionalFormatting>
  <conditionalFormatting sqref="O149">
    <cfRule type="cellIs" dxfId="14925" priority="14957" stopIfTrue="1" operator="lessThan">
      <formula>G149</formula>
    </cfRule>
  </conditionalFormatting>
  <conditionalFormatting sqref="O149">
    <cfRule type="cellIs" dxfId="14924" priority="14956" stopIfTrue="1" operator="lessThan">
      <formula>G149</formula>
    </cfRule>
  </conditionalFormatting>
  <conditionalFormatting sqref="O149">
    <cfRule type="cellIs" dxfId="14923" priority="14955" stopIfTrue="1" operator="lessThan">
      <formula>G149</formula>
    </cfRule>
  </conditionalFormatting>
  <conditionalFormatting sqref="O149">
    <cfRule type="cellIs" dxfId="14922" priority="14954" stopIfTrue="1" operator="lessThan">
      <formula>G149</formula>
    </cfRule>
  </conditionalFormatting>
  <conditionalFormatting sqref="O149">
    <cfRule type="cellIs" dxfId="14921" priority="14953" stopIfTrue="1" operator="lessThan">
      <formula>G149</formula>
    </cfRule>
  </conditionalFormatting>
  <conditionalFormatting sqref="O149">
    <cfRule type="cellIs" dxfId="14920" priority="14952" stopIfTrue="1" operator="lessThan">
      <formula>G149</formula>
    </cfRule>
  </conditionalFormatting>
  <conditionalFormatting sqref="O149">
    <cfRule type="cellIs" dxfId="14919" priority="14951" stopIfTrue="1" operator="lessThan">
      <formula>G149</formula>
    </cfRule>
  </conditionalFormatting>
  <conditionalFormatting sqref="O149">
    <cfRule type="cellIs" dxfId="14918" priority="14950" stopIfTrue="1" operator="lessThan">
      <formula>G149</formula>
    </cfRule>
  </conditionalFormatting>
  <conditionalFormatting sqref="O149">
    <cfRule type="cellIs" dxfId="14917" priority="14949" stopIfTrue="1" operator="lessThan">
      <formula>G149</formula>
    </cfRule>
  </conditionalFormatting>
  <conditionalFormatting sqref="O149">
    <cfRule type="cellIs" dxfId="14916" priority="14948" stopIfTrue="1" operator="lessThan">
      <formula>G149</formula>
    </cfRule>
  </conditionalFormatting>
  <conditionalFormatting sqref="O149">
    <cfRule type="cellIs" dxfId="14915" priority="14947" stopIfTrue="1" operator="lessThan">
      <formula>G149</formula>
    </cfRule>
  </conditionalFormatting>
  <conditionalFormatting sqref="O149">
    <cfRule type="cellIs" dxfId="14914" priority="14946" stopIfTrue="1" operator="lessThan">
      <formula>G149</formula>
    </cfRule>
  </conditionalFormatting>
  <conditionalFormatting sqref="O149">
    <cfRule type="cellIs" dxfId="14913" priority="14945" stopIfTrue="1" operator="lessThan">
      <formula>G149</formula>
    </cfRule>
  </conditionalFormatting>
  <conditionalFormatting sqref="O149">
    <cfRule type="cellIs" dxfId="14912" priority="14944" stopIfTrue="1" operator="lessThan">
      <formula>G149</formula>
    </cfRule>
  </conditionalFormatting>
  <conditionalFormatting sqref="O149">
    <cfRule type="cellIs" dxfId="14911" priority="14943" stopIfTrue="1" operator="lessThan">
      <formula>G149</formula>
    </cfRule>
  </conditionalFormatting>
  <conditionalFormatting sqref="O149">
    <cfRule type="cellIs" dxfId="14910" priority="14942" stopIfTrue="1" operator="lessThan">
      <formula>G149</formula>
    </cfRule>
  </conditionalFormatting>
  <conditionalFormatting sqref="O149">
    <cfRule type="cellIs" dxfId="14909" priority="14941" stopIfTrue="1" operator="lessThan">
      <formula>G149</formula>
    </cfRule>
  </conditionalFormatting>
  <conditionalFormatting sqref="O149">
    <cfRule type="cellIs" dxfId="14908" priority="14940" stopIfTrue="1" operator="lessThan">
      <formula>G149</formula>
    </cfRule>
  </conditionalFormatting>
  <conditionalFormatting sqref="O149">
    <cfRule type="cellIs" dxfId="14907" priority="14939" stopIfTrue="1" operator="lessThan">
      <formula>G149</formula>
    </cfRule>
  </conditionalFormatting>
  <conditionalFormatting sqref="O149">
    <cfRule type="cellIs" dxfId="14906" priority="14938" stopIfTrue="1" operator="lessThan">
      <formula>G149</formula>
    </cfRule>
  </conditionalFormatting>
  <conditionalFormatting sqref="O149">
    <cfRule type="cellIs" dxfId="14905" priority="14937" stopIfTrue="1" operator="lessThan">
      <formula>G149</formula>
    </cfRule>
  </conditionalFormatting>
  <conditionalFormatting sqref="O149">
    <cfRule type="cellIs" dxfId="14904" priority="14936" stopIfTrue="1" operator="lessThan">
      <formula>G149</formula>
    </cfRule>
  </conditionalFormatting>
  <conditionalFormatting sqref="O149">
    <cfRule type="cellIs" dxfId="14903" priority="14935" stopIfTrue="1" operator="lessThan">
      <formula>G149</formula>
    </cfRule>
  </conditionalFormatting>
  <conditionalFormatting sqref="O149">
    <cfRule type="cellIs" dxfId="14902" priority="14934" stopIfTrue="1" operator="lessThan">
      <formula>G149</formula>
    </cfRule>
  </conditionalFormatting>
  <conditionalFormatting sqref="O149">
    <cfRule type="cellIs" dxfId="14901" priority="14933" stopIfTrue="1" operator="lessThan">
      <formula>G149</formula>
    </cfRule>
  </conditionalFormatting>
  <conditionalFormatting sqref="O149">
    <cfRule type="cellIs" dxfId="14900" priority="14932" stopIfTrue="1" operator="lessThan">
      <formula>G149</formula>
    </cfRule>
  </conditionalFormatting>
  <conditionalFormatting sqref="O149">
    <cfRule type="cellIs" dxfId="14899" priority="14931" stopIfTrue="1" operator="lessThan">
      <formula>G149</formula>
    </cfRule>
  </conditionalFormatting>
  <conditionalFormatting sqref="O149">
    <cfRule type="cellIs" dxfId="14898" priority="14930" stopIfTrue="1" operator="lessThan">
      <formula>G149</formula>
    </cfRule>
  </conditionalFormatting>
  <conditionalFormatting sqref="O149">
    <cfRule type="cellIs" dxfId="14897" priority="14929" stopIfTrue="1" operator="lessThan">
      <formula>G149</formula>
    </cfRule>
  </conditionalFormatting>
  <conditionalFormatting sqref="O149">
    <cfRule type="cellIs" dxfId="14896" priority="14928" stopIfTrue="1" operator="lessThan">
      <formula>G149</formula>
    </cfRule>
  </conditionalFormatting>
  <conditionalFormatting sqref="O149">
    <cfRule type="cellIs" dxfId="14895" priority="14927" stopIfTrue="1" operator="lessThan">
      <formula>G149</formula>
    </cfRule>
  </conditionalFormatting>
  <conditionalFormatting sqref="O149">
    <cfRule type="cellIs" dxfId="14894" priority="14926" stopIfTrue="1" operator="lessThan">
      <formula>G149</formula>
    </cfRule>
  </conditionalFormatting>
  <conditionalFormatting sqref="O149">
    <cfRule type="cellIs" dxfId="14893" priority="14925" stopIfTrue="1" operator="lessThan">
      <formula>G149</formula>
    </cfRule>
  </conditionalFormatting>
  <conditionalFormatting sqref="O149">
    <cfRule type="cellIs" dxfId="14892" priority="14924" stopIfTrue="1" operator="lessThan">
      <formula>G149</formula>
    </cfRule>
  </conditionalFormatting>
  <conditionalFormatting sqref="O149">
    <cfRule type="cellIs" dxfId="14891" priority="14923" stopIfTrue="1" operator="lessThan">
      <formula>G149</formula>
    </cfRule>
  </conditionalFormatting>
  <conditionalFormatting sqref="O149">
    <cfRule type="cellIs" dxfId="14890" priority="14922" stopIfTrue="1" operator="lessThan">
      <formula>G149</formula>
    </cfRule>
  </conditionalFormatting>
  <conditionalFormatting sqref="O149">
    <cfRule type="cellIs" dxfId="14889" priority="14921" stopIfTrue="1" operator="lessThan">
      <formula>G149</formula>
    </cfRule>
  </conditionalFormatting>
  <conditionalFormatting sqref="Y150">
    <cfRule type="cellIs" dxfId="14888" priority="14920" stopIfTrue="1" operator="lessThan">
      <formula>J150</formula>
    </cfRule>
  </conditionalFormatting>
  <conditionalFormatting sqref="Y150">
    <cfRule type="cellIs" dxfId="14887" priority="14919" stopIfTrue="1" operator="lessThan">
      <formula>J150</formula>
    </cfRule>
  </conditionalFormatting>
  <conditionalFormatting sqref="Y150">
    <cfRule type="cellIs" dxfId="14886" priority="14918" stopIfTrue="1" operator="lessThan">
      <formula>J150</formula>
    </cfRule>
  </conditionalFormatting>
  <conditionalFormatting sqref="Y150">
    <cfRule type="cellIs" dxfId="14885" priority="14917" stopIfTrue="1" operator="lessThan">
      <formula>J150</formula>
    </cfRule>
  </conditionalFormatting>
  <conditionalFormatting sqref="Y150">
    <cfRule type="cellIs" dxfId="14884" priority="14916" stopIfTrue="1" operator="lessThan">
      <formula>J150</formula>
    </cfRule>
  </conditionalFormatting>
  <conditionalFormatting sqref="Y150">
    <cfRule type="cellIs" dxfId="14883" priority="14915" stopIfTrue="1" operator="lessThan">
      <formula>J150</formula>
    </cfRule>
  </conditionalFormatting>
  <conditionalFormatting sqref="Y150">
    <cfRule type="cellIs" dxfId="14882" priority="14914" stopIfTrue="1" operator="lessThan">
      <formula>J150</formula>
    </cfRule>
  </conditionalFormatting>
  <conditionalFormatting sqref="Y150">
    <cfRule type="cellIs" dxfId="14881" priority="14913" stopIfTrue="1" operator="lessThan">
      <formula>J150</formula>
    </cfRule>
  </conditionalFormatting>
  <conditionalFormatting sqref="Y150">
    <cfRule type="cellIs" dxfId="14880" priority="14912" stopIfTrue="1" operator="lessThan">
      <formula>J150</formula>
    </cfRule>
  </conditionalFormatting>
  <conditionalFormatting sqref="Y150">
    <cfRule type="cellIs" dxfId="14879" priority="14911" stopIfTrue="1" operator="lessThan">
      <formula>J150</formula>
    </cfRule>
  </conditionalFormatting>
  <conditionalFormatting sqref="Y150">
    <cfRule type="cellIs" dxfId="14878" priority="14910" stopIfTrue="1" operator="lessThan">
      <formula>J150</formula>
    </cfRule>
  </conditionalFormatting>
  <conditionalFormatting sqref="Y150">
    <cfRule type="cellIs" dxfId="14877" priority="14909" stopIfTrue="1" operator="lessThan">
      <formula>J150</formula>
    </cfRule>
  </conditionalFormatting>
  <conditionalFormatting sqref="X150">
    <cfRule type="cellIs" dxfId="14876" priority="14908" stopIfTrue="1" operator="lessThan">
      <formula>J150</formula>
    </cfRule>
  </conditionalFormatting>
  <conditionalFormatting sqref="X150">
    <cfRule type="cellIs" dxfId="14875" priority="14907" stopIfTrue="1" operator="lessThan">
      <formula>J150</formula>
    </cfRule>
  </conditionalFormatting>
  <conditionalFormatting sqref="X150">
    <cfRule type="cellIs" dxfId="14874" priority="14906" stopIfTrue="1" operator="lessThan">
      <formula>J150</formula>
    </cfRule>
  </conditionalFormatting>
  <conditionalFormatting sqref="Y150">
    <cfRule type="cellIs" dxfId="14873" priority="14905" stopIfTrue="1" operator="lessThan">
      <formula>J150</formula>
    </cfRule>
  </conditionalFormatting>
  <conditionalFormatting sqref="X150">
    <cfRule type="cellIs" dxfId="14872" priority="14904" stopIfTrue="1" operator="lessThan">
      <formula>J150</formula>
    </cfRule>
  </conditionalFormatting>
  <conditionalFormatting sqref="X150">
    <cfRule type="cellIs" dxfId="14871" priority="14903" stopIfTrue="1" operator="lessThan">
      <formula>J150</formula>
    </cfRule>
  </conditionalFormatting>
  <conditionalFormatting sqref="O150">
    <cfRule type="cellIs" dxfId="14870" priority="14902" stopIfTrue="1" operator="lessThan">
      <formula>G150</formula>
    </cfRule>
  </conditionalFormatting>
  <conditionalFormatting sqref="O150">
    <cfRule type="cellIs" dxfId="14869" priority="14901" stopIfTrue="1" operator="lessThan">
      <formula>G150</formula>
    </cfRule>
  </conditionalFormatting>
  <conditionalFormatting sqref="O150">
    <cfRule type="cellIs" dxfId="14868" priority="14900" stopIfTrue="1" operator="lessThan">
      <formula>G150</formula>
    </cfRule>
  </conditionalFormatting>
  <conditionalFormatting sqref="O150">
    <cfRule type="cellIs" dxfId="14867" priority="14899" stopIfTrue="1" operator="lessThan">
      <formula>G150</formula>
    </cfRule>
  </conditionalFormatting>
  <conditionalFormatting sqref="O150">
    <cfRule type="cellIs" dxfId="14866" priority="14898" stopIfTrue="1" operator="lessThan">
      <formula>G150</formula>
    </cfRule>
  </conditionalFormatting>
  <conditionalFormatting sqref="O150">
    <cfRule type="cellIs" dxfId="14865" priority="14897" stopIfTrue="1" operator="lessThan">
      <formula>G150</formula>
    </cfRule>
  </conditionalFormatting>
  <conditionalFormatting sqref="O150">
    <cfRule type="cellIs" dxfId="14864" priority="14892" stopIfTrue="1" operator="lessThan">
      <formula>G150</formula>
    </cfRule>
  </conditionalFormatting>
  <conditionalFormatting sqref="O150">
    <cfRule type="cellIs" dxfId="14863" priority="14891" stopIfTrue="1" operator="lessThan">
      <formula>G150</formula>
    </cfRule>
  </conditionalFormatting>
  <conditionalFormatting sqref="O150">
    <cfRule type="cellIs" dxfId="14862" priority="14890" stopIfTrue="1" operator="lessThan">
      <formula>G150</formula>
    </cfRule>
  </conditionalFormatting>
  <conditionalFormatting sqref="O150">
    <cfRule type="cellIs" dxfId="14861" priority="14889" stopIfTrue="1" operator="lessThan">
      <formula>G150</formula>
    </cfRule>
  </conditionalFormatting>
  <conditionalFormatting sqref="O150">
    <cfRule type="cellIs" dxfId="14860" priority="14888" stopIfTrue="1" operator="lessThan">
      <formula>G150</formula>
    </cfRule>
  </conditionalFormatting>
  <conditionalFormatting sqref="O150">
    <cfRule type="cellIs" dxfId="14859" priority="14887" stopIfTrue="1" operator="lessThan">
      <formula>G150</formula>
    </cfRule>
  </conditionalFormatting>
  <conditionalFormatting sqref="O150">
    <cfRule type="cellIs" dxfId="14858" priority="14882" stopIfTrue="1" operator="lessThan">
      <formula>G150</formula>
    </cfRule>
  </conditionalFormatting>
  <conditionalFormatting sqref="O150">
    <cfRule type="cellIs" dxfId="14857" priority="14881" stopIfTrue="1" operator="lessThan">
      <formula>G150</formula>
    </cfRule>
  </conditionalFormatting>
  <conditionalFormatting sqref="O150">
    <cfRule type="cellIs" dxfId="14856" priority="14880" stopIfTrue="1" operator="lessThan">
      <formula>G150</formula>
    </cfRule>
  </conditionalFormatting>
  <conditionalFormatting sqref="O150">
    <cfRule type="cellIs" dxfId="14855" priority="14879" stopIfTrue="1" operator="lessThan">
      <formula>G150</formula>
    </cfRule>
  </conditionalFormatting>
  <conditionalFormatting sqref="O150">
    <cfRule type="cellIs" dxfId="14854" priority="14878" stopIfTrue="1" operator="lessThan">
      <formula>G150</formula>
    </cfRule>
  </conditionalFormatting>
  <conditionalFormatting sqref="O150">
    <cfRule type="cellIs" dxfId="14853" priority="14877" stopIfTrue="1" operator="lessThan">
      <formula>G150</formula>
    </cfRule>
  </conditionalFormatting>
  <conditionalFormatting sqref="O150">
    <cfRule type="cellIs" dxfId="14852" priority="14872" stopIfTrue="1" operator="lessThan">
      <formula>G150</formula>
    </cfRule>
  </conditionalFormatting>
  <conditionalFormatting sqref="O150">
    <cfRule type="cellIs" dxfId="14851" priority="14871" stopIfTrue="1" operator="lessThan">
      <formula>G150</formula>
    </cfRule>
  </conditionalFormatting>
  <conditionalFormatting sqref="O150">
    <cfRule type="cellIs" dxfId="14850" priority="14870" stopIfTrue="1" operator="lessThan">
      <formula>G150</formula>
    </cfRule>
  </conditionalFormatting>
  <conditionalFormatting sqref="O150">
    <cfRule type="cellIs" dxfId="14849" priority="14869" stopIfTrue="1" operator="lessThan">
      <formula>G150</formula>
    </cfRule>
  </conditionalFormatting>
  <conditionalFormatting sqref="O150">
    <cfRule type="cellIs" dxfId="14848" priority="14868" stopIfTrue="1" operator="lessThan">
      <formula>G150</formula>
    </cfRule>
  </conditionalFormatting>
  <conditionalFormatting sqref="O150">
    <cfRule type="cellIs" dxfId="14847" priority="14867" stopIfTrue="1" operator="lessThan">
      <formula>G150</formula>
    </cfRule>
  </conditionalFormatting>
  <conditionalFormatting sqref="O150">
    <cfRule type="cellIs" dxfId="14846" priority="14862" stopIfTrue="1" operator="lessThan">
      <formula>G150</formula>
    </cfRule>
  </conditionalFormatting>
  <conditionalFormatting sqref="O150">
    <cfRule type="cellIs" dxfId="14845" priority="14861" stopIfTrue="1" operator="lessThan">
      <formula>G150</formula>
    </cfRule>
  </conditionalFormatting>
  <conditionalFormatting sqref="O150">
    <cfRule type="cellIs" dxfId="14844" priority="14860" stopIfTrue="1" operator="lessThan">
      <formula>G150</formula>
    </cfRule>
  </conditionalFormatting>
  <conditionalFormatting sqref="O150">
    <cfRule type="cellIs" dxfId="14843" priority="14859" stopIfTrue="1" operator="lessThan">
      <formula>G150</formula>
    </cfRule>
  </conditionalFormatting>
  <conditionalFormatting sqref="O150">
    <cfRule type="cellIs" dxfId="14842" priority="14858" stopIfTrue="1" operator="lessThan">
      <formula>G150</formula>
    </cfRule>
  </conditionalFormatting>
  <conditionalFormatting sqref="O150">
    <cfRule type="cellIs" dxfId="14841" priority="14857" stopIfTrue="1" operator="lessThan">
      <formula>G150</formula>
    </cfRule>
  </conditionalFormatting>
  <conditionalFormatting sqref="O150">
    <cfRule type="cellIs" dxfId="14840" priority="14856" stopIfTrue="1" operator="lessThan">
      <formula>G150</formula>
    </cfRule>
  </conditionalFormatting>
  <conditionalFormatting sqref="O150">
    <cfRule type="cellIs" dxfId="14839" priority="14855" stopIfTrue="1" operator="lessThan">
      <formula>G150</formula>
    </cfRule>
  </conditionalFormatting>
  <conditionalFormatting sqref="O150">
    <cfRule type="cellIs" dxfId="14838" priority="14854" stopIfTrue="1" operator="lessThan">
      <formula>G150</formula>
    </cfRule>
  </conditionalFormatting>
  <conditionalFormatting sqref="O150">
    <cfRule type="cellIs" dxfId="14837" priority="14853" stopIfTrue="1" operator="lessThan">
      <formula>G150</formula>
    </cfRule>
  </conditionalFormatting>
  <conditionalFormatting sqref="O150">
    <cfRule type="cellIs" dxfId="14836" priority="14852" stopIfTrue="1" operator="lessThan">
      <formula>G150</formula>
    </cfRule>
  </conditionalFormatting>
  <conditionalFormatting sqref="O150">
    <cfRule type="cellIs" dxfId="14835" priority="14851" stopIfTrue="1" operator="lessThan">
      <formula>G150</formula>
    </cfRule>
  </conditionalFormatting>
  <conditionalFormatting sqref="O150">
    <cfRule type="cellIs" dxfId="14834" priority="14850" stopIfTrue="1" operator="lessThan">
      <formula>G150</formula>
    </cfRule>
  </conditionalFormatting>
  <conditionalFormatting sqref="O150">
    <cfRule type="cellIs" dxfId="14833" priority="14849" stopIfTrue="1" operator="lessThan">
      <formula>G150</formula>
    </cfRule>
  </conditionalFormatting>
  <conditionalFormatting sqref="O150">
    <cfRule type="cellIs" dxfId="14832" priority="14848" stopIfTrue="1" operator="lessThan">
      <formula>G150</formula>
    </cfRule>
  </conditionalFormatting>
  <conditionalFormatting sqref="O150">
    <cfRule type="cellIs" dxfId="14831" priority="14847" stopIfTrue="1" operator="lessThan">
      <formula>G150</formula>
    </cfRule>
  </conditionalFormatting>
  <conditionalFormatting sqref="O150">
    <cfRule type="cellIs" dxfId="14830" priority="14846" stopIfTrue="1" operator="lessThan">
      <formula>G150</formula>
    </cfRule>
  </conditionalFormatting>
  <conditionalFormatting sqref="O150">
    <cfRule type="cellIs" dxfId="14829" priority="14845" stopIfTrue="1" operator="lessThan">
      <formula>G150</formula>
    </cfRule>
  </conditionalFormatting>
  <conditionalFormatting sqref="O150">
    <cfRule type="cellIs" dxfId="14828" priority="14844" stopIfTrue="1" operator="lessThan">
      <formula>G150</formula>
    </cfRule>
  </conditionalFormatting>
  <conditionalFormatting sqref="O150">
    <cfRule type="cellIs" dxfId="14827" priority="14843" stopIfTrue="1" operator="lessThan">
      <formula>G150</formula>
    </cfRule>
  </conditionalFormatting>
  <conditionalFormatting sqref="O150">
    <cfRule type="cellIs" dxfId="14826" priority="14842" stopIfTrue="1" operator="lessThan">
      <formula>G150</formula>
    </cfRule>
  </conditionalFormatting>
  <conditionalFormatting sqref="O150">
    <cfRule type="cellIs" dxfId="14825" priority="14841" stopIfTrue="1" operator="lessThan">
      <formula>G150</formula>
    </cfRule>
  </conditionalFormatting>
  <conditionalFormatting sqref="O150">
    <cfRule type="cellIs" dxfId="14824" priority="14840" stopIfTrue="1" operator="lessThan">
      <formula>G150</formula>
    </cfRule>
  </conditionalFormatting>
  <conditionalFormatting sqref="O150">
    <cfRule type="cellIs" dxfId="14823" priority="14839" stopIfTrue="1" operator="lessThan">
      <formula>G150</formula>
    </cfRule>
  </conditionalFormatting>
  <conditionalFormatting sqref="O150">
    <cfRule type="cellIs" dxfId="14822" priority="14838" stopIfTrue="1" operator="lessThan">
      <formula>G150</formula>
    </cfRule>
  </conditionalFormatting>
  <conditionalFormatting sqref="O150">
    <cfRule type="cellIs" dxfId="14821" priority="14837" stopIfTrue="1" operator="lessThan">
      <formula>G150</formula>
    </cfRule>
  </conditionalFormatting>
  <conditionalFormatting sqref="O150">
    <cfRule type="cellIs" dxfId="14820" priority="14836" stopIfTrue="1" operator="lessThan">
      <formula>G150</formula>
    </cfRule>
  </conditionalFormatting>
  <conditionalFormatting sqref="O150">
    <cfRule type="cellIs" dxfId="14819" priority="14835" stopIfTrue="1" operator="lessThan">
      <formula>G150</formula>
    </cfRule>
  </conditionalFormatting>
  <conditionalFormatting sqref="O150">
    <cfRule type="cellIs" dxfId="14818" priority="14834" stopIfTrue="1" operator="lessThan">
      <formula>G150</formula>
    </cfRule>
  </conditionalFormatting>
  <conditionalFormatting sqref="O150">
    <cfRule type="cellIs" dxfId="14817" priority="14833" stopIfTrue="1" operator="lessThan">
      <formula>G150</formula>
    </cfRule>
  </conditionalFormatting>
  <conditionalFormatting sqref="O150">
    <cfRule type="cellIs" dxfId="14816" priority="14832" stopIfTrue="1" operator="lessThan">
      <formula>G150</formula>
    </cfRule>
  </conditionalFormatting>
  <conditionalFormatting sqref="O150">
    <cfRule type="cellIs" dxfId="14815" priority="14831" stopIfTrue="1" operator="lessThan">
      <formula>G150</formula>
    </cfRule>
  </conditionalFormatting>
  <conditionalFormatting sqref="O150">
    <cfRule type="cellIs" dxfId="14814" priority="14830" stopIfTrue="1" operator="lessThan">
      <formula>G150</formula>
    </cfRule>
  </conditionalFormatting>
  <conditionalFormatting sqref="O150">
    <cfRule type="cellIs" dxfId="14813" priority="14829" stopIfTrue="1" operator="lessThan">
      <formula>G150</formula>
    </cfRule>
  </conditionalFormatting>
  <conditionalFormatting sqref="O150">
    <cfRule type="cellIs" dxfId="14812" priority="14828" stopIfTrue="1" operator="lessThan">
      <formula>G150</formula>
    </cfRule>
  </conditionalFormatting>
  <conditionalFormatting sqref="O150">
    <cfRule type="cellIs" dxfId="14811" priority="14827" stopIfTrue="1" operator="lessThan">
      <formula>G150</formula>
    </cfRule>
  </conditionalFormatting>
  <conditionalFormatting sqref="O150">
    <cfRule type="cellIs" dxfId="14810" priority="14826" stopIfTrue="1" operator="lessThan">
      <formula>G150</formula>
    </cfRule>
  </conditionalFormatting>
  <conditionalFormatting sqref="O150">
    <cfRule type="cellIs" dxfId="14809" priority="14825" stopIfTrue="1" operator="lessThan">
      <formula>G150</formula>
    </cfRule>
  </conditionalFormatting>
  <conditionalFormatting sqref="O150">
    <cfRule type="cellIs" dxfId="14808" priority="14824" stopIfTrue="1" operator="lessThan">
      <formula>G150</formula>
    </cfRule>
  </conditionalFormatting>
  <conditionalFormatting sqref="O150">
    <cfRule type="cellIs" dxfId="14807" priority="14823" stopIfTrue="1" operator="lessThan">
      <formula>G150</formula>
    </cfRule>
  </conditionalFormatting>
  <conditionalFormatting sqref="O150">
    <cfRule type="cellIs" dxfId="14806" priority="14822" stopIfTrue="1" operator="lessThan">
      <formula>G150</formula>
    </cfRule>
  </conditionalFormatting>
  <conditionalFormatting sqref="O150">
    <cfRule type="cellIs" dxfId="14805" priority="14821" stopIfTrue="1" operator="lessThan">
      <formula>G150</formula>
    </cfRule>
  </conditionalFormatting>
  <conditionalFormatting sqref="O150">
    <cfRule type="cellIs" dxfId="14804" priority="14820" stopIfTrue="1" operator="lessThan">
      <formula>G150</formula>
    </cfRule>
  </conditionalFormatting>
  <conditionalFormatting sqref="O150">
    <cfRule type="cellIs" dxfId="14803" priority="14819" stopIfTrue="1" operator="lessThan">
      <formula>G150</formula>
    </cfRule>
  </conditionalFormatting>
  <conditionalFormatting sqref="O150">
    <cfRule type="cellIs" dxfId="14802" priority="14818" stopIfTrue="1" operator="lessThan">
      <formula>G150</formula>
    </cfRule>
  </conditionalFormatting>
  <conditionalFormatting sqref="O150">
    <cfRule type="cellIs" dxfId="14801" priority="14817" stopIfTrue="1" operator="lessThan">
      <formula>G150</formula>
    </cfRule>
  </conditionalFormatting>
  <conditionalFormatting sqref="O150">
    <cfRule type="cellIs" dxfId="14800" priority="14816" stopIfTrue="1" operator="lessThan">
      <formula>G150</formula>
    </cfRule>
  </conditionalFormatting>
  <conditionalFormatting sqref="O150">
    <cfRule type="cellIs" dxfId="14799" priority="14815" stopIfTrue="1" operator="lessThan">
      <formula>G150</formula>
    </cfRule>
  </conditionalFormatting>
  <conditionalFormatting sqref="O150">
    <cfRule type="cellIs" dxfId="14798" priority="14814" stopIfTrue="1" operator="lessThan">
      <formula>G150</formula>
    </cfRule>
  </conditionalFormatting>
  <conditionalFormatting sqref="O150">
    <cfRule type="cellIs" dxfId="14797" priority="14813" stopIfTrue="1" operator="lessThan">
      <formula>G150</formula>
    </cfRule>
  </conditionalFormatting>
  <conditionalFormatting sqref="O150">
    <cfRule type="cellIs" dxfId="14796" priority="14812" stopIfTrue="1" operator="lessThan">
      <formula>G150</formula>
    </cfRule>
  </conditionalFormatting>
  <conditionalFormatting sqref="O150">
    <cfRule type="cellIs" dxfId="14795" priority="14811" stopIfTrue="1" operator="lessThan">
      <formula>G150</formula>
    </cfRule>
  </conditionalFormatting>
  <conditionalFormatting sqref="O150">
    <cfRule type="cellIs" dxfId="14794" priority="14810" stopIfTrue="1" operator="lessThan">
      <formula>G150</formula>
    </cfRule>
  </conditionalFormatting>
  <conditionalFormatting sqref="O150">
    <cfRule type="cellIs" dxfId="14793" priority="14809" stopIfTrue="1" operator="lessThan">
      <formula>G150</formula>
    </cfRule>
  </conditionalFormatting>
  <conditionalFormatting sqref="O150">
    <cfRule type="cellIs" dxfId="14792" priority="14808" stopIfTrue="1" operator="lessThan">
      <formula>G150</formula>
    </cfRule>
  </conditionalFormatting>
  <conditionalFormatting sqref="O150">
    <cfRule type="cellIs" dxfId="14791" priority="14807" stopIfTrue="1" operator="lessThan">
      <formula>G150</formula>
    </cfRule>
  </conditionalFormatting>
  <conditionalFormatting sqref="O150">
    <cfRule type="cellIs" dxfId="14790" priority="14806" stopIfTrue="1" operator="lessThan">
      <formula>G150</formula>
    </cfRule>
  </conditionalFormatting>
  <conditionalFormatting sqref="O150">
    <cfRule type="cellIs" dxfId="14789" priority="14805" stopIfTrue="1" operator="lessThan">
      <formula>G150</formula>
    </cfRule>
  </conditionalFormatting>
  <conditionalFormatting sqref="O150">
    <cfRule type="cellIs" dxfId="14788" priority="14804" stopIfTrue="1" operator="lessThan">
      <formula>G150</formula>
    </cfRule>
  </conditionalFormatting>
  <conditionalFormatting sqref="O150">
    <cfRule type="cellIs" dxfId="14787" priority="14803" stopIfTrue="1" operator="lessThan">
      <formula>G150</formula>
    </cfRule>
  </conditionalFormatting>
  <conditionalFormatting sqref="O150">
    <cfRule type="cellIs" dxfId="14786" priority="14802" stopIfTrue="1" operator="lessThan">
      <formula>G150</formula>
    </cfRule>
  </conditionalFormatting>
  <conditionalFormatting sqref="O150">
    <cfRule type="cellIs" dxfId="14785" priority="14801" stopIfTrue="1" operator="lessThan">
      <formula>G150</formula>
    </cfRule>
  </conditionalFormatting>
  <conditionalFormatting sqref="O150">
    <cfRule type="cellIs" dxfId="14784" priority="14800" stopIfTrue="1" operator="lessThan">
      <formula>G150</formula>
    </cfRule>
  </conditionalFormatting>
  <conditionalFormatting sqref="O150">
    <cfRule type="cellIs" dxfId="14783" priority="14799" stopIfTrue="1" operator="lessThan">
      <formula>G150</formula>
    </cfRule>
  </conditionalFormatting>
  <conditionalFormatting sqref="O150">
    <cfRule type="cellIs" dxfId="14782" priority="14798" stopIfTrue="1" operator="lessThan">
      <formula>G150</formula>
    </cfRule>
  </conditionalFormatting>
  <conditionalFormatting sqref="O150">
    <cfRule type="cellIs" dxfId="14781" priority="14797" stopIfTrue="1" operator="lessThan">
      <formula>G150</formula>
    </cfRule>
  </conditionalFormatting>
  <conditionalFormatting sqref="O150">
    <cfRule type="cellIs" dxfId="14780" priority="14796" stopIfTrue="1" operator="lessThan">
      <formula>G150</formula>
    </cfRule>
  </conditionalFormatting>
  <conditionalFormatting sqref="O150">
    <cfRule type="cellIs" dxfId="14779" priority="14795" stopIfTrue="1" operator="lessThan">
      <formula>G150</formula>
    </cfRule>
  </conditionalFormatting>
  <conditionalFormatting sqref="O150">
    <cfRule type="cellIs" dxfId="14778" priority="14794" stopIfTrue="1" operator="lessThan">
      <formula>G150</formula>
    </cfRule>
  </conditionalFormatting>
  <conditionalFormatting sqref="O150">
    <cfRule type="cellIs" dxfId="14777" priority="14793" stopIfTrue="1" operator="lessThan">
      <formula>G150</formula>
    </cfRule>
  </conditionalFormatting>
  <conditionalFormatting sqref="O150">
    <cfRule type="cellIs" dxfId="14776" priority="14792" stopIfTrue="1" operator="lessThan">
      <formula>G150</formula>
    </cfRule>
  </conditionalFormatting>
  <conditionalFormatting sqref="O150">
    <cfRule type="cellIs" dxfId="14775" priority="14791" stopIfTrue="1" operator="lessThan">
      <formula>G150</formula>
    </cfRule>
  </conditionalFormatting>
  <conditionalFormatting sqref="O150">
    <cfRule type="cellIs" dxfId="14774" priority="14790" stopIfTrue="1" operator="lessThan">
      <formula>G150</formula>
    </cfRule>
  </conditionalFormatting>
  <conditionalFormatting sqref="O150">
    <cfRule type="cellIs" dxfId="14773" priority="14789" stopIfTrue="1" operator="lessThan">
      <formula>G150</formula>
    </cfRule>
  </conditionalFormatting>
  <conditionalFormatting sqref="O150">
    <cfRule type="cellIs" dxfId="14772" priority="14788" stopIfTrue="1" operator="lessThan">
      <formula>G150</formula>
    </cfRule>
  </conditionalFormatting>
  <conditionalFormatting sqref="O150">
    <cfRule type="cellIs" dxfId="14771" priority="14787" stopIfTrue="1" operator="lessThan">
      <formula>G150</formula>
    </cfRule>
  </conditionalFormatting>
  <conditionalFormatting sqref="O150">
    <cfRule type="cellIs" dxfId="14770" priority="14786" stopIfTrue="1" operator="lessThan">
      <formula>G150</formula>
    </cfRule>
  </conditionalFormatting>
  <conditionalFormatting sqref="O150">
    <cfRule type="cellIs" dxfId="14769" priority="14785" stopIfTrue="1" operator="lessThan">
      <formula>G150</formula>
    </cfRule>
  </conditionalFormatting>
  <conditionalFormatting sqref="O150">
    <cfRule type="cellIs" dxfId="14768" priority="14784" stopIfTrue="1" operator="lessThan">
      <formula>G150</formula>
    </cfRule>
  </conditionalFormatting>
  <conditionalFormatting sqref="O150">
    <cfRule type="cellIs" dxfId="14767" priority="14783" stopIfTrue="1" operator="lessThan">
      <formula>G150</formula>
    </cfRule>
  </conditionalFormatting>
  <conditionalFormatting sqref="O150">
    <cfRule type="cellIs" dxfId="14766" priority="14782" stopIfTrue="1" operator="lessThan">
      <formula>G150</formula>
    </cfRule>
  </conditionalFormatting>
  <conditionalFormatting sqref="O150">
    <cfRule type="cellIs" dxfId="14765" priority="14781" stopIfTrue="1" operator="lessThan">
      <formula>G150</formula>
    </cfRule>
  </conditionalFormatting>
  <conditionalFormatting sqref="O150">
    <cfRule type="cellIs" dxfId="14764" priority="14780" stopIfTrue="1" operator="lessThan">
      <formula>G150</formula>
    </cfRule>
  </conditionalFormatting>
  <conditionalFormatting sqref="O150">
    <cfRule type="cellIs" dxfId="14763" priority="14779" stopIfTrue="1" operator="lessThan">
      <formula>G150</formula>
    </cfRule>
  </conditionalFormatting>
  <conditionalFormatting sqref="O150">
    <cfRule type="cellIs" dxfId="14762" priority="14778" stopIfTrue="1" operator="lessThan">
      <formula>G150</formula>
    </cfRule>
  </conditionalFormatting>
  <conditionalFormatting sqref="O150">
    <cfRule type="cellIs" dxfId="14761" priority="14777" stopIfTrue="1" operator="lessThan">
      <formula>G150</formula>
    </cfRule>
  </conditionalFormatting>
  <conditionalFormatting sqref="O150">
    <cfRule type="cellIs" dxfId="14760" priority="14776" stopIfTrue="1" operator="lessThan">
      <formula>G150</formula>
    </cfRule>
  </conditionalFormatting>
  <conditionalFormatting sqref="O150">
    <cfRule type="cellIs" dxfId="14759" priority="14775" stopIfTrue="1" operator="lessThan">
      <formula>G150</formula>
    </cfRule>
  </conditionalFormatting>
  <conditionalFormatting sqref="O150">
    <cfRule type="cellIs" dxfId="14758" priority="14774" stopIfTrue="1" operator="lessThan">
      <formula>G150</formula>
    </cfRule>
  </conditionalFormatting>
  <conditionalFormatting sqref="O150">
    <cfRule type="cellIs" dxfId="14757" priority="14773" stopIfTrue="1" operator="lessThan">
      <formula>G150</formula>
    </cfRule>
  </conditionalFormatting>
  <conditionalFormatting sqref="O150">
    <cfRule type="cellIs" dxfId="14756" priority="14772" stopIfTrue="1" operator="lessThan">
      <formula>G150</formula>
    </cfRule>
  </conditionalFormatting>
  <conditionalFormatting sqref="O150">
    <cfRule type="cellIs" dxfId="14755" priority="14771" stopIfTrue="1" operator="lessThan">
      <formula>G150</formula>
    </cfRule>
  </conditionalFormatting>
  <conditionalFormatting sqref="O150">
    <cfRule type="cellIs" dxfId="14754" priority="14770" stopIfTrue="1" operator="lessThan">
      <formula>G150</formula>
    </cfRule>
  </conditionalFormatting>
  <conditionalFormatting sqref="O150">
    <cfRule type="cellIs" dxfId="14753" priority="14769" stopIfTrue="1" operator="lessThan">
      <formula>G150</formula>
    </cfRule>
  </conditionalFormatting>
  <conditionalFormatting sqref="O150">
    <cfRule type="cellIs" dxfId="14752" priority="14768" stopIfTrue="1" operator="lessThan">
      <formula>G150</formula>
    </cfRule>
  </conditionalFormatting>
  <conditionalFormatting sqref="O150">
    <cfRule type="cellIs" dxfId="14751" priority="14767" stopIfTrue="1" operator="lessThan">
      <formula>G150</formula>
    </cfRule>
  </conditionalFormatting>
  <conditionalFormatting sqref="O150">
    <cfRule type="cellIs" dxfId="14750" priority="14766" stopIfTrue="1" operator="lessThan">
      <formula>G150</formula>
    </cfRule>
  </conditionalFormatting>
  <conditionalFormatting sqref="O150">
    <cfRule type="cellIs" dxfId="14749" priority="14765" stopIfTrue="1" operator="lessThan">
      <formula>G150</formula>
    </cfRule>
  </conditionalFormatting>
  <conditionalFormatting sqref="O150">
    <cfRule type="cellIs" dxfId="14748" priority="14764" stopIfTrue="1" operator="lessThan">
      <formula>G150</formula>
    </cfRule>
  </conditionalFormatting>
  <conditionalFormatting sqref="O150">
    <cfRule type="cellIs" dxfId="14747" priority="14763" stopIfTrue="1" operator="lessThan">
      <formula>G150</formula>
    </cfRule>
  </conditionalFormatting>
  <conditionalFormatting sqref="O150">
    <cfRule type="cellIs" dxfId="14746" priority="14762" stopIfTrue="1" operator="lessThan">
      <formula>G150</formula>
    </cfRule>
  </conditionalFormatting>
  <conditionalFormatting sqref="O150">
    <cfRule type="cellIs" dxfId="14745" priority="14761" stopIfTrue="1" operator="lessThan">
      <formula>G150</formula>
    </cfRule>
  </conditionalFormatting>
  <conditionalFormatting sqref="O150">
    <cfRule type="cellIs" dxfId="14744" priority="14760" stopIfTrue="1" operator="lessThan">
      <formula>G150</formula>
    </cfRule>
  </conditionalFormatting>
  <conditionalFormatting sqref="O150">
    <cfRule type="cellIs" dxfId="14743" priority="14759" stopIfTrue="1" operator="lessThan">
      <formula>G150</formula>
    </cfRule>
  </conditionalFormatting>
  <conditionalFormatting sqref="O150">
    <cfRule type="cellIs" dxfId="14742" priority="14758" stopIfTrue="1" operator="lessThan">
      <formula>G150</formula>
    </cfRule>
  </conditionalFormatting>
  <conditionalFormatting sqref="O150">
    <cfRule type="cellIs" dxfId="14741" priority="14757" stopIfTrue="1" operator="lessThan">
      <formula>G150</formula>
    </cfRule>
  </conditionalFormatting>
  <conditionalFormatting sqref="O150">
    <cfRule type="cellIs" dxfId="14740" priority="14756" stopIfTrue="1" operator="lessThan">
      <formula>G150</formula>
    </cfRule>
  </conditionalFormatting>
  <conditionalFormatting sqref="O150">
    <cfRule type="cellIs" dxfId="14739" priority="14755" stopIfTrue="1" operator="lessThan">
      <formula>G150</formula>
    </cfRule>
  </conditionalFormatting>
  <conditionalFormatting sqref="O150">
    <cfRule type="cellIs" dxfId="14738" priority="14754" stopIfTrue="1" operator="lessThan">
      <formula>G150</formula>
    </cfRule>
  </conditionalFormatting>
  <conditionalFormatting sqref="O150">
    <cfRule type="cellIs" dxfId="14737" priority="14753" stopIfTrue="1" operator="lessThan">
      <formula>G150</formula>
    </cfRule>
  </conditionalFormatting>
  <conditionalFormatting sqref="O150">
    <cfRule type="cellIs" dxfId="14736" priority="14752" stopIfTrue="1" operator="lessThan">
      <formula>G150</formula>
    </cfRule>
  </conditionalFormatting>
  <conditionalFormatting sqref="O150">
    <cfRule type="cellIs" dxfId="14735" priority="14751" stopIfTrue="1" operator="lessThan">
      <formula>G150</formula>
    </cfRule>
  </conditionalFormatting>
  <conditionalFormatting sqref="O150">
    <cfRule type="cellIs" dxfId="14734" priority="14750" stopIfTrue="1" operator="lessThan">
      <formula>G150</formula>
    </cfRule>
  </conditionalFormatting>
  <conditionalFormatting sqref="O150">
    <cfRule type="cellIs" dxfId="14733" priority="14749" stopIfTrue="1" operator="lessThan">
      <formula>G150</formula>
    </cfRule>
  </conditionalFormatting>
  <conditionalFormatting sqref="O150">
    <cfRule type="cellIs" dxfId="14732" priority="14748" stopIfTrue="1" operator="lessThan">
      <formula>G150</formula>
    </cfRule>
  </conditionalFormatting>
  <conditionalFormatting sqref="O150">
    <cfRule type="cellIs" dxfId="14731" priority="14747" stopIfTrue="1" operator="lessThan">
      <formula>G150</formula>
    </cfRule>
  </conditionalFormatting>
  <conditionalFormatting sqref="O150">
    <cfRule type="cellIs" dxfId="14730" priority="14746" stopIfTrue="1" operator="lessThan">
      <formula>G150</formula>
    </cfRule>
  </conditionalFormatting>
  <conditionalFormatting sqref="O150">
    <cfRule type="cellIs" dxfId="14729" priority="14745" stopIfTrue="1" operator="lessThan">
      <formula>G150</formula>
    </cfRule>
  </conditionalFormatting>
  <conditionalFormatting sqref="O150">
    <cfRule type="cellIs" dxfId="14728" priority="14744" stopIfTrue="1" operator="lessThan">
      <formula>G150</formula>
    </cfRule>
  </conditionalFormatting>
  <conditionalFormatting sqref="O150">
    <cfRule type="cellIs" dxfId="14727" priority="14743" stopIfTrue="1" operator="lessThan">
      <formula>G150</formula>
    </cfRule>
  </conditionalFormatting>
  <conditionalFormatting sqref="O150">
    <cfRule type="cellIs" dxfId="14726" priority="14742" stopIfTrue="1" operator="lessThan">
      <formula>G150</formula>
    </cfRule>
  </conditionalFormatting>
  <conditionalFormatting sqref="O150">
    <cfRule type="cellIs" dxfId="14725" priority="14741" stopIfTrue="1" operator="lessThan">
      <formula>G150</formula>
    </cfRule>
  </conditionalFormatting>
  <conditionalFormatting sqref="O150">
    <cfRule type="cellIs" dxfId="14724" priority="14740" stopIfTrue="1" operator="lessThan">
      <formula>G150</formula>
    </cfRule>
  </conditionalFormatting>
  <conditionalFormatting sqref="O150">
    <cfRule type="cellIs" dxfId="14723" priority="14739" stopIfTrue="1" operator="lessThan">
      <formula>G150</formula>
    </cfRule>
  </conditionalFormatting>
  <conditionalFormatting sqref="O150">
    <cfRule type="cellIs" dxfId="14722" priority="14738" stopIfTrue="1" operator="lessThan">
      <formula>G150</formula>
    </cfRule>
  </conditionalFormatting>
  <conditionalFormatting sqref="O150">
    <cfRule type="cellIs" dxfId="14721" priority="14737" stopIfTrue="1" operator="lessThan">
      <formula>G150</formula>
    </cfRule>
  </conditionalFormatting>
  <conditionalFormatting sqref="O150">
    <cfRule type="cellIs" dxfId="14720" priority="14736" stopIfTrue="1" operator="lessThan">
      <formula>G150</formula>
    </cfRule>
  </conditionalFormatting>
  <conditionalFormatting sqref="O150">
    <cfRule type="cellIs" dxfId="14719" priority="14735" stopIfTrue="1" operator="lessThan">
      <formula>G150</formula>
    </cfRule>
  </conditionalFormatting>
  <conditionalFormatting sqref="O150">
    <cfRule type="cellIs" dxfId="14718" priority="14734" stopIfTrue="1" operator="lessThan">
      <formula>G150</formula>
    </cfRule>
  </conditionalFormatting>
  <conditionalFormatting sqref="O150">
    <cfRule type="cellIs" dxfId="14717" priority="14733" stopIfTrue="1" operator="lessThan">
      <formula>G150</formula>
    </cfRule>
  </conditionalFormatting>
  <conditionalFormatting sqref="O150">
    <cfRule type="cellIs" dxfId="14716" priority="14732" stopIfTrue="1" operator="lessThan">
      <formula>G150</formula>
    </cfRule>
  </conditionalFormatting>
  <conditionalFormatting sqref="O150">
    <cfRule type="cellIs" dxfId="14715" priority="14731" stopIfTrue="1" operator="lessThan">
      <formula>G150</formula>
    </cfRule>
  </conditionalFormatting>
  <conditionalFormatting sqref="O150">
    <cfRule type="cellIs" dxfId="14714" priority="14730" stopIfTrue="1" operator="lessThan">
      <formula>G150</formula>
    </cfRule>
  </conditionalFormatting>
  <conditionalFormatting sqref="O150">
    <cfRule type="cellIs" dxfId="14713" priority="14729" stopIfTrue="1" operator="lessThan">
      <formula>G150</formula>
    </cfRule>
  </conditionalFormatting>
  <conditionalFormatting sqref="O150">
    <cfRule type="cellIs" dxfId="14712" priority="14728" stopIfTrue="1" operator="lessThan">
      <formula>G150</formula>
    </cfRule>
  </conditionalFormatting>
  <conditionalFormatting sqref="O150">
    <cfRule type="cellIs" dxfId="14711" priority="14727" stopIfTrue="1" operator="lessThan">
      <formula>G150</formula>
    </cfRule>
  </conditionalFormatting>
  <conditionalFormatting sqref="O150">
    <cfRule type="cellIs" dxfId="14710" priority="14726" stopIfTrue="1" operator="lessThan">
      <formula>G150</formula>
    </cfRule>
  </conditionalFormatting>
  <conditionalFormatting sqref="O150">
    <cfRule type="cellIs" dxfId="14709" priority="14725" stopIfTrue="1" operator="lessThan">
      <formula>G150</formula>
    </cfRule>
  </conditionalFormatting>
  <conditionalFormatting sqref="O150">
    <cfRule type="cellIs" dxfId="14708" priority="14724" stopIfTrue="1" operator="lessThan">
      <formula>G150</formula>
    </cfRule>
  </conditionalFormatting>
  <conditionalFormatting sqref="O150">
    <cfRule type="cellIs" dxfId="14707" priority="14723" stopIfTrue="1" operator="lessThan">
      <formula>G150</formula>
    </cfRule>
  </conditionalFormatting>
  <conditionalFormatting sqref="O150">
    <cfRule type="cellIs" dxfId="14706" priority="14722" stopIfTrue="1" operator="lessThan">
      <formula>G150</formula>
    </cfRule>
  </conditionalFormatting>
  <conditionalFormatting sqref="O150">
    <cfRule type="cellIs" dxfId="14705" priority="14721" stopIfTrue="1" operator="lessThan">
      <formula>G150</formula>
    </cfRule>
  </conditionalFormatting>
  <conditionalFormatting sqref="O150">
    <cfRule type="cellIs" dxfId="14704" priority="14720" stopIfTrue="1" operator="lessThan">
      <formula>G150</formula>
    </cfRule>
  </conditionalFormatting>
  <conditionalFormatting sqref="O150">
    <cfRule type="cellIs" dxfId="14703" priority="14719" stopIfTrue="1" operator="lessThan">
      <formula>G150</formula>
    </cfRule>
  </conditionalFormatting>
  <conditionalFormatting sqref="O150">
    <cfRule type="cellIs" dxfId="14702" priority="14718" stopIfTrue="1" operator="lessThan">
      <formula>G150</formula>
    </cfRule>
  </conditionalFormatting>
  <conditionalFormatting sqref="O150">
    <cfRule type="cellIs" dxfId="14701" priority="14717" stopIfTrue="1" operator="lessThan">
      <formula>G150</formula>
    </cfRule>
  </conditionalFormatting>
  <conditionalFormatting sqref="O150">
    <cfRule type="cellIs" dxfId="14700" priority="14716" stopIfTrue="1" operator="lessThan">
      <formula>G150</formula>
    </cfRule>
  </conditionalFormatting>
  <conditionalFormatting sqref="O150">
    <cfRule type="cellIs" dxfId="14699" priority="14715" stopIfTrue="1" operator="lessThan">
      <formula>G150</formula>
    </cfRule>
  </conditionalFormatting>
  <conditionalFormatting sqref="O150">
    <cfRule type="cellIs" dxfId="14698" priority="14714" stopIfTrue="1" operator="lessThan">
      <formula>G150</formula>
    </cfRule>
  </conditionalFormatting>
  <conditionalFormatting sqref="O150">
    <cfRule type="cellIs" dxfId="14697" priority="14713" stopIfTrue="1" operator="lessThan">
      <formula>G150</formula>
    </cfRule>
  </conditionalFormatting>
  <conditionalFormatting sqref="O150">
    <cfRule type="cellIs" dxfId="14696" priority="14712" stopIfTrue="1" operator="lessThan">
      <formula>G150</formula>
    </cfRule>
  </conditionalFormatting>
  <conditionalFormatting sqref="O150">
    <cfRule type="cellIs" dxfId="14695" priority="14711" stopIfTrue="1" operator="lessThan">
      <formula>G150</formula>
    </cfRule>
  </conditionalFormatting>
  <conditionalFormatting sqref="O150">
    <cfRule type="cellIs" dxfId="14694" priority="14710" stopIfTrue="1" operator="lessThan">
      <formula>G150</formula>
    </cfRule>
  </conditionalFormatting>
  <conditionalFormatting sqref="O150">
    <cfRule type="cellIs" dxfId="14693" priority="14709" stopIfTrue="1" operator="lessThan">
      <formula>G150</formula>
    </cfRule>
  </conditionalFormatting>
  <conditionalFormatting sqref="O150">
    <cfRule type="cellIs" dxfId="14692" priority="14708" stopIfTrue="1" operator="lessThan">
      <formula>G150</formula>
    </cfRule>
  </conditionalFormatting>
  <conditionalFormatting sqref="O150">
    <cfRule type="cellIs" dxfId="14691" priority="14707" stopIfTrue="1" operator="lessThan">
      <formula>G150</formula>
    </cfRule>
  </conditionalFormatting>
  <conditionalFormatting sqref="O150">
    <cfRule type="cellIs" dxfId="14690" priority="14706" stopIfTrue="1" operator="lessThan">
      <formula>G150</formula>
    </cfRule>
  </conditionalFormatting>
  <conditionalFormatting sqref="O150">
    <cfRule type="cellIs" dxfId="14689" priority="14705" stopIfTrue="1" operator="lessThan">
      <formula>G150</formula>
    </cfRule>
  </conditionalFormatting>
  <conditionalFormatting sqref="O150">
    <cfRule type="cellIs" dxfId="14688" priority="14704" stopIfTrue="1" operator="lessThan">
      <formula>G150</formula>
    </cfRule>
  </conditionalFormatting>
  <conditionalFormatting sqref="O150">
    <cfRule type="cellIs" dxfId="14687" priority="14703" stopIfTrue="1" operator="lessThan">
      <formula>G150</formula>
    </cfRule>
  </conditionalFormatting>
  <conditionalFormatting sqref="O150">
    <cfRule type="cellIs" dxfId="14686" priority="14702" stopIfTrue="1" operator="lessThan">
      <formula>G150</formula>
    </cfRule>
  </conditionalFormatting>
  <conditionalFormatting sqref="O150">
    <cfRule type="cellIs" dxfId="14685" priority="14701" stopIfTrue="1" operator="lessThan">
      <formula>G150</formula>
    </cfRule>
  </conditionalFormatting>
  <conditionalFormatting sqref="O150">
    <cfRule type="cellIs" dxfId="14684" priority="14700" stopIfTrue="1" operator="lessThan">
      <formula>G150</formula>
    </cfRule>
  </conditionalFormatting>
  <conditionalFormatting sqref="O150">
    <cfRule type="cellIs" dxfId="14683" priority="14699" stopIfTrue="1" operator="lessThan">
      <formula>G150</formula>
    </cfRule>
  </conditionalFormatting>
  <conditionalFormatting sqref="O150">
    <cfRule type="cellIs" dxfId="14682" priority="14698" stopIfTrue="1" operator="lessThan">
      <formula>G150</formula>
    </cfRule>
  </conditionalFormatting>
  <conditionalFormatting sqref="O150">
    <cfRule type="cellIs" dxfId="14681" priority="14697" stopIfTrue="1" operator="lessThan">
      <formula>G150</formula>
    </cfRule>
  </conditionalFormatting>
  <conditionalFormatting sqref="O150">
    <cfRule type="cellIs" dxfId="14680" priority="14696" stopIfTrue="1" operator="lessThan">
      <formula>G150</formula>
    </cfRule>
  </conditionalFormatting>
  <conditionalFormatting sqref="O150">
    <cfRule type="cellIs" dxfId="14679" priority="14695" stopIfTrue="1" operator="lessThan">
      <formula>G150</formula>
    </cfRule>
  </conditionalFormatting>
  <conditionalFormatting sqref="O150">
    <cfRule type="cellIs" dxfId="14678" priority="14694" stopIfTrue="1" operator="lessThan">
      <formula>G150</formula>
    </cfRule>
  </conditionalFormatting>
  <conditionalFormatting sqref="O150">
    <cfRule type="cellIs" dxfId="14677" priority="14693" stopIfTrue="1" operator="lessThan">
      <formula>G150</formula>
    </cfRule>
  </conditionalFormatting>
  <conditionalFormatting sqref="O150">
    <cfRule type="cellIs" dxfId="14676" priority="14692" stopIfTrue="1" operator="lessThan">
      <formula>G150</formula>
    </cfRule>
  </conditionalFormatting>
  <conditionalFormatting sqref="O150">
    <cfRule type="cellIs" dxfId="14675" priority="14691" stopIfTrue="1" operator="lessThan">
      <formula>G150</formula>
    </cfRule>
  </conditionalFormatting>
  <conditionalFormatting sqref="O150">
    <cfRule type="cellIs" dxfId="14674" priority="14690" stopIfTrue="1" operator="lessThan">
      <formula>G150</formula>
    </cfRule>
  </conditionalFormatting>
  <conditionalFormatting sqref="O150">
    <cfRule type="cellIs" dxfId="14673" priority="14689" stopIfTrue="1" operator="lessThan">
      <formula>G150</formula>
    </cfRule>
  </conditionalFormatting>
  <conditionalFormatting sqref="O150">
    <cfRule type="cellIs" dxfId="14672" priority="14688" stopIfTrue="1" operator="lessThan">
      <formula>G150</formula>
    </cfRule>
  </conditionalFormatting>
  <conditionalFormatting sqref="O150">
    <cfRule type="cellIs" dxfId="14671" priority="14687" stopIfTrue="1" operator="lessThan">
      <formula>G150</formula>
    </cfRule>
  </conditionalFormatting>
  <conditionalFormatting sqref="O150">
    <cfRule type="cellIs" dxfId="14670" priority="14686" stopIfTrue="1" operator="lessThan">
      <formula>G150</formula>
    </cfRule>
  </conditionalFormatting>
  <conditionalFormatting sqref="O150">
    <cfRule type="cellIs" dxfId="14669" priority="14685" stopIfTrue="1" operator="lessThan">
      <formula>G150</formula>
    </cfRule>
  </conditionalFormatting>
  <conditionalFormatting sqref="O150">
    <cfRule type="cellIs" dxfId="14668" priority="14684" stopIfTrue="1" operator="lessThan">
      <formula>G150</formula>
    </cfRule>
  </conditionalFormatting>
  <conditionalFormatting sqref="O150">
    <cfRule type="cellIs" dxfId="14667" priority="14683" stopIfTrue="1" operator="lessThan">
      <formula>G150</formula>
    </cfRule>
  </conditionalFormatting>
  <conditionalFormatting sqref="O150">
    <cfRule type="cellIs" dxfId="14666" priority="14682" stopIfTrue="1" operator="lessThan">
      <formula>G150</formula>
    </cfRule>
  </conditionalFormatting>
  <conditionalFormatting sqref="O150">
    <cfRule type="cellIs" dxfId="14665" priority="14681" stopIfTrue="1" operator="lessThan">
      <formula>G150</formula>
    </cfRule>
  </conditionalFormatting>
  <conditionalFormatting sqref="O150">
    <cfRule type="cellIs" dxfId="14664" priority="14680" stopIfTrue="1" operator="lessThan">
      <formula>G150</formula>
    </cfRule>
  </conditionalFormatting>
  <conditionalFormatting sqref="O150">
    <cfRule type="cellIs" dxfId="14663" priority="14679" stopIfTrue="1" operator="lessThan">
      <formula>G150</formula>
    </cfRule>
  </conditionalFormatting>
  <conditionalFormatting sqref="O150">
    <cfRule type="cellIs" dxfId="14662" priority="14678" stopIfTrue="1" operator="lessThan">
      <formula>G150</formula>
    </cfRule>
  </conditionalFormatting>
  <conditionalFormatting sqref="O150">
    <cfRule type="cellIs" dxfId="14661" priority="14677" stopIfTrue="1" operator="lessThan">
      <formula>G150</formula>
    </cfRule>
  </conditionalFormatting>
  <conditionalFormatting sqref="O150">
    <cfRule type="cellIs" dxfId="14660" priority="14676" stopIfTrue="1" operator="lessThan">
      <formula>G150</formula>
    </cfRule>
  </conditionalFormatting>
  <conditionalFormatting sqref="O150">
    <cfRule type="cellIs" dxfId="14659" priority="14675" stopIfTrue="1" operator="lessThan">
      <formula>G150</formula>
    </cfRule>
  </conditionalFormatting>
  <conditionalFormatting sqref="O150">
    <cfRule type="cellIs" dxfId="14658" priority="14674" stopIfTrue="1" operator="lessThan">
      <formula>G150</formula>
    </cfRule>
  </conditionalFormatting>
  <conditionalFormatting sqref="O150">
    <cfRule type="cellIs" dxfId="14657" priority="14673" stopIfTrue="1" operator="lessThan">
      <formula>G150</formula>
    </cfRule>
  </conditionalFormatting>
  <conditionalFormatting sqref="O150">
    <cfRule type="cellIs" dxfId="14656" priority="14672" stopIfTrue="1" operator="lessThan">
      <formula>G150</formula>
    </cfRule>
  </conditionalFormatting>
  <conditionalFormatting sqref="O150">
    <cfRule type="cellIs" dxfId="14655" priority="14671" stopIfTrue="1" operator="lessThan">
      <formula>G150</formula>
    </cfRule>
  </conditionalFormatting>
  <conditionalFormatting sqref="O150">
    <cfRule type="cellIs" dxfId="14654" priority="14670" stopIfTrue="1" operator="lessThan">
      <formula>G150</formula>
    </cfRule>
  </conditionalFormatting>
  <conditionalFormatting sqref="O150">
    <cfRule type="cellIs" dxfId="14653" priority="14669" stopIfTrue="1" operator="lessThan">
      <formula>G150</formula>
    </cfRule>
  </conditionalFormatting>
  <conditionalFormatting sqref="O150">
    <cfRule type="cellIs" dxfId="14652" priority="14668" stopIfTrue="1" operator="lessThan">
      <formula>G150</formula>
    </cfRule>
  </conditionalFormatting>
  <conditionalFormatting sqref="O150">
    <cfRule type="cellIs" dxfId="14651" priority="14667" stopIfTrue="1" operator="lessThan">
      <formula>G150</formula>
    </cfRule>
  </conditionalFormatting>
  <conditionalFormatting sqref="O150">
    <cfRule type="cellIs" dxfId="14650" priority="14666" stopIfTrue="1" operator="lessThan">
      <formula>G150</formula>
    </cfRule>
  </conditionalFormatting>
  <conditionalFormatting sqref="O150">
    <cfRule type="cellIs" dxfId="14649" priority="14665" stopIfTrue="1" operator="lessThan">
      <formula>G150</formula>
    </cfRule>
  </conditionalFormatting>
  <conditionalFormatting sqref="O150">
    <cfRule type="cellIs" dxfId="14648" priority="14664" stopIfTrue="1" operator="lessThan">
      <formula>G150</formula>
    </cfRule>
  </conditionalFormatting>
  <conditionalFormatting sqref="O150">
    <cfRule type="cellIs" dxfId="14647" priority="14663" stopIfTrue="1" operator="lessThan">
      <formula>G150</formula>
    </cfRule>
  </conditionalFormatting>
  <conditionalFormatting sqref="O150">
    <cfRule type="cellIs" dxfId="14646" priority="14662" stopIfTrue="1" operator="lessThan">
      <formula>G150</formula>
    </cfRule>
  </conditionalFormatting>
  <conditionalFormatting sqref="O150">
    <cfRule type="cellIs" dxfId="14645" priority="14661" stopIfTrue="1" operator="lessThan">
      <formula>G150</formula>
    </cfRule>
  </conditionalFormatting>
  <conditionalFormatting sqref="O150">
    <cfRule type="cellIs" dxfId="14644" priority="14660" stopIfTrue="1" operator="lessThan">
      <formula>G150</formula>
    </cfRule>
  </conditionalFormatting>
  <conditionalFormatting sqref="O150">
    <cfRule type="cellIs" dxfId="14643" priority="14659" stopIfTrue="1" operator="lessThan">
      <formula>G150</formula>
    </cfRule>
  </conditionalFormatting>
  <conditionalFormatting sqref="O150">
    <cfRule type="cellIs" dxfId="14642" priority="14658" stopIfTrue="1" operator="lessThan">
      <formula>G150</formula>
    </cfRule>
  </conditionalFormatting>
  <conditionalFormatting sqref="O150">
    <cfRule type="cellIs" dxfId="14641" priority="14657" stopIfTrue="1" operator="lessThan">
      <formula>G150</formula>
    </cfRule>
  </conditionalFormatting>
  <conditionalFormatting sqref="O150">
    <cfRule type="cellIs" dxfId="14640" priority="14656" stopIfTrue="1" operator="lessThan">
      <formula>G150</formula>
    </cfRule>
  </conditionalFormatting>
  <conditionalFormatting sqref="O150">
    <cfRule type="cellIs" dxfId="14639" priority="14655" stopIfTrue="1" operator="lessThan">
      <formula>G150</formula>
    </cfRule>
  </conditionalFormatting>
  <conditionalFormatting sqref="O150">
    <cfRule type="cellIs" dxfId="14638" priority="14654" stopIfTrue="1" operator="lessThan">
      <formula>G150</formula>
    </cfRule>
  </conditionalFormatting>
  <conditionalFormatting sqref="O150">
    <cfRule type="cellIs" dxfId="14637" priority="14653" stopIfTrue="1" operator="lessThan">
      <formula>G150</formula>
    </cfRule>
  </conditionalFormatting>
  <conditionalFormatting sqref="O150">
    <cfRule type="cellIs" dxfId="14636" priority="14652" stopIfTrue="1" operator="lessThan">
      <formula>G150</formula>
    </cfRule>
  </conditionalFormatting>
  <conditionalFormatting sqref="O150">
    <cfRule type="cellIs" dxfId="14635" priority="14651" stopIfTrue="1" operator="lessThan">
      <formula>G150</formula>
    </cfRule>
  </conditionalFormatting>
  <conditionalFormatting sqref="O150">
    <cfRule type="cellIs" dxfId="14634" priority="14650" stopIfTrue="1" operator="lessThan">
      <formula>G150</formula>
    </cfRule>
  </conditionalFormatting>
  <conditionalFormatting sqref="O150">
    <cfRule type="cellIs" dxfId="14633" priority="14649" stopIfTrue="1" operator="lessThan">
      <formula>G150</formula>
    </cfRule>
  </conditionalFormatting>
  <conditionalFormatting sqref="O150">
    <cfRule type="cellIs" dxfId="14632" priority="14648" stopIfTrue="1" operator="lessThan">
      <formula>G150</formula>
    </cfRule>
  </conditionalFormatting>
  <conditionalFormatting sqref="O150">
    <cfRule type="cellIs" dxfId="14631" priority="14647" stopIfTrue="1" operator="lessThan">
      <formula>G150</formula>
    </cfRule>
  </conditionalFormatting>
  <conditionalFormatting sqref="O150">
    <cfRule type="cellIs" dxfId="14630" priority="14646" stopIfTrue="1" operator="lessThan">
      <formula>G150</formula>
    </cfRule>
  </conditionalFormatting>
  <conditionalFormatting sqref="O150">
    <cfRule type="cellIs" dxfId="14629" priority="14645" stopIfTrue="1" operator="lessThan">
      <formula>G150</formula>
    </cfRule>
  </conditionalFormatting>
  <conditionalFormatting sqref="O150">
    <cfRule type="cellIs" dxfId="14628" priority="14644" stopIfTrue="1" operator="lessThan">
      <formula>G150</formula>
    </cfRule>
  </conditionalFormatting>
  <conditionalFormatting sqref="O150">
    <cfRule type="cellIs" dxfId="14627" priority="14643" stopIfTrue="1" operator="lessThan">
      <formula>G150</formula>
    </cfRule>
  </conditionalFormatting>
  <conditionalFormatting sqref="O150">
    <cfRule type="cellIs" dxfId="14626" priority="14642" stopIfTrue="1" operator="lessThan">
      <formula>G150</formula>
    </cfRule>
  </conditionalFormatting>
  <conditionalFormatting sqref="O150">
    <cfRule type="cellIs" dxfId="14625" priority="14641" stopIfTrue="1" operator="lessThan">
      <formula>G150</formula>
    </cfRule>
  </conditionalFormatting>
  <conditionalFormatting sqref="O150">
    <cfRule type="cellIs" dxfId="14624" priority="14640" stopIfTrue="1" operator="lessThan">
      <formula>G150</formula>
    </cfRule>
  </conditionalFormatting>
  <conditionalFormatting sqref="O150">
    <cfRule type="cellIs" dxfId="14623" priority="14639" stopIfTrue="1" operator="lessThan">
      <formula>G150</formula>
    </cfRule>
  </conditionalFormatting>
  <conditionalFormatting sqref="O150">
    <cfRule type="cellIs" dxfId="14622" priority="14638" stopIfTrue="1" operator="lessThan">
      <formula>G150</formula>
    </cfRule>
  </conditionalFormatting>
  <conditionalFormatting sqref="O150">
    <cfRule type="cellIs" dxfId="14621" priority="14637" stopIfTrue="1" operator="lessThan">
      <formula>G150</formula>
    </cfRule>
  </conditionalFormatting>
  <conditionalFormatting sqref="O150">
    <cfRule type="cellIs" dxfId="14620" priority="14636" stopIfTrue="1" operator="lessThan">
      <formula>G150</formula>
    </cfRule>
  </conditionalFormatting>
  <conditionalFormatting sqref="O150">
    <cfRule type="cellIs" dxfId="14619" priority="14635" stopIfTrue="1" operator="lessThan">
      <formula>G150</formula>
    </cfRule>
  </conditionalFormatting>
  <conditionalFormatting sqref="O150">
    <cfRule type="cellIs" dxfId="14618" priority="14634" stopIfTrue="1" operator="lessThan">
      <formula>G150</formula>
    </cfRule>
  </conditionalFormatting>
  <conditionalFormatting sqref="O150">
    <cfRule type="cellIs" dxfId="14617" priority="14633" stopIfTrue="1" operator="lessThan">
      <formula>G150</formula>
    </cfRule>
  </conditionalFormatting>
  <conditionalFormatting sqref="O150">
    <cfRule type="cellIs" dxfId="14616" priority="14632" stopIfTrue="1" operator="lessThan">
      <formula>G150</formula>
    </cfRule>
  </conditionalFormatting>
  <conditionalFormatting sqref="O150">
    <cfRule type="cellIs" dxfId="14615" priority="14631" stopIfTrue="1" operator="lessThan">
      <formula>G150</formula>
    </cfRule>
  </conditionalFormatting>
  <conditionalFormatting sqref="O150">
    <cfRule type="cellIs" dxfId="14614" priority="14630" stopIfTrue="1" operator="lessThan">
      <formula>G150</formula>
    </cfRule>
  </conditionalFormatting>
  <conditionalFormatting sqref="O150">
    <cfRule type="cellIs" dxfId="14613" priority="14629" stopIfTrue="1" operator="lessThan">
      <formula>G150</formula>
    </cfRule>
  </conditionalFormatting>
  <conditionalFormatting sqref="O150">
    <cfRule type="cellIs" dxfId="14612" priority="14628" stopIfTrue="1" operator="lessThan">
      <formula>G150</formula>
    </cfRule>
  </conditionalFormatting>
  <conditionalFormatting sqref="O150">
    <cfRule type="cellIs" dxfId="14611" priority="14627" stopIfTrue="1" operator="lessThan">
      <formula>G150</formula>
    </cfRule>
  </conditionalFormatting>
  <conditionalFormatting sqref="O150">
    <cfRule type="cellIs" dxfId="14610" priority="14626" stopIfTrue="1" operator="lessThan">
      <formula>G150</formula>
    </cfRule>
  </conditionalFormatting>
  <conditionalFormatting sqref="O150">
    <cfRule type="cellIs" dxfId="14609" priority="14625" stopIfTrue="1" operator="lessThan">
      <formula>G150</formula>
    </cfRule>
  </conditionalFormatting>
  <conditionalFormatting sqref="O150">
    <cfRule type="cellIs" dxfId="14608" priority="14624" stopIfTrue="1" operator="lessThan">
      <formula>G150</formula>
    </cfRule>
  </conditionalFormatting>
  <conditionalFormatting sqref="O150">
    <cfRule type="cellIs" dxfId="14607" priority="14623" stopIfTrue="1" operator="lessThan">
      <formula>G150</formula>
    </cfRule>
  </conditionalFormatting>
  <conditionalFormatting sqref="O150">
    <cfRule type="cellIs" dxfId="14606" priority="14622" stopIfTrue="1" operator="lessThan">
      <formula>G150</formula>
    </cfRule>
  </conditionalFormatting>
  <conditionalFormatting sqref="O150">
    <cfRule type="cellIs" dxfId="14605" priority="14621" stopIfTrue="1" operator="lessThan">
      <formula>G150</formula>
    </cfRule>
  </conditionalFormatting>
  <conditionalFormatting sqref="O150">
    <cfRule type="cellIs" dxfId="14604" priority="14620" stopIfTrue="1" operator="lessThan">
      <formula>G150</formula>
    </cfRule>
  </conditionalFormatting>
  <conditionalFormatting sqref="O150">
    <cfRule type="cellIs" dxfId="14603" priority="14619" stopIfTrue="1" operator="lessThan">
      <formula>G150</formula>
    </cfRule>
  </conditionalFormatting>
  <conditionalFormatting sqref="O150">
    <cfRule type="cellIs" dxfId="14602" priority="14618" stopIfTrue="1" operator="lessThan">
      <formula>G150</formula>
    </cfRule>
  </conditionalFormatting>
  <conditionalFormatting sqref="O150">
    <cfRule type="cellIs" dxfId="14601" priority="14617" stopIfTrue="1" operator="lessThan">
      <formula>G150</formula>
    </cfRule>
  </conditionalFormatting>
  <conditionalFormatting sqref="O150">
    <cfRule type="cellIs" dxfId="14600" priority="14616" stopIfTrue="1" operator="lessThan">
      <formula>G150</formula>
    </cfRule>
  </conditionalFormatting>
  <conditionalFormatting sqref="O150">
    <cfRule type="cellIs" dxfId="14599" priority="14615" stopIfTrue="1" operator="lessThan">
      <formula>G150</formula>
    </cfRule>
  </conditionalFormatting>
  <conditionalFormatting sqref="O150">
    <cfRule type="cellIs" dxfId="14598" priority="14614" stopIfTrue="1" operator="lessThan">
      <formula>G150</formula>
    </cfRule>
  </conditionalFormatting>
  <conditionalFormatting sqref="O150">
    <cfRule type="cellIs" dxfId="14597" priority="14613" stopIfTrue="1" operator="lessThan">
      <formula>G150</formula>
    </cfRule>
  </conditionalFormatting>
  <conditionalFormatting sqref="O150">
    <cfRule type="cellIs" dxfId="14596" priority="14612" stopIfTrue="1" operator="lessThan">
      <formula>G150</formula>
    </cfRule>
  </conditionalFormatting>
  <conditionalFormatting sqref="O150">
    <cfRule type="cellIs" dxfId="14595" priority="14611" stopIfTrue="1" operator="lessThan">
      <formula>G150</formula>
    </cfRule>
  </conditionalFormatting>
  <conditionalFormatting sqref="O150">
    <cfRule type="cellIs" dxfId="14594" priority="14610" stopIfTrue="1" operator="lessThan">
      <formula>G150</formula>
    </cfRule>
  </conditionalFormatting>
  <conditionalFormatting sqref="O150">
    <cfRule type="cellIs" dxfId="14593" priority="14609" stopIfTrue="1" operator="lessThan">
      <formula>G150</formula>
    </cfRule>
  </conditionalFormatting>
  <conditionalFormatting sqref="O150">
    <cfRule type="cellIs" dxfId="14592" priority="14608" stopIfTrue="1" operator="lessThan">
      <formula>G150</formula>
    </cfRule>
  </conditionalFormatting>
  <conditionalFormatting sqref="O150">
    <cfRule type="cellIs" dxfId="14591" priority="14607" stopIfTrue="1" operator="lessThan">
      <formula>G150</formula>
    </cfRule>
  </conditionalFormatting>
  <conditionalFormatting sqref="O150">
    <cfRule type="cellIs" dxfId="14590" priority="14606" stopIfTrue="1" operator="lessThan">
      <formula>G150</formula>
    </cfRule>
  </conditionalFormatting>
  <conditionalFormatting sqref="O150">
    <cfRule type="cellIs" dxfId="14589" priority="14605" stopIfTrue="1" operator="lessThan">
      <formula>G150</formula>
    </cfRule>
  </conditionalFormatting>
  <conditionalFormatting sqref="O150">
    <cfRule type="cellIs" dxfId="14588" priority="14604" stopIfTrue="1" operator="lessThan">
      <formula>G150</formula>
    </cfRule>
  </conditionalFormatting>
  <conditionalFormatting sqref="O150">
    <cfRule type="cellIs" dxfId="14587" priority="14603" stopIfTrue="1" operator="lessThan">
      <formula>G150</formula>
    </cfRule>
  </conditionalFormatting>
  <conditionalFormatting sqref="O150">
    <cfRule type="cellIs" dxfId="14586" priority="14602" stopIfTrue="1" operator="lessThan">
      <formula>G150</formula>
    </cfRule>
  </conditionalFormatting>
  <conditionalFormatting sqref="O150">
    <cfRule type="cellIs" dxfId="14585" priority="14601" stopIfTrue="1" operator="lessThan">
      <formula>G150</formula>
    </cfRule>
  </conditionalFormatting>
  <conditionalFormatting sqref="O150">
    <cfRule type="cellIs" dxfId="14584" priority="14600" stopIfTrue="1" operator="lessThan">
      <formula>G150</formula>
    </cfRule>
  </conditionalFormatting>
  <conditionalFormatting sqref="O150">
    <cfRule type="cellIs" dxfId="14583" priority="14599" stopIfTrue="1" operator="lessThan">
      <formula>G150</formula>
    </cfRule>
  </conditionalFormatting>
  <conditionalFormatting sqref="O150">
    <cfRule type="cellIs" dxfId="14582" priority="14598" stopIfTrue="1" operator="lessThan">
      <formula>G150</formula>
    </cfRule>
  </conditionalFormatting>
  <conditionalFormatting sqref="O150">
    <cfRule type="cellIs" dxfId="14581" priority="14597" stopIfTrue="1" operator="lessThan">
      <formula>G150</formula>
    </cfRule>
  </conditionalFormatting>
  <conditionalFormatting sqref="O150">
    <cfRule type="cellIs" dxfId="14580" priority="14596" stopIfTrue="1" operator="lessThan">
      <formula>G150</formula>
    </cfRule>
  </conditionalFormatting>
  <conditionalFormatting sqref="O150">
    <cfRule type="cellIs" dxfId="14579" priority="14595" stopIfTrue="1" operator="lessThan">
      <formula>G150</formula>
    </cfRule>
  </conditionalFormatting>
  <conditionalFormatting sqref="O150">
    <cfRule type="cellIs" dxfId="14578" priority="14594" stopIfTrue="1" operator="lessThan">
      <formula>G150</formula>
    </cfRule>
  </conditionalFormatting>
  <conditionalFormatting sqref="O150">
    <cfRule type="cellIs" dxfId="14577" priority="14593" stopIfTrue="1" operator="lessThan">
      <formula>G150</formula>
    </cfRule>
  </conditionalFormatting>
  <conditionalFormatting sqref="O150">
    <cfRule type="cellIs" dxfId="14576" priority="14592" stopIfTrue="1" operator="lessThan">
      <formula>G150</formula>
    </cfRule>
  </conditionalFormatting>
  <conditionalFormatting sqref="O150">
    <cfRule type="cellIs" dxfId="14575" priority="14591" stopIfTrue="1" operator="lessThan">
      <formula>G150</formula>
    </cfRule>
  </conditionalFormatting>
  <conditionalFormatting sqref="O150">
    <cfRule type="cellIs" dxfId="14574" priority="14590" stopIfTrue="1" operator="lessThan">
      <formula>G150</formula>
    </cfRule>
  </conditionalFormatting>
  <conditionalFormatting sqref="O150">
    <cfRule type="cellIs" dxfId="14573" priority="14589" stopIfTrue="1" operator="lessThan">
      <formula>G150</formula>
    </cfRule>
  </conditionalFormatting>
  <conditionalFormatting sqref="O150">
    <cfRule type="cellIs" dxfId="14572" priority="14588" stopIfTrue="1" operator="lessThan">
      <formula>G150</formula>
    </cfRule>
  </conditionalFormatting>
  <conditionalFormatting sqref="O150">
    <cfRule type="cellIs" dxfId="14571" priority="14587" stopIfTrue="1" operator="lessThan">
      <formula>G150</formula>
    </cfRule>
  </conditionalFormatting>
  <conditionalFormatting sqref="O150">
    <cfRule type="cellIs" dxfId="14570" priority="14586" stopIfTrue="1" operator="lessThan">
      <formula>G150</formula>
    </cfRule>
  </conditionalFormatting>
  <conditionalFormatting sqref="O150">
    <cfRule type="cellIs" dxfId="14569" priority="14585" stopIfTrue="1" operator="lessThan">
      <formula>G150</formula>
    </cfRule>
  </conditionalFormatting>
  <conditionalFormatting sqref="O150">
    <cfRule type="cellIs" dxfId="14568" priority="14584" stopIfTrue="1" operator="lessThan">
      <formula>G150</formula>
    </cfRule>
  </conditionalFormatting>
  <conditionalFormatting sqref="O150">
    <cfRule type="cellIs" dxfId="14567" priority="14583" stopIfTrue="1" operator="lessThan">
      <formula>G150</formula>
    </cfRule>
  </conditionalFormatting>
  <conditionalFormatting sqref="O150">
    <cfRule type="cellIs" dxfId="14566" priority="14582" stopIfTrue="1" operator="lessThan">
      <formula>G150</formula>
    </cfRule>
  </conditionalFormatting>
  <conditionalFormatting sqref="O150">
    <cfRule type="cellIs" dxfId="14565" priority="14581" stopIfTrue="1" operator="lessThan">
      <formula>G150</formula>
    </cfRule>
  </conditionalFormatting>
  <conditionalFormatting sqref="O150">
    <cfRule type="cellIs" dxfId="14564" priority="14580" stopIfTrue="1" operator="lessThan">
      <formula>G150</formula>
    </cfRule>
  </conditionalFormatting>
  <conditionalFormatting sqref="O150">
    <cfRule type="cellIs" dxfId="14563" priority="14579" stopIfTrue="1" operator="lessThan">
      <formula>G150</formula>
    </cfRule>
  </conditionalFormatting>
  <conditionalFormatting sqref="O150">
    <cfRule type="cellIs" dxfId="14562" priority="14578" stopIfTrue="1" operator="lessThan">
      <formula>G150</formula>
    </cfRule>
  </conditionalFormatting>
  <conditionalFormatting sqref="O150">
    <cfRule type="cellIs" dxfId="14561" priority="14577" stopIfTrue="1" operator="lessThan">
      <formula>G150</formula>
    </cfRule>
  </conditionalFormatting>
  <conditionalFormatting sqref="O150">
    <cfRule type="cellIs" dxfId="14560" priority="14576" stopIfTrue="1" operator="lessThan">
      <formula>G150</formula>
    </cfRule>
  </conditionalFormatting>
  <conditionalFormatting sqref="O150">
    <cfRule type="cellIs" dxfId="14559" priority="14575" stopIfTrue="1" operator="lessThan">
      <formula>G150</formula>
    </cfRule>
  </conditionalFormatting>
  <conditionalFormatting sqref="O150">
    <cfRule type="cellIs" dxfId="14558" priority="14574" stopIfTrue="1" operator="lessThan">
      <formula>G150</formula>
    </cfRule>
  </conditionalFormatting>
  <conditionalFormatting sqref="O150">
    <cfRule type="cellIs" dxfId="14557" priority="14573" stopIfTrue="1" operator="lessThan">
      <formula>G150</formula>
    </cfRule>
  </conditionalFormatting>
  <conditionalFormatting sqref="O150">
    <cfRule type="cellIs" dxfId="14556" priority="14572" stopIfTrue="1" operator="lessThan">
      <formula>G150</formula>
    </cfRule>
  </conditionalFormatting>
  <conditionalFormatting sqref="O150">
    <cfRule type="cellIs" dxfId="14555" priority="14571" stopIfTrue="1" operator="lessThan">
      <formula>G150</formula>
    </cfRule>
  </conditionalFormatting>
  <conditionalFormatting sqref="O150">
    <cfRule type="cellIs" dxfId="14554" priority="14570" stopIfTrue="1" operator="lessThan">
      <formula>G150</formula>
    </cfRule>
  </conditionalFormatting>
  <conditionalFormatting sqref="O150">
    <cfRule type="cellIs" dxfId="14553" priority="14569" stopIfTrue="1" operator="lessThan">
      <formula>G150</formula>
    </cfRule>
  </conditionalFormatting>
  <conditionalFormatting sqref="O150">
    <cfRule type="cellIs" dxfId="14552" priority="14568" stopIfTrue="1" operator="lessThan">
      <formula>G150</formula>
    </cfRule>
  </conditionalFormatting>
  <conditionalFormatting sqref="O150">
    <cfRule type="cellIs" dxfId="14551" priority="14567" stopIfTrue="1" operator="lessThan">
      <formula>G150</formula>
    </cfRule>
  </conditionalFormatting>
  <conditionalFormatting sqref="O150">
    <cfRule type="cellIs" dxfId="14550" priority="14566" stopIfTrue="1" operator="lessThan">
      <formula>G150</formula>
    </cfRule>
  </conditionalFormatting>
  <conditionalFormatting sqref="O150">
    <cfRule type="cellIs" dxfId="14549" priority="14565" stopIfTrue="1" operator="lessThan">
      <formula>G150</formula>
    </cfRule>
  </conditionalFormatting>
  <conditionalFormatting sqref="O150">
    <cfRule type="cellIs" dxfId="14548" priority="14564" stopIfTrue="1" operator="lessThan">
      <formula>G150</formula>
    </cfRule>
  </conditionalFormatting>
  <conditionalFormatting sqref="O150">
    <cfRule type="cellIs" dxfId="14547" priority="14563" stopIfTrue="1" operator="lessThan">
      <formula>G150</formula>
    </cfRule>
  </conditionalFormatting>
  <conditionalFormatting sqref="O150">
    <cfRule type="cellIs" dxfId="14546" priority="14562" stopIfTrue="1" operator="lessThan">
      <formula>G150</formula>
    </cfRule>
  </conditionalFormatting>
  <conditionalFormatting sqref="O150">
    <cfRule type="cellIs" dxfId="14545" priority="14561" stopIfTrue="1" operator="lessThan">
      <formula>G150</formula>
    </cfRule>
  </conditionalFormatting>
  <conditionalFormatting sqref="O150">
    <cfRule type="cellIs" dxfId="14544" priority="14560" stopIfTrue="1" operator="lessThan">
      <formula>G150</formula>
    </cfRule>
  </conditionalFormatting>
  <conditionalFormatting sqref="O150">
    <cfRule type="cellIs" dxfId="14543" priority="14559" stopIfTrue="1" operator="lessThan">
      <formula>G150</formula>
    </cfRule>
  </conditionalFormatting>
  <conditionalFormatting sqref="O150">
    <cfRule type="cellIs" dxfId="14542" priority="14558" stopIfTrue="1" operator="lessThan">
      <formula>G150</formula>
    </cfRule>
  </conditionalFormatting>
  <conditionalFormatting sqref="O150">
    <cfRule type="cellIs" dxfId="14541" priority="14557" stopIfTrue="1" operator="lessThan">
      <formula>G150</formula>
    </cfRule>
  </conditionalFormatting>
  <conditionalFormatting sqref="O150">
    <cfRule type="cellIs" dxfId="14540" priority="14556" stopIfTrue="1" operator="lessThan">
      <formula>G150</formula>
    </cfRule>
  </conditionalFormatting>
  <conditionalFormatting sqref="O150">
    <cfRule type="cellIs" dxfId="14539" priority="14555" stopIfTrue="1" operator="lessThan">
      <formula>G150</formula>
    </cfRule>
  </conditionalFormatting>
  <conditionalFormatting sqref="O150">
    <cfRule type="cellIs" dxfId="14538" priority="14554" stopIfTrue="1" operator="lessThan">
      <formula>G150</formula>
    </cfRule>
  </conditionalFormatting>
  <conditionalFormatting sqref="O150">
    <cfRule type="cellIs" dxfId="14537" priority="14553" stopIfTrue="1" operator="lessThan">
      <formula>G150</formula>
    </cfRule>
  </conditionalFormatting>
  <conditionalFormatting sqref="O150">
    <cfRule type="cellIs" dxfId="14536" priority="14552" stopIfTrue="1" operator="lessThan">
      <formula>G150</formula>
    </cfRule>
  </conditionalFormatting>
  <conditionalFormatting sqref="O150">
    <cfRule type="cellIs" dxfId="14535" priority="14551" stopIfTrue="1" operator="lessThan">
      <formula>G150</formula>
    </cfRule>
  </conditionalFormatting>
  <conditionalFormatting sqref="O150">
    <cfRule type="cellIs" dxfId="14534" priority="14550" stopIfTrue="1" operator="lessThan">
      <formula>G150</formula>
    </cfRule>
  </conditionalFormatting>
  <conditionalFormatting sqref="O150">
    <cfRule type="cellIs" dxfId="14533" priority="14549" stopIfTrue="1" operator="lessThan">
      <formula>G150</formula>
    </cfRule>
  </conditionalFormatting>
  <conditionalFormatting sqref="O150">
    <cfRule type="cellIs" dxfId="14532" priority="14548" stopIfTrue="1" operator="lessThan">
      <formula>G150</formula>
    </cfRule>
  </conditionalFormatting>
  <conditionalFormatting sqref="O150">
    <cfRule type="cellIs" dxfId="14531" priority="14547" stopIfTrue="1" operator="lessThan">
      <formula>G150</formula>
    </cfRule>
  </conditionalFormatting>
  <conditionalFormatting sqref="O150">
    <cfRule type="cellIs" dxfId="14530" priority="14546" stopIfTrue="1" operator="lessThan">
      <formula>G150</formula>
    </cfRule>
  </conditionalFormatting>
  <conditionalFormatting sqref="O150">
    <cfRule type="cellIs" dxfId="14529" priority="14545" stopIfTrue="1" operator="lessThan">
      <formula>G150</formula>
    </cfRule>
  </conditionalFormatting>
  <conditionalFormatting sqref="O150">
    <cfRule type="cellIs" dxfId="14528" priority="14544" stopIfTrue="1" operator="lessThan">
      <formula>G150</formula>
    </cfRule>
  </conditionalFormatting>
  <conditionalFormatting sqref="O150">
    <cfRule type="cellIs" dxfId="14527" priority="14543" stopIfTrue="1" operator="lessThan">
      <formula>G150</formula>
    </cfRule>
  </conditionalFormatting>
  <conditionalFormatting sqref="O150">
    <cfRule type="cellIs" dxfId="14526" priority="14542" stopIfTrue="1" operator="lessThan">
      <formula>G150</formula>
    </cfRule>
  </conditionalFormatting>
  <conditionalFormatting sqref="O150">
    <cfRule type="cellIs" dxfId="14525" priority="14541" stopIfTrue="1" operator="lessThan">
      <formula>G150</formula>
    </cfRule>
  </conditionalFormatting>
  <conditionalFormatting sqref="O150">
    <cfRule type="cellIs" dxfId="14524" priority="14540" stopIfTrue="1" operator="lessThan">
      <formula>G150</formula>
    </cfRule>
  </conditionalFormatting>
  <conditionalFormatting sqref="O150">
    <cfRule type="cellIs" dxfId="14523" priority="14539" stopIfTrue="1" operator="lessThan">
      <formula>G150</formula>
    </cfRule>
  </conditionalFormatting>
  <conditionalFormatting sqref="O150">
    <cfRule type="cellIs" dxfId="14522" priority="14538" stopIfTrue="1" operator="lessThan">
      <formula>G150</formula>
    </cfRule>
  </conditionalFormatting>
  <conditionalFormatting sqref="O150">
    <cfRule type="cellIs" dxfId="14521" priority="14537" stopIfTrue="1" operator="lessThan">
      <formula>G150</formula>
    </cfRule>
  </conditionalFormatting>
  <conditionalFormatting sqref="O150">
    <cfRule type="cellIs" dxfId="14520" priority="14536" stopIfTrue="1" operator="lessThan">
      <formula>G150</formula>
    </cfRule>
  </conditionalFormatting>
  <conditionalFormatting sqref="O150">
    <cfRule type="cellIs" dxfId="14519" priority="14535" stopIfTrue="1" operator="lessThan">
      <formula>G150</formula>
    </cfRule>
  </conditionalFormatting>
  <conditionalFormatting sqref="O150">
    <cfRule type="cellIs" dxfId="14518" priority="14534" stopIfTrue="1" operator="lessThan">
      <formula>G150</formula>
    </cfRule>
  </conditionalFormatting>
  <conditionalFormatting sqref="O150">
    <cfRule type="cellIs" dxfId="14517" priority="14533" stopIfTrue="1" operator="lessThan">
      <formula>G150</formula>
    </cfRule>
  </conditionalFormatting>
  <conditionalFormatting sqref="O150">
    <cfRule type="cellIs" dxfId="14516" priority="14532" stopIfTrue="1" operator="lessThan">
      <formula>G150</formula>
    </cfRule>
  </conditionalFormatting>
  <conditionalFormatting sqref="O150">
    <cfRule type="cellIs" dxfId="14515" priority="14531" stopIfTrue="1" operator="lessThan">
      <formula>G150</formula>
    </cfRule>
  </conditionalFormatting>
  <conditionalFormatting sqref="O150">
    <cfRule type="cellIs" dxfId="14514" priority="14530" stopIfTrue="1" operator="lessThan">
      <formula>G150</formula>
    </cfRule>
  </conditionalFormatting>
  <conditionalFormatting sqref="O150">
    <cfRule type="cellIs" dxfId="14513" priority="14529" stopIfTrue="1" operator="lessThan">
      <formula>G150</formula>
    </cfRule>
  </conditionalFormatting>
  <conditionalFormatting sqref="O150">
    <cfRule type="cellIs" dxfId="14512" priority="14528" stopIfTrue="1" operator="lessThan">
      <formula>G150</formula>
    </cfRule>
  </conditionalFormatting>
  <conditionalFormatting sqref="O150">
    <cfRule type="cellIs" dxfId="14511" priority="14527" stopIfTrue="1" operator="lessThan">
      <formula>G150</formula>
    </cfRule>
  </conditionalFormatting>
  <conditionalFormatting sqref="O150">
    <cfRule type="cellIs" dxfId="14510" priority="14526" stopIfTrue="1" operator="lessThan">
      <formula>G150</formula>
    </cfRule>
  </conditionalFormatting>
  <conditionalFormatting sqref="O150">
    <cfRule type="cellIs" dxfId="14509" priority="14525" stopIfTrue="1" operator="lessThan">
      <formula>G150</formula>
    </cfRule>
  </conditionalFormatting>
  <conditionalFormatting sqref="O150">
    <cfRule type="cellIs" dxfId="14508" priority="14524" stopIfTrue="1" operator="lessThan">
      <formula>G150</formula>
    </cfRule>
  </conditionalFormatting>
  <conditionalFormatting sqref="O150">
    <cfRule type="cellIs" dxfId="14507" priority="14523" stopIfTrue="1" operator="lessThan">
      <formula>G150</formula>
    </cfRule>
  </conditionalFormatting>
  <conditionalFormatting sqref="O150">
    <cfRule type="cellIs" dxfId="14506" priority="14522" stopIfTrue="1" operator="lessThan">
      <formula>G150</formula>
    </cfRule>
  </conditionalFormatting>
  <conditionalFormatting sqref="Y151">
    <cfRule type="cellIs" dxfId="14505" priority="14521" stopIfTrue="1" operator="lessThan">
      <formula>J151</formula>
    </cfRule>
  </conditionalFormatting>
  <conditionalFormatting sqref="Y151">
    <cfRule type="cellIs" dxfId="14504" priority="14520" stopIfTrue="1" operator="lessThan">
      <formula>J151</formula>
    </cfRule>
  </conditionalFormatting>
  <conditionalFormatting sqref="Y151">
    <cfRule type="cellIs" dxfId="14503" priority="14519" stopIfTrue="1" operator="lessThan">
      <formula>J151</formula>
    </cfRule>
  </conditionalFormatting>
  <conditionalFormatting sqref="Y151">
    <cfRule type="cellIs" dxfId="14502" priority="14518" stopIfTrue="1" operator="lessThan">
      <formula>J151</formula>
    </cfRule>
  </conditionalFormatting>
  <conditionalFormatting sqref="Y151">
    <cfRule type="cellIs" dxfId="14501" priority="14517" stopIfTrue="1" operator="lessThan">
      <formula>J151</formula>
    </cfRule>
  </conditionalFormatting>
  <conditionalFormatting sqref="Y151">
    <cfRule type="cellIs" dxfId="14500" priority="14516" stopIfTrue="1" operator="lessThan">
      <formula>J151</formula>
    </cfRule>
  </conditionalFormatting>
  <conditionalFormatting sqref="Y151">
    <cfRule type="cellIs" dxfId="14499" priority="14515" stopIfTrue="1" operator="lessThan">
      <formula>J151</formula>
    </cfRule>
  </conditionalFormatting>
  <conditionalFormatting sqref="Y151">
    <cfRule type="cellIs" dxfId="14498" priority="14514" stopIfTrue="1" operator="lessThan">
      <formula>J151</formula>
    </cfRule>
  </conditionalFormatting>
  <conditionalFormatting sqref="Y151">
    <cfRule type="cellIs" dxfId="14497" priority="14513" stopIfTrue="1" operator="lessThan">
      <formula>J151</formula>
    </cfRule>
  </conditionalFormatting>
  <conditionalFormatting sqref="Y151">
    <cfRule type="cellIs" dxfId="14496" priority="14512" stopIfTrue="1" operator="lessThan">
      <formula>J151</formula>
    </cfRule>
  </conditionalFormatting>
  <conditionalFormatting sqref="Y151">
    <cfRule type="cellIs" dxfId="14495" priority="14511" stopIfTrue="1" operator="lessThan">
      <formula>J151</formula>
    </cfRule>
  </conditionalFormatting>
  <conditionalFormatting sqref="Y151">
    <cfRule type="cellIs" dxfId="14494" priority="14510" stopIfTrue="1" operator="lessThan">
      <formula>J151</formula>
    </cfRule>
  </conditionalFormatting>
  <conditionalFormatting sqref="X151">
    <cfRule type="cellIs" dxfId="14493" priority="14509" stopIfTrue="1" operator="lessThan">
      <formula>J151</formula>
    </cfRule>
  </conditionalFormatting>
  <conditionalFormatting sqref="X151">
    <cfRule type="cellIs" dxfId="14492" priority="14508" stopIfTrue="1" operator="lessThan">
      <formula>J151</formula>
    </cfRule>
  </conditionalFormatting>
  <conditionalFormatting sqref="X151">
    <cfRule type="cellIs" dxfId="14491" priority="14507" stopIfTrue="1" operator="lessThan">
      <formula>J151</formula>
    </cfRule>
  </conditionalFormatting>
  <conditionalFormatting sqref="Y151">
    <cfRule type="cellIs" dxfId="14490" priority="14506" stopIfTrue="1" operator="lessThan">
      <formula>J151</formula>
    </cfRule>
  </conditionalFormatting>
  <conditionalFormatting sqref="X151">
    <cfRule type="cellIs" dxfId="14489" priority="14505" stopIfTrue="1" operator="lessThan">
      <formula>J151</formula>
    </cfRule>
  </conditionalFormatting>
  <conditionalFormatting sqref="X151">
    <cfRule type="cellIs" dxfId="14488" priority="14504" stopIfTrue="1" operator="lessThan">
      <formula>J151</formula>
    </cfRule>
  </conditionalFormatting>
  <conditionalFormatting sqref="O151">
    <cfRule type="cellIs" dxfId="14487" priority="14503" stopIfTrue="1" operator="lessThan">
      <formula>G151</formula>
    </cfRule>
  </conditionalFormatting>
  <conditionalFormatting sqref="O151">
    <cfRule type="cellIs" dxfId="14486" priority="14502" stopIfTrue="1" operator="lessThan">
      <formula>G151</formula>
    </cfRule>
  </conditionalFormatting>
  <conditionalFormatting sqref="O151">
    <cfRule type="cellIs" dxfId="14485" priority="14501" stopIfTrue="1" operator="lessThan">
      <formula>G151</formula>
    </cfRule>
  </conditionalFormatting>
  <conditionalFormatting sqref="O151">
    <cfRule type="cellIs" dxfId="14484" priority="14500" stopIfTrue="1" operator="lessThan">
      <formula>G151</formula>
    </cfRule>
  </conditionalFormatting>
  <conditionalFormatting sqref="O151">
    <cfRule type="cellIs" dxfId="14483" priority="14499" stopIfTrue="1" operator="lessThan">
      <formula>G151</formula>
    </cfRule>
  </conditionalFormatting>
  <conditionalFormatting sqref="O151">
    <cfRule type="cellIs" dxfId="14482" priority="14498" stopIfTrue="1" operator="lessThan">
      <formula>G151</formula>
    </cfRule>
  </conditionalFormatting>
  <conditionalFormatting sqref="O151">
    <cfRule type="cellIs" dxfId="14481" priority="14493" stopIfTrue="1" operator="lessThan">
      <formula>G151</formula>
    </cfRule>
  </conditionalFormatting>
  <conditionalFormatting sqref="O151">
    <cfRule type="cellIs" dxfId="14480" priority="14492" stopIfTrue="1" operator="lessThan">
      <formula>G151</formula>
    </cfRule>
  </conditionalFormatting>
  <conditionalFormatting sqref="O151">
    <cfRule type="cellIs" dxfId="14479" priority="14491" stopIfTrue="1" operator="lessThan">
      <formula>G151</formula>
    </cfRule>
  </conditionalFormatting>
  <conditionalFormatting sqref="O151">
    <cfRule type="cellIs" dxfId="14478" priority="14490" stopIfTrue="1" operator="lessThan">
      <formula>G151</formula>
    </cfRule>
  </conditionalFormatting>
  <conditionalFormatting sqref="O151">
    <cfRule type="cellIs" dxfId="14477" priority="14489" stopIfTrue="1" operator="lessThan">
      <formula>G151</formula>
    </cfRule>
  </conditionalFormatting>
  <conditionalFormatting sqref="O151">
    <cfRule type="cellIs" dxfId="14476" priority="14488" stopIfTrue="1" operator="lessThan">
      <formula>G151</formula>
    </cfRule>
  </conditionalFormatting>
  <conditionalFormatting sqref="O151">
    <cfRule type="cellIs" dxfId="14475" priority="14483" stopIfTrue="1" operator="lessThan">
      <formula>G151</formula>
    </cfRule>
  </conditionalFormatting>
  <conditionalFormatting sqref="O151">
    <cfRule type="cellIs" dxfId="14474" priority="14482" stopIfTrue="1" operator="lessThan">
      <formula>G151</formula>
    </cfRule>
  </conditionalFormatting>
  <conditionalFormatting sqref="O151">
    <cfRule type="cellIs" dxfId="14473" priority="14481" stopIfTrue="1" operator="lessThan">
      <formula>G151</formula>
    </cfRule>
  </conditionalFormatting>
  <conditionalFormatting sqref="O151">
    <cfRule type="cellIs" dxfId="14472" priority="14480" stopIfTrue="1" operator="lessThan">
      <formula>G151</formula>
    </cfRule>
  </conditionalFormatting>
  <conditionalFormatting sqref="O151">
    <cfRule type="cellIs" dxfId="14471" priority="14479" stopIfTrue="1" operator="lessThan">
      <formula>G151</formula>
    </cfRule>
  </conditionalFormatting>
  <conditionalFormatting sqref="O151">
    <cfRule type="cellIs" dxfId="14470" priority="14478" stopIfTrue="1" operator="lessThan">
      <formula>G151</formula>
    </cfRule>
  </conditionalFormatting>
  <conditionalFormatting sqref="O151">
    <cfRule type="cellIs" dxfId="14469" priority="14473" stopIfTrue="1" operator="lessThan">
      <formula>G151</formula>
    </cfRule>
  </conditionalFormatting>
  <conditionalFormatting sqref="O151">
    <cfRule type="cellIs" dxfId="14468" priority="14472" stopIfTrue="1" operator="lessThan">
      <formula>G151</formula>
    </cfRule>
  </conditionalFormatting>
  <conditionalFormatting sqref="O151">
    <cfRule type="cellIs" dxfId="14467" priority="14471" stopIfTrue="1" operator="lessThan">
      <formula>G151</formula>
    </cfRule>
  </conditionalFormatting>
  <conditionalFormatting sqref="O151">
    <cfRule type="cellIs" dxfId="14466" priority="14470" stopIfTrue="1" operator="lessThan">
      <formula>G151</formula>
    </cfRule>
  </conditionalFormatting>
  <conditionalFormatting sqref="O151">
    <cfRule type="cellIs" dxfId="14465" priority="14469" stopIfTrue="1" operator="lessThan">
      <formula>G151</formula>
    </cfRule>
  </conditionalFormatting>
  <conditionalFormatting sqref="O151">
    <cfRule type="cellIs" dxfId="14464" priority="14468" stopIfTrue="1" operator="lessThan">
      <formula>G151</formula>
    </cfRule>
  </conditionalFormatting>
  <conditionalFormatting sqref="O151">
    <cfRule type="cellIs" dxfId="14463" priority="14463" stopIfTrue="1" operator="lessThan">
      <formula>G151</formula>
    </cfRule>
  </conditionalFormatting>
  <conditionalFormatting sqref="O151">
    <cfRule type="cellIs" dxfId="14462" priority="14462" stopIfTrue="1" operator="lessThan">
      <formula>G151</formula>
    </cfRule>
  </conditionalFormatting>
  <conditionalFormatting sqref="O151">
    <cfRule type="cellIs" dxfId="14461" priority="14461" stopIfTrue="1" operator="lessThan">
      <formula>G151</formula>
    </cfRule>
  </conditionalFormatting>
  <conditionalFormatting sqref="O151">
    <cfRule type="cellIs" dxfId="14460" priority="14460" stopIfTrue="1" operator="lessThan">
      <formula>G151</formula>
    </cfRule>
  </conditionalFormatting>
  <conditionalFormatting sqref="O151">
    <cfRule type="cellIs" dxfId="14459" priority="14459" stopIfTrue="1" operator="lessThan">
      <formula>G151</formula>
    </cfRule>
  </conditionalFormatting>
  <conditionalFormatting sqref="O151">
    <cfRule type="cellIs" dxfId="14458" priority="14458" stopIfTrue="1" operator="lessThan">
      <formula>G151</formula>
    </cfRule>
  </conditionalFormatting>
  <conditionalFormatting sqref="O151">
    <cfRule type="cellIs" dxfId="14457" priority="14457" stopIfTrue="1" operator="lessThan">
      <formula>G151</formula>
    </cfRule>
  </conditionalFormatting>
  <conditionalFormatting sqref="O151">
    <cfRule type="cellIs" dxfId="14456" priority="14456" stopIfTrue="1" operator="lessThan">
      <formula>G151</formula>
    </cfRule>
  </conditionalFormatting>
  <conditionalFormatting sqref="O151">
    <cfRule type="cellIs" dxfId="14455" priority="14455" stopIfTrue="1" operator="lessThan">
      <formula>G151</formula>
    </cfRule>
  </conditionalFormatting>
  <conditionalFormatting sqref="O151">
    <cfRule type="cellIs" dxfId="14454" priority="14454" stopIfTrue="1" operator="lessThan">
      <formula>G151</formula>
    </cfRule>
  </conditionalFormatting>
  <conditionalFormatting sqref="O151">
    <cfRule type="cellIs" dxfId="14453" priority="14453" stopIfTrue="1" operator="lessThan">
      <formula>G151</formula>
    </cfRule>
  </conditionalFormatting>
  <conditionalFormatting sqref="O151">
    <cfRule type="cellIs" dxfId="14452" priority="14452" stopIfTrue="1" operator="lessThan">
      <formula>G151</formula>
    </cfRule>
  </conditionalFormatting>
  <conditionalFormatting sqref="O151">
    <cfRule type="cellIs" dxfId="14451" priority="14451" stopIfTrue="1" operator="lessThan">
      <formula>G151</formula>
    </cfRule>
  </conditionalFormatting>
  <conditionalFormatting sqref="O151">
    <cfRule type="cellIs" dxfId="14450" priority="14450" stopIfTrue="1" operator="lessThan">
      <formula>G151</formula>
    </cfRule>
  </conditionalFormatting>
  <conditionalFormatting sqref="O151">
    <cfRule type="cellIs" dxfId="14449" priority="14449" stopIfTrue="1" operator="lessThan">
      <formula>G151</formula>
    </cfRule>
  </conditionalFormatting>
  <conditionalFormatting sqref="O151">
    <cfRule type="cellIs" dxfId="14448" priority="14448" stopIfTrue="1" operator="lessThan">
      <formula>G151</formula>
    </cfRule>
  </conditionalFormatting>
  <conditionalFormatting sqref="O151">
    <cfRule type="cellIs" dxfId="14447" priority="14447" stopIfTrue="1" operator="lessThan">
      <formula>G151</formula>
    </cfRule>
  </conditionalFormatting>
  <conditionalFormatting sqref="O151">
    <cfRule type="cellIs" dxfId="14446" priority="14446" stopIfTrue="1" operator="lessThan">
      <formula>G151</formula>
    </cfRule>
  </conditionalFormatting>
  <conditionalFormatting sqref="O151">
    <cfRule type="cellIs" dxfId="14445" priority="14445" stopIfTrue="1" operator="lessThan">
      <formula>G151</formula>
    </cfRule>
  </conditionalFormatting>
  <conditionalFormatting sqref="O151">
    <cfRule type="cellIs" dxfId="14444" priority="14444" stopIfTrue="1" operator="lessThan">
      <formula>G151</formula>
    </cfRule>
  </conditionalFormatting>
  <conditionalFormatting sqref="O151">
    <cfRule type="cellIs" dxfId="14443" priority="14443" stopIfTrue="1" operator="lessThan">
      <formula>G151</formula>
    </cfRule>
  </conditionalFormatting>
  <conditionalFormatting sqref="O151">
    <cfRule type="cellIs" dxfId="14442" priority="14442" stopIfTrue="1" operator="lessThan">
      <formula>G151</formula>
    </cfRule>
  </conditionalFormatting>
  <conditionalFormatting sqref="O151">
    <cfRule type="cellIs" dxfId="14441" priority="14441" stopIfTrue="1" operator="lessThan">
      <formula>G151</formula>
    </cfRule>
  </conditionalFormatting>
  <conditionalFormatting sqref="O151">
    <cfRule type="cellIs" dxfId="14440" priority="14440" stopIfTrue="1" operator="lessThan">
      <formula>G151</formula>
    </cfRule>
  </conditionalFormatting>
  <conditionalFormatting sqref="O151">
    <cfRule type="cellIs" dxfId="14439" priority="14439" stopIfTrue="1" operator="lessThan">
      <formula>G151</formula>
    </cfRule>
  </conditionalFormatting>
  <conditionalFormatting sqref="O151">
    <cfRule type="cellIs" dxfId="14438" priority="14438" stopIfTrue="1" operator="lessThan">
      <formula>G151</formula>
    </cfRule>
  </conditionalFormatting>
  <conditionalFormatting sqref="O151">
    <cfRule type="cellIs" dxfId="14437" priority="14437" stopIfTrue="1" operator="lessThan">
      <formula>G151</formula>
    </cfRule>
  </conditionalFormatting>
  <conditionalFormatting sqref="O151">
    <cfRule type="cellIs" dxfId="14436" priority="14436" stopIfTrue="1" operator="lessThan">
      <formula>G151</formula>
    </cfRule>
  </conditionalFormatting>
  <conditionalFormatting sqref="O151">
    <cfRule type="cellIs" dxfId="14435" priority="14435" stopIfTrue="1" operator="lessThan">
      <formula>G151</formula>
    </cfRule>
  </conditionalFormatting>
  <conditionalFormatting sqref="O151">
    <cfRule type="cellIs" dxfId="14434" priority="14434" stopIfTrue="1" operator="lessThan">
      <formula>G151</formula>
    </cfRule>
  </conditionalFormatting>
  <conditionalFormatting sqref="O151">
    <cfRule type="cellIs" dxfId="14433" priority="14433" stopIfTrue="1" operator="lessThan">
      <formula>G151</formula>
    </cfRule>
  </conditionalFormatting>
  <conditionalFormatting sqref="O151">
    <cfRule type="cellIs" dxfId="14432" priority="14432" stopIfTrue="1" operator="lessThan">
      <formula>G151</formula>
    </cfRule>
  </conditionalFormatting>
  <conditionalFormatting sqref="O151">
    <cfRule type="cellIs" dxfId="14431" priority="14431" stopIfTrue="1" operator="lessThan">
      <formula>G151</formula>
    </cfRule>
  </conditionalFormatting>
  <conditionalFormatting sqref="O151">
    <cfRule type="cellIs" dxfId="14430" priority="14430" stopIfTrue="1" operator="lessThan">
      <formula>G151</formula>
    </cfRule>
  </conditionalFormatting>
  <conditionalFormatting sqref="O151">
    <cfRule type="cellIs" dxfId="14429" priority="14429" stopIfTrue="1" operator="lessThan">
      <formula>G151</formula>
    </cfRule>
  </conditionalFormatting>
  <conditionalFormatting sqref="O151">
    <cfRule type="cellIs" dxfId="14428" priority="14428" stopIfTrue="1" operator="lessThan">
      <formula>G151</formula>
    </cfRule>
  </conditionalFormatting>
  <conditionalFormatting sqref="O151">
    <cfRule type="cellIs" dxfId="14427" priority="14427" stopIfTrue="1" operator="lessThan">
      <formula>G151</formula>
    </cfRule>
  </conditionalFormatting>
  <conditionalFormatting sqref="O151">
    <cfRule type="cellIs" dxfId="14426" priority="14426" stopIfTrue="1" operator="lessThan">
      <formula>G151</formula>
    </cfRule>
  </conditionalFormatting>
  <conditionalFormatting sqref="O151">
    <cfRule type="cellIs" dxfId="14425" priority="14425" stopIfTrue="1" operator="lessThan">
      <formula>G151</formula>
    </cfRule>
  </conditionalFormatting>
  <conditionalFormatting sqref="O151">
    <cfRule type="cellIs" dxfId="14424" priority="14424" stopIfTrue="1" operator="lessThan">
      <formula>G151</formula>
    </cfRule>
  </conditionalFormatting>
  <conditionalFormatting sqref="O151">
    <cfRule type="cellIs" dxfId="14423" priority="14423" stopIfTrue="1" operator="lessThan">
      <formula>G151</formula>
    </cfRule>
  </conditionalFormatting>
  <conditionalFormatting sqref="O151">
    <cfRule type="cellIs" dxfId="14422" priority="14422" stopIfTrue="1" operator="lessThan">
      <formula>G151</formula>
    </cfRule>
  </conditionalFormatting>
  <conditionalFormatting sqref="O151">
    <cfRule type="cellIs" dxfId="14421" priority="14421" stopIfTrue="1" operator="lessThan">
      <formula>G151</formula>
    </cfRule>
  </conditionalFormatting>
  <conditionalFormatting sqref="O151">
    <cfRule type="cellIs" dxfId="14420" priority="14420" stopIfTrue="1" operator="lessThan">
      <formula>G151</formula>
    </cfRule>
  </conditionalFormatting>
  <conditionalFormatting sqref="O151">
    <cfRule type="cellIs" dxfId="14419" priority="14419" stopIfTrue="1" operator="lessThan">
      <formula>G151</formula>
    </cfRule>
  </conditionalFormatting>
  <conditionalFormatting sqref="O151">
    <cfRule type="cellIs" dxfId="14418" priority="14418" stopIfTrue="1" operator="lessThan">
      <formula>G151</formula>
    </cfRule>
  </conditionalFormatting>
  <conditionalFormatting sqref="O151">
    <cfRule type="cellIs" dxfId="14417" priority="14417" stopIfTrue="1" operator="lessThan">
      <formula>G151</formula>
    </cfRule>
  </conditionalFormatting>
  <conditionalFormatting sqref="O151">
    <cfRule type="cellIs" dxfId="14416" priority="14416" stopIfTrue="1" operator="lessThan">
      <formula>G151</formula>
    </cfRule>
  </conditionalFormatting>
  <conditionalFormatting sqref="O151">
    <cfRule type="cellIs" dxfId="14415" priority="14415" stopIfTrue="1" operator="lessThan">
      <formula>G151</formula>
    </cfRule>
  </conditionalFormatting>
  <conditionalFormatting sqref="O151">
    <cfRule type="cellIs" dxfId="14414" priority="14414" stopIfTrue="1" operator="lessThan">
      <formula>G151</formula>
    </cfRule>
  </conditionalFormatting>
  <conditionalFormatting sqref="O151">
    <cfRule type="cellIs" dxfId="14413" priority="14413" stopIfTrue="1" operator="lessThan">
      <formula>G151</formula>
    </cfRule>
  </conditionalFormatting>
  <conditionalFormatting sqref="O151">
    <cfRule type="cellIs" dxfId="14412" priority="14412" stopIfTrue="1" operator="lessThan">
      <formula>G151</formula>
    </cfRule>
  </conditionalFormatting>
  <conditionalFormatting sqref="O151">
    <cfRule type="cellIs" dxfId="14411" priority="14411" stopIfTrue="1" operator="lessThan">
      <formula>G151</formula>
    </cfRule>
  </conditionalFormatting>
  <conditionalFormatting sqref="O151">
    <cfRule type="cellIs" dxfId="14410" priority="14410" stopIfTrue="1" operator="lessThan">
      <formula>G151</formula>
    </cfRule>
  </conditionalFormatting>
  <conditionalFormatting sqref="O151">
    <cfRule type="cellIs" dxfId="14409" priority="14409" stopIfTrue="1" operator="lessThan">
      <formula>G151</formula>
    </cfRule>
  </conditionalFormatting>
  <conditionalFormatting sqref="O151">
    <cfRule type="cellIs" dxfId="14408" priority="14408" stopIfTrue="1" operator="lessThan">
      <formula>G151</formula>
    </cfRule>
  </conditionalFormatting>
  <conditionalFormatting sqref="O151">
    <cfRule type="cellIs" dxfId="14407" priority="14407" stopIfTrue="1" operator="lessThan">
      <formula>G151</formula>
    </cfRule>
  </conditionalFormatting>
  <conditionalFormatting sqref="O151">
    <cfRule type="cellIs" dxfId="14406" priority="14406" stopIfTrue="1" operator="lessThan">
      <formula>G151</formula>
    </cfRule>
  </conditionalFormatting>
  <conditionalFormatting sqref="O151">
    <cfRule type="cellIs" dxfId="14405" priority="14405" stopIfTrue="1" operator="lessThan">
      <formula>G151</formula>
    </cfRule>
  </conditionalFormatting>
  <conditionalFormatting sqref="O151">
    <cfRule type="cellIs" dxfId="14404" priority="14404" stopIfTrue="1" operator="lessThan">
      <formula>G151</formula>
    </cfRule>
  </conditionalFormatting>
  <conditionalFormatting sqref="O151">
    <cfRule type="cellIs" dxfId="14403" priority="14403" stopIfTrue="1" operator="lessThan">
      <formula>G151</formula>
    </cfRule>
  </conditionalFormatting>
  <conditionalFormatting sqref="O151">
    <cfRule type="cellIs" dxfId="14402" priority="14402" stopIfTrue="1" operator="lessThan">
      <formula>G151</formula>
    </cfRule>
  </conditionalFormatting>
  <conditionalFormatting sqref="O151">
    <cfRule type="cellIs" dxfId="14401" priority="14401" stopIfTrue="1" operator="lessThan">
      <formula>G151</formula>
    </cfRule>
  </conditionalFormatting>
  <conditionalFormatting sqref="O151">
    <cfRule type="cellIs" dxfId="14400" priority="14400" stopIfTrue="1" operator="lessThan">
      <formula>G151</formula>
    </cfRule>
  </conditionalFormatting>
  <conditionalFormatting sqref="O151">
    <cfRule type="cellIs" dxfId="14399" priority="14399" stopIfTrue="1" operator="lessThan">
      <formula>G151</formula>
    </cfRule>
  </conditionalFormatting>
  <conditionalFormatting sqref="O151">
    <cfRule type="cellIs" dxfId="14398" priority="14398" stopIfTrue="1" operator="lessThan">
      <formula>G151</formula>
    </cfRule>
  </conditionalFormatting>
  <conditionalFormatting sqref="O151">
    <cfRule type="cellIs" dxfId="14397" priority="14397" stopIfTrue="1" operator="lessThan">
      <formula>G151</formula>
    </cfRule>
  </conditionalFormatting>
  <conditionalFormatting sqref="O151">
    <cfRule type="cellIs" dxfId="14396" priority="14396" stopIfTrue="1" operator="lessThan">
      <formula>G151</formula>
    </cfRule>
  </conditionalFormatting>
  <conditionalFormatting sqref="O151">
    <cfRule type="cellIs" dxfId="14395" priority="14395" stopIfTrue="1" operator="lessThan">
      <formula>G151</formula>
    </cfRule>
  </conditionalFormatting>
  <conditionalFormatting sqref="O151">
    <cfRule type="cellIs" dxfId="14394" priority="14394" stopIfTrue="1" operator="lessThan">
      <formula>G151</formula>
    </cfRule>
  </conditionalFormatting>
  <conditionalFormatting sqref="O151">
    <cfRule type="cellIs" dxfId="14393" priority="14393" stopIfTrue="1" operator="lessThan">
      <formula>G151</formula>
    </cfRule>
  </conditionalFormatting>
  <conditionalFormatting sqref="O151">
    <cfRule type="cellIs" dxfId="14392" priority="14392" stopIfTrue="1" operator="lessThan">
      <formula>G151</formula>
    </cfRule>
  </conditionalFormatting>
  <conditionalFormatting sqref="O151">
    <cfRule type="cellIs" dxfId="14391" priority="14391" stopIfTrue="1" operator="lessThan">
      <formula>G151</formula>
    </cfRule>
  </conditionalFormatting>
  <conditionalFormatting sqref="O151">
    <cfRule type="cellIs" dxfId="14390" priority="14390" stopIfTrue="1" operator="lessThan">
      <formula>G151</formula>
    </cfRule>
  </conditionalFormatting>
  <conditionalFormatting sqref="O151">
    <cfRule type="cellIs" dxfId="14389" priority="14389" stopIfTrue="1" operator="lessThan">
      <formula>G151</formula>
    </cfRule>
  </conditionalFormatting>
  <conditionalFormatting sqref="O151">
    <cfRule type="cellIs" dxfId="14388" priority="14388" stopIfTrue="1" operator="lessThan">
      <formula>G151</formula>
    </cfRule>
  </conditionalFormatting>
  <conditionalFormatting sqref="O151">
    <cfRule type="cellIs" dxfId="14387" priority="14387" stopIfTrue="1" operator="lessThan">
      <formula>G151</formula>
    </cfRule>
  </conditionalFormatting>
  <conditionalFormatting sqref="O151">
    <cfRule type="cellIs" dxfId="14386" priority="14386" stopIfTrue="1" operator="lessThan">
      <formula>G151</formula>
    </cfRule>
  </conditionalFormatting>
  <conditionalFormatting sqref="O151">
    <cfRule type="cellIs" dxfId="14385" priority="14385" stopIfTrue="1" operator="lessThan">
      <formula>G151</formula>
    </cfRule>
  </conditionalFormatting>
  <conditionalFormatting sqref="O151">
    <cfRule type="cellIs" dxfId="14384" priority="14384" stopIfTrue="1" operator="lessThan">
      <formula>G151</formula>
    </cfRule>
  </conditionalFormatting>
  <conditionalFormatting sqref="O151">
    <cfRule type="cellIs" dxfId="14383" priority="14383" stopIfTrue="1" operator="lessThan">
      <formula>G151</formula>
    </cfRule>
  </conditionalFormatting>
  <conditionalFormatting sqref="O151">
    <cfRule type="cellIs" dxfId="14382" priority="14382" stopIfTrue="1" operator="lessThan">
      <formula>G151</formula>
    </cfRule>
  </conditionalFormatting>
  <conditionalFormatting sqref="O151">
    <cfRule type="cellIs" dxfId="14381" priority="14381" stopIfTrue="1" operator="lessThan">
      <formula>G151</formula>
    </cfRule>
  </conditionalFormatting>
  <conditionalFormatting sqref="O151">
    <cfRule type="cellIs" dxfId="14380" priority="14380" stopIfTrue="1" operator="lessThan">
      <formula>G151</formula>
    </cfRule>
  </conditionalFormatting>
  <conditionalFormatting sqref="O151">
    <cfRule type="cellIs" dxfId="14379" priority="14379" stopIfTrue="1" operator="lessThan">
      <formula>G151</formula>
    </cfRule>
  </conditionalFormatting>
  <conditionalFormatting sqref="O151">
    <cfRule type="cellIs" dxfId="14378" priority="14378" stopIfTrue="1" operator="lessThan">
      <formula>G151</formula>
    </cfRule>
  </conditionalFormatting>
  <conditionalFormatting sqref="O151">
    <cfRule type="cellIs" dxfId="14377" priority="14377" stopIfTrue="1" operator="lessThan">
      <formula>G151</formula>
    </cfRule>
  </conditionalFormatting>
  <conditionalFormatting sqref="O151">
    <cfRule type="cellIs" dxfId="14376" priority="14376" stopIfTrue="1" operator="lessThan">
      <formula>G151</formula>
    </cfRule>
  </conditionalFormatting>
  <conditionalFormatting sqref="O151">
    <cfRule type="cellIs" dxfId="14375" priority="14375" stopIfTrue="1" operator="lessThan">
      <formula>G151</formula>
    </cfRule>
  </conditionalFormatting>
  <conditionalFormatting sqref="O151">
    <cfRule type="cellIs" dxfId="14374" priority="14374" stopIfTrue="1" operator="lessThan">
      <formula>G151</formula>
    </cfRule>
  </conditionalFormatting>
  <conditionalFormatting sqref="O151">
    <cfRule type="cellIs" dxfId="14373" priority="14373" stopIfTrue="1" operator="lessThan">
      <formula>G151</formula>
    </cfRule>
  </conditionalFormatting>
  <conditionalFormatting sqref="O151">
    <cfRule type="cellIs" dxfId="14372" priority="14372" stopIfTrue="1" operator="lessThan">
      <formula>G151</formula>
    </cfRule>
  </conditionalFormatting>
  <conditionalFormatting sqref="O151">
    <cfRule type="cellIs" dxfId="14371" priority="14371" stopIfTrue="1" operator="lessThan">
      <formula>G151</formula>
    </cfRule>
  </conditionalFormatting>
  <conditionalFormatting sqref="O151">
    <cfRule type="cellIs" dxfId="14370" priority="14370" stopIfTrue="1" operator="lessThan">
      <formula>G151</formula>
    </cfRule>
  </conditionalFormatting>
  <conditionalFormatting sqref="O151">
    <cfRule type="cellIs" dxfId="14369" priority="14369" stopIfTrue="1" operator="lessThan">
      <formula>G151</formula>
    </cfRule>
  </conditionalFormatting>
  <conditionalFormatting sqref="O151">
    <cfRule type="cellIs" dxfId="14368" priority="14368" stopIfTrue="1" operator="lessThan">
      <formula>G151</formula>
    </cfRule>
  </conditionalFormatting>
  <conditionalFormatting sqref="O151">
    <cfRule type="cellIs" dxfId="14367" priority="14367" stopIfTrue="1" operator="lessThan">
      <formula>G151</formula>
    </cfRule>
  </conditionalFormatting>
  <conditionalFormatting sqref="O151">
    <cfRule type="cellIs" dxfId="14366" priority="14366" stopIfTrue="1" operator="lessThan">
      <formula>G151</formula>
    </cfRule>
  </conditionalFormatting>
  <conditionalFormatting sqref="O151">
    <cfRule type="cellIs" dxfId="14365" priority="14365" stopIfTrue="1" operator="lessThan">
      <formula>G151</formula>
    </cfRule>
  </conditionalFormatting>
  <conditionalFormatting sqref="O151">
    <cfRule type="cellIs" dxfId="14364" priority="14364" stopIfTrue="1" operator="lessThan">
      <formula>G151</formula>
    </cfRule>
  </conditionalFormatting>
  <conditionalFormatting sqref="O151">
    <cfRule type="cellIs" dxfId="14363" priority="14363" stopIfTrue="1" operator="lessThan">
      <formula>G151</formula>
    </cfRule>
  </conditionalFormatting>
  <conditionalFormatting sqref="O151">
    <cfRule type="cellIs" dxfId="14362" priority="14362" stopIfTrue="1" operator="lessThan">
      <formula>G151</formula>
    </cfRule>
  </conditionalFormatting>
  <conditionalFormatting sqref="O151">
    <cfRule type="cellIs" dxfId="14361" priority="14361" stopIfTrue="1" operator="lessThan">
      <formula>G151</formula>
    </cfRule>
  </conditionalFormatting>
  <conditionalFormatting sqref="O151">
    <cfRule type="cellIs" dxfId="14360" priority="14360" stopIfTrue="1" operator="lessThan">
      <formula>G151</formula>
    </cfRule>
  </conditionalFormatting>
  <conditionalFormatting sqref="O151">
    <cfRule type="cellIs" dxfId="14359" priority="14359" stopIfTrue="1" operator="lessThan">
      <formula>G151</formula>
    </cfRule>
  </conditionalFormatting>
  <conditionalFormatting sqref="O151">
    <cfRule type="cellIs" dxfId="14358" priority="14358" stopIfTrue="1" operator="lessThan">
      <formula>G151</formula>
    </cfRule>
  </conditionalFormatting>
  <conditionalFormatting sqref="O151">
    <cfRule type="cellIs" dxfId="14357" priority="14357" stopIfTrue="1" operator="lessThan">
      <formula>G151</formula>
    </cfRule>
  </conditionalFormatting>
  <conditionalFormatting sqref="O151">
    <cfRule type="cellIs" dxfId="14356" priority="14356" stopIfTrue="1" operator="lessThan">
      <formula>G151</formula>
    </cfRule>
  </conditionalFormatting>
  <conditionalFormatting sqref="O151">
    <cfRule type="cellIs" dxfId="14355" priority="14355" stopIfTrue="1" operator="lessThan">
      <formula>G151</formula>
    </cfRule>
  </conditionalFormatting>
  <conditionalFormatting sqref="O151">
    <cfRule type="cellIs" dxfId="14354" priority="14354" stopIfTrue="1" operator="lessThan">
      <formula>G151</formula>
    </cfRule>
  </conditionalFormatting>
  <conditionalFormatting sqref="O151">
    <cfRule type="cellIs" dxfId="14353" priority="14353" stopIfTrue="1" operator="lessThan">
      <formula>G151</formula>
    </cfRule>
  </conditionalFormatting>
  <conditionalFormatting sqref="O151">
    <cfRule type="cellIs" dxfId="14352" priority="14352" stopIfTrue="1" operator="lessThan">
      <formula>G151</formula>
    </cfRule>
  </conditionalFormatting>
  <conditionalFormatting sqref="O151">
    <cfRule type="cellIs" dxfId="14351" priority="14351" stopIfTrue="1" operator="lessThan">
      <formula>G151</formula>
    </cfRule>
  </conditionalFormatting>
  <conditionalFormatting sqref="O151">
    <cfRule type="cellIs" dxfId="14350" priority="14350" stopIfTrue="1" operator="lessThan">
      <formula>G151</formula>
    </cfRule>
  </conditionalFormatting>
  <conditionalFormatting sqref="O151">
    <cfRule type="cellIs" dxfId="14349" priority="14349" stopIfTrue="1" operator="lessThan">
      <formula>G151</formula>
    </cfRule>
  </conditionalFormatting>
  <conditionalFormatting sqref="O151">
    <cfRule type="cellIs" dxfId="14348" priority="14348" stopIfTrue="1" operator="lessThan">
      <formula>G151</formula>
    </cfRule>
  </conditionalFormatting>
  <conditionalFormatting sqref="O151">
    <cfRule type="cellIs" dxfId="14347" priority="14347" stopIfTrue="1" operator="lessThan">
      <formula>G151</formula>
    </cfRule>
  </conditionalFormatting>
  <conditionalFormatting sqref="O151">
    <cfRule type="cellIs" dxfId="14346" priority="14346" stopIfTrue="1" operator="lessThan">
      <formula>G151</formula>
    </cfRule>
  </conditionalFormatting>
  <conditionalFormatting sqref="O151">
    <cfRule type="cellIs" dxfId="14345" priority="14345" stopIfTrue="1" operator="lessThan">
      <formula>G151</formula>
    </cfRule>
  </conditionalFormatting>
  <conditionalFormatting sqref="O151">
    <cfRule type="cellIs" dxfId="14344" priority="14344" stopIfTrue="1" operator="lessThan">
      <formula>G151</formula>
    </cfRule>
  </conditionalFormatting>
  <conditionalFormatting sqref="O151">
    <cfRule type="cellIs" dxfId="14343" priority="14343" stopIfTrue="1" operator="lessThan">
      <formula>G151</formula>
    </cfRule>
  </conditionalFormatting>
  <conditionalFormatting sqref="O151">
    <cfRule type="cellIs" dxfId="14342" priority="14342" stopIfTrue="1" operator="lessThan">
      <formula>G151</formula>
    </cfRule>
  </conditionalFormatting>
  <conditionalFormatting sqref="O151">
    <cfRule type="cellIs" dxfId="14341" priority="14341" stopIfTrue="1" operator="lessThan">
      <formula>G151</formula>
    </cfRule>
  </conditionalFormatting>
  <conditionalFormatting sqref="O151">
    <cfRule type="cellIs" dxfId="14340" priority="14340" stopIfTrue="1" operator="lessThan">
      <formula>G151</formula>
    </cfRule>
  </conditionalFormatting>
  <conditionalFormatting sqref="O151">
    <cfRule type="cellIs" dxfId="14339" priority="14339" stopIfTrue="1" operator="lessThan">
      <formula>G151</formula>
    </cfRule>
  </conditionalFormatting>
  <conditionalFormatting sqref="O151">
    <cfRule type="cellIs" dxfId="14338" priority="14338" stopIfTrue="1" operator="lessThan">
      <formula>G151</formula>
    </cfRule>
  </conditionalFormatting>
  <conditionalFormatting sqref="O151">
    <cfRule type="cellIs" dxfId="14337" priority="14337" stopIfTrue="1" operator="lessThan">
      <formula>G151</formula>
    </cfRule>
  </conditionalFormatting>
  <conditionalFormatting sqref="O151">
    <cfRule type="cellIs" dxfId="14336" priority="14336" stopIfTrue="1" operator="lessThan">
      <formula>G151</formula>
    </cfRule>
  </conditionalFormatting>
  <conditionalFormatting sqref="O151">
    <cfRule type="cellIs" dxfId="14335" priority="14335" stopIfTrue="1" operator="lessThan">
      <formula>G151</formula>
    </cfRule>
  </conditionalFormatting>
  <conditionalFormatting sqref="O151">
    <cfRule type="cellIs" dxfId="14334" priority="14334" stopIfTrue="1" operator="lessThan">
      <formula>G151</formula>
    </cfRule>
  </conditionalFormatting>
  <conditionalFormatting sqref="O151">
    <cfRule type="cellIs" dxfId="14333" priority="14333" stopIfTrue="1" operator="lessThan">
      <formula>G151</formula>
    </cfRule>
  </conditionalFormatting>
  <conditionalFormatting sqref="O151">
    <cfRule type="cellIs" dxfId="14332" priority="14332" stopIfTrue="1" operator="lessThan">
      <formula>G151</formula>
    </cfRule>
  </conditionalFormatting>
  <conditionalFormatting sqref="O151">
    <cfRule type="cellIs" dxfId="14331" priority="14331" stopIfTrue="1" operator="lessThan">
      <formula>G151</formula>
    </cfRule>
  </conditionalFormatting>
  <conditionalFormatting sqref="O151">
    <cfRule type="cellIs" dxfId="14330" priority="14330" stopIfTrue="1" operator="lessThan">
      <formula>G151</formula>
    </cfRule>
  </conditionalFormatting>
  <conditionalFormatting sqref="O151">
    <cfRule type="cellIs" dxfId="14329" priority="14329" stopIfTrue="1" operator="lessThan">
      <formula>G151</formula>
    </cfRule>
  </conditionalFormatting>
  <conditionalFormatting sqref="O151">
    <cfRule type="cellIs" dxfId="14328" priority="14328" stopIfTrue="1" operator="lessThan">
      <formula>G151</formula>
    </cfRule>
  </conditionalFormatting>
  <conditionalFormatting sqref="O151">
    <cfRule type="cellIs" dxfId="14327" priority="14327" stopIfTrue="1" operator="lessThan">
      <formula>G151</formula>
    </cfRule>
  </conditionalFormatting>
  <conditionalFormatting sqref="O151">
    <cfRule type="cellIs" dxfId="14326" priority="14326" stopIfTrue="1" operator="lessThan">
      <formula>G151</formula>
    </cfRule>
  </conditionalFormatting>
  <conditionalFormatting sqref="O151">
    <cfRule type="cellIs" dxfId="14325" priority="14325" stopIfTrue="1" operator="lessThan">
      <formula>G151</formula>
    </cfRule>
  </conditionalFormatting>
  <conditionalFormatting sqref="O151">
    <cfRule type="cellIs" dxfId="14324" priority="14324" stopIfTrue="1" operator="lessThan">
      <formula>G151</formula>
    </cfRule>
  </conditionalFormatting>
  <conditionalFormatting sqref="O151">
    <cfRule type="cellIs" dxfId="14323" priority="14323" stopIfTrue="1" operator="lessThan">
      <formula>G151</formula>
    </cfRule>
  </conditionalFormatting>
  <conditionalFormatting sqref="O151">
    <cfRule type="cellIs" dxfId="14322" priority="14322" stopIfTrue="1" operator="lessThan">
      <formula>G151</formula>
    </cfRule>
  </conditionalFormatting>
  <conditionalFormatting sqref="O151">
    <cfRule type="cellIs" dxfId="14321" priority="14321" stopIfTrue="1" operator="lessThan">
      <formula>G151</formula>
    </cfRule>
  </conditionalFormatting>
  <conditionalFormatting sqref="O151">
    <cfRule type="cellIs" dxfId="14320" priority="14320" stopIfTrue="1" operator="lessThan">
      <formula>G151</formula>
    </cfRule>
  </conditionalFormatting>
  <conditionalFormatting sqref="O151">
    <cfRule type="cellIs" dxfId="14319" priority="14319" stopIfTrue="1" operator="lessThan">
      <formula>G151</formula>
    </cfRule>
  </conditionalFormatting>
  <conditionalFormatting sqref="O151">
    <cfRule type="cellIs" dxfId="14318" priority="14318" stopIfTrue="1" operator="lessThan">
      <formula>G151</formula>
    </cfRule>
  </conditionalFormatting>
  <conditionalFormatting sqref="O151">
    <cfRule type="cellIs" dxfId="14317" priority="14317" stopIfTrue="1" operator="lessThan">
      <formula>G151</formula>
    </cfRule>
  </conditionalFormatting>
  <conditionalFormatting sqref="O151">
    <cfRule type="cellIs" dxfId="14316" priority="14316" stopIfTrue="1" operator="lessThan">
      <formula>G151</formula>
    </cfRule>
  </conditionalFormatting>
  <conditionalFormatting sqref="O151">
    <cfRule type="cellIs" dxfId="14315" priority="14315" stopIfTrue="1" operator="lessThan">
      <formula>G151</formula>
    </cfRule>
  </conditionalFormatting>
  <conditionalFormatting sqref="O151">
    <cfRule type="cellIs" dxfId="14314" priority="14314" stopIfTrue="1" operator="lessThan">
      <formula>G151</formula>
    </cfRule>
  </conditionalFormatting>
  <conditionalFormatting sqref="O151">
    <cfRule type="cellIs" dxfId="14313" priority="14313" stopIfTrue="1" operator="lessThan">
      <formula>G151</formula>
    </cfRule>
  </conditionalFormatting>
  <conditionalFormatting sqref="O151">
    <cfRule type="cellIs" dxfId="14312" priority="14312" stopIfTrue="1" operator="lessThan">
      <formula>G151</formula>
    </cfRule>
  </conditionalFormatting>
  <conditionalFormatting sqref="O151">
    <cfRule type="cellIs" dxfId="14311" priority="14311" stopIfTrue="1" operator="lessThan">
      <formula>G151</formula>
    </cfRule>
  </conditionalFormatting>
  <conditionalFormatting sqref="O151">
    <cfRule type="cellIs" dxfId="14310" priority="14310" stopIfTrue="1" operator="lessThan">
      <formula>G151</formula>
    </cfRule>
  </conditionalFormatting>
  <conditionalFormatting sqref="O151">
    <cfRule type="cellIs" dxfId="14309" priority="14309" stopIfTrue="1" operator="lessThan">
      <formula>G151</formula>
    </cfRule>
  </conditionalFormatting>
  <conditionalFormatting sqref="O151">
    <cfRule type="cellIs" dxfId="14308" priority="14308" stopIfTrue="1" operator="lessThan">
      <formula>G151</formula>
    </cfRule>
  </conditionalFormatting>
  <conditionalFormatting sqref="O151">
    <cfRule type="cellIs" dxfId="14307" priority="14307" stopIfTrue="1" operator="lessThan">
      <formula>G151</formula>
    </cfRule>
  </conditionalFormatting>
  <conditionalFormatting sqref="O151">
    <cfRule type="cellIs" dxfId="14306" priority="14306" stopIfTrue="1" operator="lessThan">
      <formula>G151</formula>
    </cfRule>
  </conditionalFormatting>
  <conditionalFormatting sqref="O151">
    <cfRule type="cellIs" dxfId="14305" priority="14305" stopIfTrue="1" operator="lessThan">
      <formula>G151</formula>
    </cfRule>
  </conditionalFormatting>
  <conditionalFormatting sqref="O151">
    <cfRule type="cellIs" dxfId="14304" priority="14304" stopIfTrue="1" operator="lessThan">
      <formula>G151</formula>
    </cfRule>
  </conditionalFormatting>
  <conditionalFormatting sqref="O151">
    <cfRule type="cellIs" dxfId="14303" priority="14303" stopIfTrue="1" operator="lessThan">
      <formula>G151</formula>
    </cfRule>
  </conditionalFormatting>
  <conditionalFormatting sqref="O151">
    <cfRule type="cellIs" dxfId="14302" priority="14302" stopIfTrue="1" operator="lessThan">
      <formula>G151</formula>
    </cfRule>
  </conditionalFormatting>
  <conditionalFormatting sqref="O151">
    <cfRule type="cellIs" dxfId="14301" priority="14301" stopIfTrue="1" operator="lessThan">
      <formula>G151</formula>
    </cfRule>
  </conditionalFormatting>
  <conditionalFormatting sqref="O151">
    <cfRule type="cellIs" dxfId="14300" priority="14300" stopIfTrue="1" operator="lessThan">
      <formula>G151</formula>
    </cfRule>
  </conditionalFormatting>
  <conditionalFormatting sqref="O151">
    <cfRule type="cellIs" dxfId="14299" priority="14299" stopIfTrue="1" operator="lessThan">
      <formula>G151</formula>
    </cfRule>
  </conditionalFormatting>
  <conditionalFormatting sqref="O151">
    <cfRule type="cellIs" dxfId="14298" priority="14298" stopIfTrue="1" operator="lessThan">
      <formula>G151</formula>
    </cfRule>
  </conditionalFormatting>
  <conditionalFormatting sqref="O151">
    <cfRule type="cellIs" dxfId="14297" priority="14297" stopIfTrue="1" operator="lessThan">
      <formula>G151</formula>
    </cfRule>
  </conditionalFormatting>
  <conditionalFormatting sqref="O151">
    <cfRule type="cellIs" dxfId="14296" priority="14296" stopIfTrue="1" operator="lessThan">
      <formula>G151</formula>
    </cfRule>
  </conditionalFormatting>
  <conditionalFormatting sqref="O151">
    <cfRule type="cellIs" dxfId="14295" priority="14295" stopIfTrue="1" operator="lessThan">
      <formula>G151</formula>
    </cfRule>
  </conditionalFormatting>
  <conditionalFormatting sqref="O151">
    <cfRule type="cellIs" dxfId="14294" priority="14294" stopIfTrue="1" operator="lessThan">
      <formula>G151</formula>
    </cfRule>
  </conditionalFormatting>
  <conditionalFormatting sqref="O151">
    <cfRule type="cellIs" dxfId="14293" priority="14293" stopIfTrue="1" operator="lessThan">
      <formula>G151</formula>
    </cfRule>
  </conditionalFormatting>
  <conditionalFormatting sqref="O151">
    <cfRule type="cellIs" dxfId="14292" priority="14292" stopIfTrue="1" operator="lessThan">
      <formula>G151</formula>
    </cfRule>
  </conditionalFormatting>
  <conditionalFormatting sqref="O151">
    <cfRule type="cellIs" dxfId="14291" priority="14291" stopIfTrue="1" operator="lessThan">
      <formula>G151</formula>
    </cfRule>
  </conditionalFormatting>
  <conditionalFormatting sqref="O151">
    <cfRule type="cellIs" dxfId="14290" priority="14290" stopIfTrue="1" operator="lessThan">
      <formula>G151</formula>
    </cfRule>
  </conditionalFormatting>
  <conditionalFormatting sqref="O151">
    <cfRule type="cellIs" dxfId="14289" priority="14289" stopIfTrue="1" operator="lessThan">
      <formula>G151</formula>
    </cfRule>
  </conditionalFormatting>
  <conditionalFormatting sqref="O151">
    <cfRule type="cellIs" dxfId="14288" priority="14288" stopIfTrue="1" operator="lessThan">
      <formula>G151</formula>
    </cfRule>
  </conditionalFormatting>
  <conditionalFormatting sqref="O151">
    <cfRule type="cellIs" dxfId="14287" priority="14287" stopIfTrue="1" operator="lessThan">
      <formula>G151</formula>
    </cfRule>
  </conditionalFormatting>
  <conditionalFormatting sqref="O151">
    <cfRule type="cellIs" dxfId="14286" priority="14286" stopIfTrue="1" operator="lessThan">
      <formula>G151</formula>
    </cfRule>
  </conditionalFormatting>
  <conditionalFormatting sqref="O151">
    <cfRule type="cellIs" dxfId="14285" priority="14285" stopIfTrue="1" operator="lessThan">
      <formula>G151</formula>
    </cfRule>
  </conditionalFormatting>
  <conditionalFormatting sqref="O151">
    <cfRule type="cellIs" dxfId="14284" priority="14284" stopIfTrue="1" operator="lessThan">
      <formula>G151</formula>
    </cfRule>
  </conditionalFormatting>
  <conditionalFormatting sqref="O151">
    <cfRule type="cellIs" dxfId="14283" priority="14283" stopIfTrue="1" operator="lessThan">
      <formula>G151</formula>
    </cfRule>
  </conditionalFormatting>
  <conditionalFormatting sqref="O151">
    <cfRule type="cellIs" dxfId="14282" priority="14282" stopIfTrue="1" operator="lessThan">
      <formula>G151</formula>
    </cfRule>
  </conditionalFormatting>
  <conditionalFormatting sqref="O151">
    <cfRule type="cellIs" dxfId="14281" priority="14281" stopIfTrue="1" operator="lessThan">
      <formula>G151</formula>
    </cfRule>
  </conditionalFormatting>
  <conditionalFormatting sqref="O151">
    <cfRule type="cellIs" dxfId="14280" priority="14280" stopIfTrue="1" operator="lessThan">
      <formula>G151</formula>
    </cfRule>
  </conditionalFormatting>
  <conditionalFormatting sqref="O151">
    <cfRule type="cellIs" dxfId="14279" priority="14279" stopIfTrue="1" operator="lessThan">
      <formula>G151</formula>
    </cfRule>
  </conditionalFormatting>
  <conditionalFormatting sqref="O151">
    <cfRule type="cellIs" dxfId="14278" priority="14278" stopIfTrue="1" operator="lessThan">
      <formula>G151</formula>
    </cfRule>
  </conditionalFormatting>
  <conditionalFormatting sqref="O151">
    <cfRule type="cellIs" dxfId="14277" priority="14277" stopIfTrue="1" operator="lessThan">
      <formula>G151</formula>
    </cfRule>
  </conditionalFormatting>
  <conditionalFormatting sqref="O151">
    <cfRule type="cellIs" dxfId="14276" priority="14276" stopIfTrue="1" operator="lessThan">
      <formula>G151</formula>
    </cfRule>
  </conditionalFormatting>
  <conditionalFormatting sqref="O151">
    <cfRule type="cellIs" dxfId="14275" priority="14275" stopIfTrue="1" operator="lessThan">
      <formula>G151</formula>
    </cfRule>
  </conditionalFormatting>
  <conditionalFormatting sqref="O151">
    <cfRule type="cellIs" dxfId="14274" priority="14274" stopIfTrue="1" operator="lessThan">
      <formula>G151</formula>
    </cfRule>
  </conditionalFormatting>
  <conditionalFormatting sqref="O151">
    <cfRule type="cellIs" dxfId="14273" priority="14273" stopIfTrue="1" operator="lessThan">
      <formula>G151</formula>
    </cfRule>
  </conditionalFormatting>
  <conditionalFormatting sqref="O151">
    <cfRule type="cellIs" dxfId="14272" priority="14272" stopIfTrue="1" operator="lessThan">
      <formula>G151</formula>
    </cfRule>
  </conditionalFormatting>
  <conditionalFormatting sqref="O151">
    <cfRule type="cellIs" dxfId="14271" priority="14271" stopIfTrue="1" operator="lessThan">
      <formula>G151</formula>
    </cfRule>
  </conditionalFormatting>
  <conditionalFormatting sqref="O151">
    <cfRule type="cellIs" dxfId="14270" priority="14270" stopIfTrue="1" operator="lessThan">
      <formula>G151</formula>
    </cfRule>
  </conditionalFormatting>
  <conditionalFormatting sqref="O151">
    <cfRule type="cellIs" dxfId="14269" priority="14269" stopIfTrue="1" operator="lessThan">
      <formula>G151</formula>
    </cfRule>
  </conditionalFormatting>
  <conditionalFormatting sqref="O151">
    <cfRule type="cellIs" dxfId="14268" priority="14268" stopIfTrue="1" operator="lessThan">
      <formula>G151</formula>
    </cfRule>
  </conditionalFormatting>
  <conditionalFormatting sqref="O151">
    <cfRule type="cellIs" dxfId="14267" priority="14267" stopIfTrue="1" operator="lessThan">
      <formula>G151</formula>
    </cfRule>
  </conditionalFormatting>
  <conditionalFormatting sqref="O151">
    <cfRule type="cellIs" dxfId="14266" priority="14266" stopIfTrue="1" operator="lessThan">
      <formula>G151</formula>
    </cfRule>
  </conditionalFormatting>
  <conditionalFormatting sqref="O151">
    <cfRule type="cellIs" dxfId="14265" priority="14265" stopIfTrue="1" operator="lessThan">
      <formula>G151</formula>
    </cfRule>
  </conditionalFormatting>
  <conditionalFormatting sqref="O151">
    <cfRule type="cellIs" dxfId="14264" priority="14264" stopIfTrue="1" operator="lessThan">
      <formula>G151</formula>
    </cfRule>
  </conditionalFormatting>
  <conditionalFormatting sqref="O151">
    <cfRule type="cellIs" dxfId="14263" priority="14263" stopIfTrue="1" operator="lessThan">
      <formula>G151</formula>
    </cfRule>
  </conditionalFormatting>
  <conditionalFormatting sqref="O151">
    <cfRule type="cellIs" dxfId="14262" priority="14262" stopIfTrue="1" operator="lessThan">
      <formula>G151</formula>
    </cfRule>
  </conditionalFormatting>
  <conditionalFormatting sqref="O151">
    <cfRule type="cellIs" dxfId="14261" priority="14261" stopIfTrue="1" operator="lessThan">
      <formula>G151</formula>
    </cfRule>
  </conditionalFormatting>
  <conditionalFormatting sqref="O151">
    <cfRule type="cellIs" dxfId="14260" priority="14260" stopIfTrue="1" operator="lessThan">
      <formula>G151</formula>
    </cfRule>
  </conditionalFormatting>
  <conditionalFormatting sqref="O151">
    <cfRule type="cellIs" dxfId="14259" priority="14259" stopIfTrue="1" operator="lessThan">
      <formula>G151</formula>
    </cfRule>
  </conditionalFormatting>
  <conditionalFormatting sqref="O151">
    <cfRule type="cellIs" dxfId="14258" priority="14258" stopIfTrue="1" operator="lessThan">
      <formula>G151</formula>
    </cfRule>
  </conditionalFormatting>
  <conditionalFormatting sqref="O151">
    <cfRule type="cellIs" dxfId="14257" priority="14257" stopIfTrue="1" operator="lessThan">
      <formula>G151</formula>
    </cfRule>
  </conditionalFormatting>
  <conditionalFormatting sqref="O151">
    <cfRule type="cellIs" dxfId="14256" priority="14256" stopIfTrue="1" operator="lessThan">
      <formula>G151</formula>
    </cfRule>
  </conditionalFormatting>
  <conditionalFormatting sqref="O151">
    <cfRule type="cellIs" dxfId="14255" priority="14255" stopIfTrue="1" operator="lessThan">
      <formula>G151</formula>
    </cfRule>
  </conditionalFormatting>
  <conditionalFormatting sqref="O151">
    <cfRule type="cellIs" dxfId="14254" priority="14254" stopIfTrue="1" operator="lessThan">
      <formula>G151</formula>
    </cfRule>
  </conditionalFormatting>
  <conditionalFormatting sqref="O151">
    <cfRule type="cellIs" dxfId="14253" priority="14253" stopIfTrue="1" operator="lessThan">
      <formula>G151</formula>
    </cfRule>
  </conditionalFormatting>
  <conditionalFormatting sqref="O151">
    <cfRule type="cellIs" dxfId="14252" priority="14252" stopIfTrue="1" operator="lessThan">
      <formula>G151</formula>
    </cfRule>
  </conditionalFormatting>
  <conditionalFormatting sqref="O151">
    <cfRule type="cellIs" dxfId="14251" priority="14251" stopIfTrue="1" operator="lessThan">
      <formula>G151</formula>
    </cfRule>
  </conditionalFormatting>
  <conditionalFormatting sqref="O151">
    <cfRule type="cellIs" dxfId="14250" priority="14250" stopIfTrue="1" operator="lessThan">
      <formula>G151</formula>
    </cfRule>
  </conditionalFormatting>
  <conditionalFormatting sqref="O151">
    <cfRule type="cellIs" dxfId="14249" priority="14249" stopIfTrue="1" operator="lessThan">
      <formula>G151</formula>
    </cfRule>
  </conditionalFormatting>
  <conditionalFormatting sqref="O151">
    <cfRule type="cellIs" dxfId="14248" priority="14248" stopIfTrue="1" operator="lessThan">
      <formula>G151</formula>
    </cfRule>
  </conditionalFormatting>
  <conditionalFormatting sqref="O151">
    <cfRule type="cellIs" dxfId="14247" priority="14247" stopIfTrue="1" operator="lessThan">
      <formula>G151</formula>
    </cfRule>
  </conditionalFormatting>
  <conditionalFormatting sqref="O151">
    <cfRule type="cellIs" dxfId="14246" priority="14246" stopIfTrue="1" operator="lessThan">
      <formula>G151</formula>
    </cfRule>
  </conditionalFormatting>
  <conditionalFormatting sqref="O151">
    <cfRule type="cellIs" dxfId="14245" priority="14245" stopIfTrue="1" operator="lessThan">
      <formula>G151</formula>
    </cfRule>
  </conditionalFormatting>
  <conditionalFormatting sqref="O151">
    <cfRule type="cellIs" dxfId="14244" priority="14244" stopIfTrue="1" operator="lessThan">
      <formula>G151</formula>
    </cfRule>
  </conditionalFormatting>
  <conditionalFormatting sqref="O151">
    <cfRule type="cellIs" dxfId="14243" priority="14243" stopIfTrue="1" operator="lessThan">
      <formula>G151</formula>
    </cfRule>
  </conditionalFormatting>
  <conditionalFormatting sqref="O151">
    <cfRule type="cellIs" dxfId="14242" priority="14242" stopIfTrue="1" operator="lessThan">
      <formula>G151</formula>
    </cfRule>
  </conditionalFormatting>
  <conditionalFormatting sqref="O151">
    <cfRule type="cellIs" dxfId="14241" priority="14241" stopIfTrue="1" operator="lessThan">
      <formula>G151</formula>
    </cfRule>
  </conditionalFormatting>
  <conditionalFormatting sqref="O151">
    <cfRule type="cellIs" dxfId="14240" priority="14240" stopIfTrue="1" operator="lessThan">
      <formula>G151</formula>
    </cfRule>
  </conditionalFormatting>
  <conditionalFormatting sqref="O151">
    <cfRule type="cellIs" dxfId="14239" priority="14239" stopIfTrue="1" operator="lessThan">
      <formula>G151</formula>
    </cfRule>
  </conditionalFormatting>
  <conditionalFormatting sqref="O151">
    <cfRule type="cellIs" dxfId="14238" priority="14238" stopIfTrue="1" operator="lessThan">
      <formula>G151</formula>
    </cfRule>
  </conditionalFormatting>
  <conditionalFormatting sqref="O151">
    <cfRule type="cellIs" dxfId="14237" priority="14237" stopIfTrue="1" operator="lessThan">
      <formula>G151</formula>
    </cfRule>
  </conditionalFormatting>
  <conditionalFormatting sqref="O151">
    <cfRule type="cellIs" dxfId="14236" priority="14236" stopIfTrue="1" operator="lessThan">
      <formula>G151</formula>
    </cfRule>
  </conditionalFormatting>
  <conditionalFormatting sqref="O151">
    <cfRule type="cellIs" dxfId="14235" priority="14235" stopIfTrue="1" operator="lessThan">
      <formula>G151</formula>
    </cfRule>
  </conditionalFormatting>
  <conditionalFormatting sqref="O151">
    <cfRule type="cellIs" dxfId="14234" priority="14234" stopIfTrue="1" operator="lessThan">
      <formula>G151</formula>
    </cfRule>
  </conditionalFormatting>
  <conditionalFormatting sqref="O151">
    <cfRule type="cellIs" dxfId="14233" priority="14233" stopIfTrue="1" operator="lessThan">
      <formula>G151</formula>
    </cfRule>
  </conditionalFormatting>
  <conditionalFormatting sqref="O151">
    <cfRule type="cellIs" dxfId="14232" priority="14232" stopIfTrue="1" operator="lessThan">
      <formula>G151</formula>
    </cfRule>
  </conditionalFormatting>
  <conditionalFormatting sqref="O151">
    <cfRule type="cellIs" dxfId="14231" priority="14231" stopIfTrue="1" operator="lessThan">
      <formula>G151</formula>
    </cfRule>
  </conditionalFormatting>
  <conditionalFormatting sqref="O151">
    <cfRule type="cellIs" dxfId="14230" priority="14230" stopIfTrue="1" operator="lessThan">
      <formula>G151</formula>
    </cfRule>
  </conditionalFormatting>
  <conditionalFormatting sqref="O151">
    <cfRule type="cellIs" dxfId="14229" priority="14229" stopIfTrue="1" operator="lessThan">
      <formula>G151</formula>
    </cfRule>
  </conditionalFormatting>
  <conditionalFormatting sqref="O151">
    <cfRule type="cellIs" dxfId="14228" priority="14228" stopIfTrue="1" operator="lessThan">
      <formula>G151</formula>
    </cfRule>
  </conditionalFormatting>
  <conditionalFormatting sqref="O151">
    <cfRule type="cellIs" dxfId="14227" priority="14227" stopIfTrue="1" operator="lessThan">
      <formula>G151</formula>
    </cfRule>
  </conditionalFormatting>
  <conditionalFormatting sqref="O151">
    <cfRule type="cellIs" dxfId="14226" priority="14226" stopIfTrue="1" operator="lessThan">
      <formula>G151</formula>
    </cfRule>
  </conditionalFormatting>
  <conditionalFormatting sqref="O151">
    <cfRule type="cellIs" dxfId="14225" priority="14225" stopIfTrue="1" operator="lessThan">
      <formula>G151</formula>
    </cfRule>
  </conditionalFormatting>
  <conditionalFormatting sqref="O151">
    <cfRule type="cellIs" dxfId="14224" priority="14224" stopIfTrue="1" operator="lessThan">
      <formula>G151</formula>
    </cfRule>
  </conditionalFormatting>
  <conditionalFormatting sqref="O151">
    <cfRule type="cellIs" dxfId="14223" priority="14223" stopIfTrue="1" operator="lessThan">
      <formula>G151</formula>
    </cfRule>
  </conditionalFormatting>
  <conditionalFormatting sqref="O151">
    <cfRule type="cellIs" dxfId="14222" priority="14222" stopIfTrue="1" operator="lessThan">
      <formula>G151</formula>
    </cfRule>
  </conditionalFormatting>
  <conditionalFormatting sqref="O151">
    <cfRule type="cellIs" dxfId="14221" priority="14221" stopIfTrue="1" operator="lessThan">
      <formula>G151</formula>
    </cfRule>
  </conditionalFormatting>
  <conditionalFormatting sqref="O151">
    <cfRule type="cellIs" dxfId="14220" priority="14220" stopIfTrue="1" operator="lessThan">
      <formula>G151</formula>
    </cfRule>
  </conditionalFormatting>
  <conditionalFormatting sqref="O151">
    <cfRule type="cellIs" dxfId="14219" priority="14219" stopIfTrue="1" operator="lessThan">
      <formula>G151</formula>
    </cfRule>
  </conditionalFormatting>
  <conditionalFormatting sqref="O151">
    <cfRule type="cellIs" dxfId="14218" priority="14218" stopIfTrue="1" operator="lessThan">
      <formula>G151</formula>
    </cfRule>
  </conditionalFormatting>
  <conditionalFormatting sqref="O151">
    <cfRule type="cellIs" dxfId="14217" priority="14217" stopIfTrue="1" operator="lessThan">
      <formula>G151</formula>
    </cfRule>
  </conditionalFormatting>
  <conditionalFormatting sqref="O151">
    <cfRule type="cellIs" dxfId="14216" priority="14216" stopIfTrue="1" operator="lessThan">
      <formula>G151</formula>
    </cfRule>
  </conditionalFormatting>
  <conditionalFormatting sqref="O151">
    <cfRule type="cellIs" dxfId="14215" priority="14215" stopIfTrue="1" operator="lessThan">
      <formula>G151</formula>
    </cfRule>
  </conditionalFormatting>
  <conditionalFormatting sqref="O151">
    <cfRule type="cellIs" dxfId="14214" priority="14214" stopIfTrue="1" operator="lessThan">
      <formula>G151</formula>
    </cfRule>
  </conditionalFormatting>
  <conditionalFormatting sqref="O151">
    <cfRule type="cellIs" dxfId="14213" priority="14213" stopIfTrue="1" operator="lessThan">
      <formula>G151</formula>
    </cfRule>
  </conditionalFormatting>
  <conditionalFormatting sqref="O151">
    <cfRule type="cellIs" dxfId="14212" priority="14212" stopIfTrue="1" operator="lessThan">
      <formula>G151</formula>
    </cfRule>
  </conditionalFormatting>
  <conditionalFormatting sqref="O151">
    <cfRule type="cellIs" dxfId="14211" priority="14211" stopIfTrue="1" operator="lessThan">
      <formula>G151</formula>
    </cfRule>
  </conditionalFormatting>
  <conditionalFormatting sqref="O151">
    <cfRule type="cellIs" dxfId="14210" priority="14210" stopIfTrue="1" operator="lessThan">
      <formula>G151</formula>
    </cfRule>
  </conditionalFormatting>
  <conditionalFormatting sqref="O151">
    <cfRule type="cellIs" dxfId="14209" priority="14209" stopIfTrue="1" operator="lessThan">
      <formula>G151</formula>
    </cfRule>
  </conditionalFormatting>
  <conditionalFormatting sqref="O151">
    <cfRule type="cellIs" dxfId="14208" priority="14208" stopIfTrue="1" operator="lessThan">
      <formula>G151</formula>
    </cfRule>
  </conditionalFormatting>
  <conditionalFormatting sqref="O151">
    <cfRule type="cellIs" dxfId="14207" priority="14207" stopIfTrue="1" operator="lessThan">
      <formula>G151</formula>
    </cfRule>
  </conditionalFormatting>
  <conditionalFormatting sqref="O151">
    <cfRule type="cellIs" dxfId="14206" priority="14206" stopIfTrue="1" operator="lessThan">
      <formula>G151</formula>
    </cfRule>
  </conditionalFormatting>
  <conditionalFormatting sqref="O151">
    <cfRule type="cellIs" dxfId="14205" priority="14205" stopIfTrue="1" operator="lessThan">
      <formula>G151</formula>
    </cfRule>
  </conditionalFormatting>
  <conditionalFormatting sqref="O151">
    <cfRule type="cellIs" dxfId="14204" priority="14204" stopIfTrue="1" operator="lessThan">
      <formula>G151</formula>
    </cfRule>
  </conditionalFormatting>
  <conditionalFormatting sqref="O151">
    <cfRule type="cellIs" dxfId="14203" priority="14203" stopIfTrue="1" operator="lessThan">
      <formula>G151</formula>
    </cfRule>
  </conditionalFormatting>
  <conditionalFormatting sqref="O151">
    <cfRule type="cellIs" dxfId="14202" priority="14202" stopIfTrue="1" operator="lessThan">
      <formula>G151</formula>
    </cfRule>
  </conditionalFormatting>
  <conditionalFormatting sqref="O151">
    <cfRule type="cellIs" dxfId="14201" priority="14201" stopIfTrue="1" operator="lessThan">
      <formula>G151</formula>
    </cfRule>
  </conditionalFormatting>
  <conditionalFormatting sqref="O151">
    <cfRule type="cellIs" dxfId="14200" priority="14200" stopIfTrue="1" operator="lessThan">
      <formula>G151</formula>
    </cfRule>
  </conditionalFormatting>
  <conditionalFormatting sqref="O151">
    <cfRule type="cellIs" dxfId="14199" priority="14199" stopIfTrue="1" operator="lessThan">
      <formula>G151</formula>
    </cfRule>
  </conditionalFormatting>
  <conditionalFormatting sqref="O151">
    <cfRule type="cellIs" dxfId="14198" priority="14198" stopIfTrue="1" operator="lessThan">
      <formula>G151</formula>
    </cfRule>
  </conditionalFormatting>
  <conditionalFormatting sqref="O151">
    <cfRule type="cellIs" dxfId="14197" priority="14197" stopIfTrue="1" operator="lessThan">
      <formula>G151</formula>
    </cfRule>
  </conditionalFormatting>
  <conditionalFormatting sqref="O151">
    <cfRule type="cellIs" dxfId="14196" priority="14196" stopIfTrue="1" operator="lessThan">
      <formula>G151</formula>
    </cfRule>
  </conditionalFormatting>
  <conditionalFormatting sqref="O151">
    <cfRule type="cellIs" dxfId="14195" priority="14195" stopIfTrue="1" operator="lessThan">
      <formula>G151</formula>
    </cfRule>
  </conditionalFormatting>
  <conditionalFormatting sqref="O151">
    <cfRule type="cellIs" dxfId="14194" priority="14194" stopIfTrue="1" operator="lessThan">
      <formula>G151</formula>
    </cfRule>
  </conditionalFormatting>
  <conditionalFormatting sqref="O151">
    <cfRule type="cellIs" dxfId="14193" priority="14193" stopIfTrue="1" operator="lessThan">
      <formula>G151</formula>
    </cfRule>
  </conditionalFormatting>
  <conditionalFormatting sqref="O151">
    <cfRule type="cellIs" dxfId="14192" priority="14192" stopIfTrue="1" operator="lessThan">
      <formula>G151</formula>
    </cfRule>
  </conditionalFormatting>
  <conditionalFormatting sqref="O151">
    <cfRule type="cellIs" dxfId="14191" priority="14191" stopIfTrue="1" operator="lessThan">
      <formula>G151</formula>
    </cfRule>
  </conditionalFormatting>
  <conditionalFormatting sqref="O151">
    <cfRule type="cellIs" dxfId="14190" priority="14190" stopIfTrue="1" operator="lessThan">
      <formula>G151</formula>
    </cfRule>
  </conditionalFormatting>
  <conditionalFormatting sqref="O151">
    <cfRule type="cellIs" dxfId="14189" priority="14189" stopIfTrue="1" operator="lessThan">
      <formula>G151</formula>
    </cfRule>
  </conditionalFormatting>
  <conditionalFormatting sqref="O151">
    <cfRule type="cellIs" dxfId="14188" priority="14188" stopIfTrue="1" operator="lessThan">
      <formula>G151</formula>
    </cfRule>
  </conditionalFormatting>
  <conditionalFormatting sqref="O151">
    <cfRule type="cellIs" dxfId="14187" priority="14187" stopIfTrue="1" operator="lessThan">
      <formula>G151</formula>
    </cfRule>
  </conditionalFormatting>
  <conditionalFormatting sqref="O151">
    <cfRule type="cellIs" dxfId="14186" priority="14186" stopIfTrue="1" operator="lessThan">
      <formula>G151</formula>
    </cfRule>
  </conditionalFormatting>
  <conditionalFormatting sqref="O151">
    <cfRule type="cellIs" dxfId="14185" priority="14185" stopIfTrue="1" operator="lessThan">
      <formula>G151</formula>
    </cfRule>
  </conditionalFormatting>
  <conditionalFormatting sqref="O151">
    <cfRule type="cellIs" dxfId="14184" priority="14184" stopIfTrue="1" operator="lessThan">
      <formula>G151</formula>
    </cfRule>
  </conditionalFormatting>
  <conditionalFormatting sqref="O151">
    <cfRule type="cellIs" dxfId="14183" priority="14183" stopIfTrue="1" operator="lessThan">
      <formula>G151</formula>
    </cfRule>
  </conditionalFormatting>
  <conditionalFormatting sqref="O151">
    <cfRule type="cellIs" dxfId="14182" priority="14182" stopIfTrue="1" operator="lessThan">
      <formula>G151</formula>
    </cfRule>
  </conditionalFormatting>
  <conditionalFormatting sqref="O151">
    <cfRule type="cellIs" dxfId="14181" priority="14181" stopIfTrue="1" operator="lessThan">
      <formula>G151</formula>
    </cfRule>
  </conditionalFormatting>
  <conditionalFormatting sqref="O151">
    <cfRule type="cellIs" dxfId="14180" priority="14180" stopIfTrue="1" operator="lessThan">
      <formula>G151</formula>
    </cfRule>
  </conditionalFormatting>
  <conditionalFormatting sqref="O151">
    <cfRule type="cellIs" dxfId="14179" priority="14179" stopIfTrue="1" operator="lessThan">
      <formula>G151</formula>
    </cfRule>
  </conditionalFormatting>
  <conditionalFormatting sqref="O151">
    <cfRule type="cellIs" dxfId="14178" priority="14178" stopIfTrue="1" operator="lessThan">
      <formula>G151</formula>
    </cfRule>
  </conditionalFormatting>
  <conditionalFormatting sqref="O151">
    <cfRule type="cellIs" dxfId="14177" priority="14177" stopIfTrue="1" operator="lessThan">
      <formula>G151</formula>
    </cfRule>
  </conditionalFormatting>
  <conditionalFormatting sqref="O151">
    <cfRule type="cellIs" dxfId="14176" priority="14176" stopIfTrue="1" operator="lessThan">
      <formula>G151</formula>
    </cfRule>
  </conditionalFormatting>
  <conditionalFormatting sqref="O151">
    <cfRule type="cellIs" dxfId="14175" priority="14175" stopIfTrue="1" operator="lessThan">
      <formula>G151</formula>
    </cfRule>
  </conditionalFormatting>
  <conditionalFormatting sqref="O151">
    <cfRule type="cellIs" dxfId="14174" priority="14174" stopIfTrue="1" operator="lessThan">
      <formula>G151</formula>
    </cfRule>
  </conditionalFormatting>
  <conditionalFormatting sqref="O151">
    <cfRule type="cellIs" dxfId="14173" priority="14173" stopIfTrue="1" operator="lessThan">
      <formula>G151</formula>
    </cfRule>
  </conditionalFormatting>
  <conditionalFormatting sqref="O151">
    <cfRule type="cellIs" dxfId="14172" priority="14172" stopIfTrue="1" operator="lessThan">
      <formula>G151</formula>
    </cfRule>
  </conditionalFormatting>
  <conditionalFormatting sqref="O151">
    <cfRule type="cellIs" dxfId="14171" priority="14171" stopIfTrue="1" operator="lessThan">
      <formula>G151</formula>
    </cfRule>
  </conditionalFormatting>
  <conditionalFormatting sqref="O151">
    <cfRule type="cellIs" dxfId="14170" priority="14170" stopIfTrue="1" operator="lessThan">
      <formula>G151</formula>
    </cfRule>
  </conditionalFormatting>
  <conditionalFormatting sqref="O151">
    <cfRule type="cellIs" dxfId="14169" priority="14169" stopIfTrue="1" operator="lessThan">
      <formula>G151</formula>
    </cfRule>
  </conditionalFormatting>
  <conditionalFormatting sqref="O151">
    <cfRule type="cellIs" dxfId="14168" priority="14168" stopIfTrue="1" operator="lessThan">
      <formula>G151</formula>
    </cfRule>
  </conditionalFormatting>
  <conditionalFormatting sqref="O151">
    <cfRule type="cellIs" dxfId="14167" priority="14167" stopIfTrue="1" operator="lessThan">
      <formula>G151</formula>
    </cfRule>
  </conditionalFormatting>
  <conditionalFormatting sqref="O151">
    <cfRule type="cellIs" dxfId="14166" priority="14166" stopIfTrue="1" operator="lessThan">
      <formula>G151</formula>
    </cfRule>
  </conditionalFormatting>
  <conditionalFormatting sqref="O151">
    <cfRule type="cellIs" dxfId="14165" priority="14165" stopIfTrue="1" operator="lessThan">
      <formula>G151</formula>
    </cfRule>
  </conditionalFormatting>
  <conditionalFormatting sqref="O151">
    <cfRule type="cellIs" dxfId="14164" priority="14164" stopIfTrue="1" operator="lessThan">
      <formula>G151</formula>
    </cfRule>
  </conditionalFormatting>
  <conditionalFormatting sqref="O151">
    <cfRule type="cellIs" dxfId="14163" priority="14163" stopIfTrue="1" operator="lessThan">
      <formula>G151</formula>
    </cfRule>
  </conditionalFormatting>
  <conditionalFormatting sqref="O151">
    <cfRule type="cellIs" dxfId="14162" priority="14162" stopIfTrue="1" operator="lessThan">
      <formula>G151</formula>
    </cfRule>
  </conditionalFormatting>
  <conditionalFormatting sqref="O151">
    <cfRule type="cellIs" dxfId="14161" priority="14161" stopIfTrue="1" operator="lessThan">
      <formula>G151</formula>
    </cfRule>
  </conditionalFormatting>
  <conditionalFormatting sqref="O151">
    <cfRule type="cellIs" dxfId="14160" priority="14160" stopIfTrue="1" operator="lessThan">
      <formula>G151</formula>
    </cfRule>
  </conditionalFormatting>
  <conditionalFormatting sqref="O151">
    <cfRule type="cellIs" dxfId="14159" priority="14159" stopIfTrue="1" operator="lessThan">
      <formula>G151</formula>
    </cfRule>
  </conditionalFormatting>
  <conditionalFormatting sqref="O151">
    <cfRule type="cellIs" dxfId="14158" priority="14158" stopIfTrue="1" operator="lessThan">
      <formula>G151</formula>
    </cfRule>
  </conditionalFormatting>
  <conditionalFormatting sqref="O151">
    <cfRule type="cellIs" dxfId="14157" priority="14157" stopIfTrue="1" operator="lessThan">
      <formula>G151</formula>
    </cfRule>
  </conditionalFormatting>
  <conditionalFormatting sqref="O151">
    <cfRule type="cellIs" dxfId="14156" priority="14156" stopIfTrue="1" operator="lessThan">
      <formula>G151</formula>
    </cfRule>
  </conditionalFormatting>
  <conditionalFormatting sqref="O151">
    <cfRule type="cellIs" dxfId="14155" priority="14155" stopIfTrue="1" operator="lessThan">
      <formula>G151</formula>
    </cfRule>
  </conditionalFormatting>
  <conditionalFormatting sqref="O151">
    <cfRule type="cellIs" dxfId="14154" priority="14154" stopIfTrue="1" operator="lessThan">
      <formula>G151</formula>
    </cfRule>
  </conditionalFormatting>
  <conditionalFormatting sqref="O151">
    <cfRule type="cellIs" dxfId="14153" priority="14153" stopIfTrue="1" operator="lessThan">
      <formula>G151</formula>
    </cfRule>
  </conditionalFormatting>
  <conditionalFormatting sqref="O151">
    <cfRule type="cellIs" dxfId="14152" priority="14152" stopIfTrue="1" operator="lessThan">
      <formula>G151</formula>
    </cfRule>
  </conditionalFormatting>
  <conditionalFormatting sqref="O151">
    <cfRule type="cellIs" dxfId="14151" priority="14151" stopIfTrue="1" operator="lessThan">
      <formula>G151</formula>
    </cfRule>
  </conditionalFormatting>
  <conditionalFormatting sqref="O151">
    <cfRule type="cellIs" dxfId="14150" priority="14150" stopIfTrue="1" operator="lessThan">
      <formula>G151</formula>
    </cfRule>
  </conditionalFormatting>
  <conditionalFormatting sqref="O151">
    <cfRule type="cellIs" dxfId="14149" priority="14149" stopIfTrue="1" operator="lessThan">
      <formula>G151</formula>
    </cfRule>
  </conditionalFormatting>
  <conditionalFormatting sqref="O151">
    <cfRule type="cellIs" dxfId="14148" priority="14148" stopIfTrue="1" operator="lessThan">
      <formula>G151</formula>
    </cfRule>
  </conditionalFormatting>
  <conditionalFormatting sqref="O151">
    <cfRule type="cellIs" dxfId="14147" priority="14147" stopIfTrue="1" operator="lessThan">
      <formula>G151</formula>
    </cfRule>
  </conditionalFormatting>
  <conditionalFormatting sqref="O151">
    <cfRule type="cellIs" dxfId="14146" priority="14146" stopIfTrue="1" operator="lessThan">
      <formula>G151</formula>
    </cfRule>
  </conditionalFormatting>
  <conditionalFormatting sqref="O151">
    <cfRule type="cellIs" dxfId="14145" priority="14145" stopIfTrue="1" operator="lessThan">
      <formula>G151</formula>
    </cfRule>
  </conditionalFormatting>
  <conditionalFormatting sqref="O151">
    <cfRule type="cellIs" dxfId="14144" priority="14144" stopIfTrue="1" operator="lessThan">
      <formula>G151</formula>
    </cfRule>
  </conditionalFormatting>
  <conditionalFormatting sqref="O151">
    <cfRule type="cellIs" dxfId="14143" priority="14143" stopIfTrue="1" operator="lessThan">
      <formula>G151</formula>
    </cfRule>
  </conditionalFormatting>
  <conditionalFormatting sqref="O151">
    <cfRule type="cellIs" dxfId="14142" priority="14142" stopIfTrue="1" operator="lessThan">
      <formula>G151</formula>
    </cfRule>
  </conditionalFormatting>
  <conditionalFormatting sqref="O151">
    <cfRule type="cellIs" dxfId="14141" priority="14141" stopIfTrue="1" operator="lessThan">
      <formula>G151</formula>
    </cfRule>
  </conditionalFormatting>
  <conditionalFormatting sqref="O151">
    <cfRule type="cellIs" dxfId="14140" priority="14140" stopIfTrue="1" operator="lessThan">
      <formula>G151</formula>
    </cfRule>
  </conditionalFormatting>
  <conditionalFormatting sqref="O151">
    <cfRule type="cellIs" dxfId="14139" priority="14139" stopIfTrue="1" operator="lessThan">
      <formula>G151</formula>
    </cfRule>
  </conditionalFormatting>
  <conditionalFormatting sqref="O151">
    <cfRule type="cellIs" dxfId="14138" priority="14138" stopIfTrue="1" operator="lessThan">
      <formula>G151</formula>
    </cfRule>
  </conditionalFormatting>
  <conditionalFormatting sqref="O151">
    <cfRule type="cellIs" dxfId="14137" priority="14137" stopIfTrue="1" operator="lessThan">
      <formula>G151</formula>
    </cfRule>
  </conditionalFormatting>
  <conditionalFormatting sqref="O151">
    <cfRule type="cellIs" dxfId="14136" priority="14136" stopIfTrue="1" operator="lessThan">
      <formula>G151</formula>
    </cfRule>
  </conditionalFormatting>
  <conditionalFormatting sqref="O151">
    <cfRule type="cellIs" dxfId="14135" priority="14135" stopIfTrue="1" operator="lessThan">
      <formula>G151</formula>
    </cfRule>
  </conditionalFormatting>
  <conditionalFormatting sqref="O151">
    <cfRule type="cellIs" dxfId="14134" priority="14134" stopIfTrue="1" operator="lessThan">
      <formula>G151</formula>
    </cfRule>
  </conditionalFormatting>
  <conditionalFormatting sqref="O151">
    <cfRule type="cellIs" dxfId="14133" priority="14133" stopIfTrue="1" operator="lessThan">
      <formula>G151</formula>
    </cfRule>
  </conditionalFormatting>
  <conditionalFormatting sqref="O151">
    <cfRule type="cellIs" dxfId="14132" priority="14132" stopIfTrue="1" operator="lessThan">
      <formula>G151</formula>
    </cfRule>
  </conditionalFormatting>
  <conditionalFormatting sqref="O151">
    <cfRule type="cellIs" dxfId="14131" priority="14131" stopIfTrue="1" operator="lessThan">
      <formula>G151</formula>
    </cfRule>
  </conditionalFormatting>
  <conditionalFormatting sqref="O151">
    <cfRule type="cellIs" dxfId="14130" priority="14130" stopIfTrue="1" operator="lessThan">
      <formula>G151</formula>
    </cfRule>
  </conditionalFormatting>
  <conditionalFormatting sqref="O151">
    <cfRule type="cellIs" dxfId="14129" priority="14129" stopIfTrue="1" operator="lessThan">
      <formula>G151</formula>
    </cfRule>
  </conditionalFormatting>
  <conditionalFormatting sqref="O151">
    <cfRule type="cellIs" dxfId="14128" priority="14128" stopIfTrue="1" operator="lessThan">
      <formula>G151</formula>
    </cfRule>
  </conditionalFormatting>
  <conditionalFormatting sqref="O151">
    <cfRule type="cellIs" dxfId="14127" priority="14127" stopIfTrue="1" operator="lessThan">
      <formula>G151</formula>
    </cfRule>
  </conditionalFormatting>
  <conditionalFormatting sqref="O151">
    <cfRule type="cellIs" dxfId="14126" priority="14126" stopIfTrue="1" operator="lessThan">
      <formula>G151</formula>
    </cfRule>
  </conditionalFormatting>
  <conditionalFormatting sqref="O151">
    <cfRule type="cellIs" dxfId="14125" priority="14125" stopIfTrue="1" operator="lessThan">
      <formula>G151</formula>
    </cfRule>
  </conditionalFormatting>
  <conditionalFormatting sqref="O151">
    <cfRule type="cellIs" dxfId="14124" priority="14124" stopIfTrue="1" operator="lessThan">
      <formula>G151</formula>
    </cfRule>
  </conditionalFormatting>
  <conditionalFormatting sqref="O151">
    <cfRule type="cellIs" dxfId="14123" priority="14123" stopIfTrue="1" operator="lessThan">
      <formula>G151</formula>
    </cfRule>
  </conditionalFormatting>
  <conditionalFormatting sqref="O151">
    <cfRule type="cellIs" dxfId="14122" priority="14122" stopIfTrue="1" operator="lessThan">
      <formula>G151</formula>
    </cfRule>
  </conditionalFormatting>
  <conditionalFormatting sqref="O151">
    <cfRule type="cellIs" dxfId="14121" priority="14121" stopIfTrue="1" operator="lessThan">
      <formula>G151</formula>
    </cfRule>
  </conditionalFormatting>
  <conditionalFormatting sqref="O151">
    <cfRule type="cellIs" dxfId="14120" priority="14120" stopIfTrue="1" operator="lessThan">
      <formula>G151</formula>
    </cfRule>
  </conditionalFormatting>
  <conditionalFormatting sqref="O151">
    <cfRule type="cellIs" dxfId="14119" priority="14119" stopIfTrue="1" operator="lessThan">
      <formula>G151</formula>
    </cfRule>
  </conditionalFormatting>
  <conditionalFormatting sqref="O151">
    <cfRule type="cellIs" dxfId="14118" priority="14118" stopIfTrue="1" operator="lessThan">
      <formula>G151</formula>
    </cfRule>
  </conditionalFormatting>
  <conditionalFormatting sqref="O151">
    <cfRule type="cellIs" dxfId="14117" priority="14117" stopIfTrue="1" operator="lessThan">
      <formula>G151</formula>
    </cfRule>
  </conditionalFormatting>
  <conditionalFormatting sqref="O151">
    <cfRule type="cellIs" dxfId="14116" priority="14116" stopIfTrue="1" operator="lessThan">
      <formula>G151</formula>
    </cfRule>
  </conditionalFormatting>
  <conditionalFormatting sqref="O151">
    <cfRule type="cellIs" dxfId="14115" priority="14115" stopIfTrue="1" operator="lessThan">
      <formula>G151</formula>
    </cfRule>
  </conditionalFormatting>
  <conditionalFormatting sqref="O151">
    <cfRule type="cellIs" dxfId="14114" priority="14114" stopIfTrue="1" operator="lessThan">
      <formula>G151</formula>
    </cfRule>
  </conditionalFormatting>
  <conditionalFormatting sqref="O151">
    <cfRule type="cellIs" dxfId="14113" priority="14113" stopIfTrue="1" operator="lessThan">
      <formula>G151</formula>
    </cfRule>
  </conditionalFormatting>
  <conditionalFormatting sqref="O151">
    <cfRule type="cellIs" dxfId="14112" priority="14112" stopIfTrue="1" operator="lessThan">
      <formula>G151</formula>
    </cfRule>
  </conditionalFormatting>
  <conditionalFormatting sqref="O151">
    <cfRule type="cellIs" dxfId="14111" priority="14111" stopIfTrue="1" operator="lessThan">
      <formula>G151</formula>
    </cfRule>
  </conditionalFormatting>
  <conditionalFormatting sqref="O151">
    <cfRule type="cellIs" dxfId="14110" priority="14110" stopIfTrue="1" operator="lessThan">
      <formula>G151</formula>
    </cfRule>
  </conditionalFormatting>
  <conditionalFormatting sqref="O151">
    <cfRule type="cellIs" dxfId="14109" priority="14109" stopIfTrue="1" operator="lessThan">
      <formula>G151</formula>
    </cfRule>
  </conditionalFormatting>
  <conditionalFormatting sqref="O151">
    <cfRule type="cellIs" dxfId="14108" priority="14108" stopIfTrue="1" operator="lessThan">
      <formula>G151</formula>
    </cfRule>
  </conditionalFormatting>
  <conditionalFormatting sqref="O151">
    <cfRule type="cellIs" dxfId="14107" priority="14107" stopIfTrue="1" operator="lessThan">
      <formula>G151</formula>
    </cfRule>
  </conditionalFormatting>
  <conditionalFormatting sqref="O151">
    <cfRule type="cellIs" dxfId="14106" priority="14106" stopIfTrue="1" operator="lessThan">
      <formula>G151</formula>
    </cfRule>
  </conditionalFormatting>
  <conditionalFormatting sqref="O151">
    <cfRule type="cellIs" dxfId="14105" priority="14105" stopIfTrue="1" operator="lessThan">
      <formula>G151</formula>
    </cfRule>
  </conditionalFormatting>
  <conditionalFormatting sqref="O151">
    <cfRule type="cellIs" dxfId="14104" priority="14104" stopIfTrue="1" operator="lessThan">
      <formula>G151</formula>
    </cfRule>
  </conditionalFormatting>
  <conditionalFormatting sqref="O151">
    <cfRule type="cellIs" dxfId="14103" priority="14103" stopIfTrue="1" operator="lessThan">
      <formula>G151</formula>
    </cfRule>
  </conditionalFormatting>
  <conditionalFormatting sqref="O151">
    <cfRule type="cellIs" dxfId="14102" priority="14102" stopIfTrue="1" operator="lessThan">
      <formula>G151</formula>
    </cfRule>
  </conditionalFormatting>
  <conditionalFormatting sqref="O151">
    <cfRule type="cellIs" dxfId="14101" priority="14101" stopIfTrue="1" operator="lessThan">
      <formula>G151</formula>
    </cfRule>
  </conditionalFormatting>
  <conditionalFormatting sqref="O151">
    <cfRule type="cellIs" dxfId="14100" priority="14100" stopIfTrue="1" operator="lessThan">
      <formula>G151</formula>
    </cfRule>
  </conditionalFormatting>
  <conditionalFormatting sqref="O151">
    <cfRule type="cellIs" dxfId="14099" priority="14099" stopIfTrue="1" operator="lessThan">
      <formula>G151</formula>
    </cfRule>
  </conditionalFormatting>
  <conditionalFormatting sqref="O151">
    <cfRule type="cellIs" dxfId="14098" priority="14098" stopIfTrue="1" operator="lessThan">
      <formula>G151</formula>
    </cfRule>
  </conditionalFormatting>
  <conditionalFormatting sqref="O151">
    <cfRule type="cellIs" dxfId="14097" priority="14097" stopIfTrue="1" operator="lessThan">
      <formula>G151</formula>
    </cfRule>
  </conditionalFormatting>
  <conditionalFormatting sqref="O151">
    <cfRule type="cellIs" dxfId="14096" priority="14096" stopIfTrue="1" operator="lessThan">
      <formula>G151</formula>
    </cfRule>
  </conditionalFormatting>
  <conditionalFormatting sqref="O151">
    <cfRule type="cellIs" dxfId="14095" priority="14095" stopIfTrue="1" operator="lessThan">
      <formula>G151</formula>
    </cfRule>
  </conditionalFormatting>
  <conditionalFormatting sqref="O151">
    <cfRule type="cellIs" dxfId="14094" priority="14094" stopIfTrue="1" operator="lessThan">
      <formula>G151</formula>
    </cfRule>
  </conditionalFormatting>
  <conditionalFormatting sqref="O151">
    <cfRule type="cellIs" dxfId="14093" priority="14093" stopIfTrue="1" operator="lessThan">
      <formula>G151</formula>
    </cfRule>
  </conditionalFormatting>
  <conditionalFormatting sqref="O151">
    <cfRule type="cellIs" dxfId="14092" priority="14092" stopIfTrue="1" operator="lessThan">
      <formula>G151</formula>
    </cfRule>
  </conditionalFormatting>
  <conditionalFormatting sqref="O151">
    <cfRule type="cellIs" dxfId="14091" priority="14091" stopIfTrue="1" operator="lessThan">
      <formula>G151</formula>
    </cfRule>
  </conditionalFormatting>
  <conditionalFormatting sqref="O151">
    <cfRule type="cellIs" dxfId="14090" priority="14090" stopIfTrue="1" operator="lessThan">
      <formula>G151</formula>
    </cfRule>
  </conditionalFormatting>
  <conditionalFormatting sqref="O151">
    <cfRule type="cellIs" dxfId="14089" priority="14089" stopIfTrue="1" operator="lessThan">
      <formula>G151</formula>
    </cfRule>
  </conditionalFormatting>
  <conditionalFormatting sqref="O151">
    <cfRule type="cellIs" dxfId="14088" priority="14088" stopIfTrue="1" operator="lessThan">
      <formula>G151</formula>
    </cfRule>
  </conditionalFormatting>
  <conditionalFormatting sqref="O151">
    <cfRule type="cellIs" dxfId="14087" priority="14087" stopIfTrue="1" operator="lessThan">
      <formula>G151</formula>
    </cfRule>
  </conditionalFormatting>
  <conditionalFormatting sqref="O151">
    <cfRule type="cellIs" dxfId="14086" priority="14086" stopIfTrue="1" operator="lessThan">
      <formula>G151</formula>
    </cfRule>
  </conditionalFormatting>
  <conditionalFormatting sqref="O151">
    <cfRule type="cellIs" dxfId="14085" priority="14085" stopIfTrue="1" operator="lessThan">
      <formula>G151</formula>
    </cfRule>
  </conditionalFormatting>
  <conditionalFormatting sqref="O151">
    <cfRule type="cellIs" dxfId="14084" priority="14084" stopIfTrue="1" operator="lessThan">
      <formula>G151</formula>
    </cfRule>
  </conditionalFormatting>
  <conditionalFormatting sqref="O151">
    <cfRule type="cellIs" dxfId="14083" priority="14083" stopIfTrue="1" operator="lessThan">
      <formula>G151</formula>
    </cfRule>
  </conditionalFormatting>
  <conditionalFormatting sqref="O151">
    <cfRule type="cellIs" dxfId="14082" priority="14082" stopIfTrue="1" operator="lessThan">
      <formula>G151</formula>
    </cfRule>
  </conditionalFormatting>
  <conditionalFormatting sqref="O151">
    <cfRule type="cellIs" dxfId="14081" priority="14081" stopIfTrue="1" operator="lessThan">
      <formula>G151</formula>
    </cfRule>
  </conditionalFormatting>
  <conditionalFormatting sqref="O151">
    <cfRule type="cellIs" dxfId="14080" priority="14080" stopIfTrue="1" operator="lessThan">
      <formula>G151</formula>
    </cfRule>
  </conditionalFormatting>
  <conditionalFormatting sqref="O151">
    <cfRule type="cellIs" dxfId="14079" priority="14079" stopIfTrue="1" operator="lessThan">
      <formula>G151</formula>
    </cfRule>
  </conditionalFormatting>
  <conditionalFormatting sqref="O151">
    <cfRule type="cellIs" dxfId="14078" priority="14078" stopIfTrue="1" operator="lessThan">
      <formula>G151</formula>
    </cfRule>
  </conditionalFormatting>
  <conditionalFormatting sqref="O151">
    <cfRule type="cellIs" dxfId="14077" priority="14077" stopIfTrue="1" operator="lessThan">
      <formula>G151</formula>
    </cfRule>
  </conditionalFormatting>
  <conditionalFormatting sqref="O151">
    <cfRule type="cellIs" dxfId="14076" priority="14076" stopIfTrue="1" operator="lessThan">
      <formula>G151</formula>
    </cfRule>
  </conditionalFormatting>
  <conditionalFormatting sqref="O151">
    <cfRule type="cellIs" dxfId="14075" priority="14075" stopIfTrue="1" operator="lessThan">
      <formula>G151</formula>
    </cfRule>
  </conditionalFormatting>
  <conditionalFormatting sqref="O151">
    <cfRule type="cellIs" dxfId="14074" priority="14074" stopIfTrue="1" operator="lessThan">
      <formula>G151</formula>
    </cfRule>
  </conditionalFormatting>
  <conditionalFormatting sqref="O151">
    <cfRule type="cellIs" dxfId="14073" priority="14073" stopIfTrue="1" operator="lessThan">
      <formula>G151</formula>
    </cfRule>
  </conditionalFormatting>
  <conditionalFormatting sqref="O151">
    <cfRule type="cellIs" dxfId="14072" priority="14072" stopIfTrue="1" operator="lessThan">
      <formula>G151</formula>
    </cfRule>
  </conditionalFormatting>
  <conditionalFormatting sqref="O151">
    <cfRule type="cellIs" dxfId="14071" priority="14071" stopIfTrue="1" operator="lessThan">
      <formula>G151</formula>
    </cfRule>
  </conditionalFormatting>
  <conditionalFormatting sqref="O151">
    <cfRule type="cellIs" dxfId="14070" priority="14070" stopIfTrue="1" operator="lessThan">
      <formula>G151</formula>
    </cfRule>
  </conditionalFormatting>
  <conditionalFormatting sqref="O151">
    <cfRule type="cellIs" dxfId="14069" priority="14069" stopIfTrue="1" operator="lessThan">
      <formula>G151</formula>
    </cfRule>
  </conditionalFormatting>
  <conditionalFormatting sqref="O151">
    <cfRule type="cellIs" dxfId="14068" priority="14068" stopIfTrue="1" operator="lessThan">
      <formula>G151</formula>
    </cfRule>
  </conditionalFormatting>
  <conditionalFormatting sqref="O151">
    <cfRule type="cellIs" dxfId="14067" priority="14067" stopIfTrue="1" operator="lessThan">
      <formula>G151</formula>
    </cfRule>
  </conditionalFormatting>
  <conditionalFormatting sqref="O151">
    <cfRule type="cellIs" dxfId="14066" priority="14066" stopIfTrue="1" operator="lessThan">
      <formula>G151</formula>
    </cfRule>
  </conditionalFormatting>
  <conditionalFormatting sqref="O151">
    <cfRule type="cellIs" dxfId="14065" priority="14065" stopIfTrue="1" operator="lessThan">
      <formula>G151</formula>
    </cfRule>
  </conditionalFormatting>
  <conditionalFormatting sqref="O151">
    <cfRule type="cellIs" dxfId="14064" priority="14064" stopIfTrue="1" operator="lessThan">
      <formula>G151</formula>
    </cfRule>
  </conditionalFormatting>
  <conditionalFormatting sqref="O151">
    <cfRule type="cellIs" dxfId="14063" priority="14063" stopIfTrue="1" operator="lessThan">
      <formula>G151</formula>
    </cfRule>
  </conditionalFormatting>
  <conditionalFormatting sqref="O151">
    <cfRule type="cellIs" dxfId="14062" priority="14062" stopIfTrue="1" operator="lessThan">
      <formula>G151</formula>
    </cfRule>
  </conditionalFormatting>
  <conditionalFormatting sqref="O151">
    <cfRule type="cellIs" dxfId="14061" priority="14061" stopIfTrue="1" operator="lessThan">
      <formula>G151</formula>
    </cfRule>
  </conditionalFormatting>
  <conditionalFormatting sqref="O151">
    <cfRule type="cellIs" dxfId="14060" priority="14060" stopIfTrue="1" operator="lessThan">
      <formula>G151</formula>
    </cfRule>
  </conditionalFormatting>
  <conditionalFormatting sqref="O151">
    <cfRule type="cellIs" dxfId="14059" priority="14059" stopIfTrue="1" operator="lessThan">
      <formula>G151</formula>
    </cfRule>
  </conditionalFormatting>
  <conditionalFormatting sqref="O151">
    <cfRule type="cellIs" dxfId="14058" priority="14058" stopIfTrue="1" operator="lessThan">
      <formula>G151</formula>
    </cfRule>
  </conditionalFormatting>
  <conditionalFormatting sqref="O151">
    <cfRule type="cellIs" dxfId="14057" priority="14057" stopIfTrue="1" operator="lessThan">
      <formula>G151</formula>
    </cfRule>
  </conditionalFormatting>
  <conditionalFormatting sqref="O151">
    <cfRule type="cellIs" dxfId="14056" priority="14056" stopIfTrue="1" operator="lessThan">
      <formula>G151</formula>
    </cfRule>
  </conditionalFormatting>
  <conditionalFormatting sqref="O151">
    <cfRule type="cellIs" dxfId="14055" priority="14055" stopIfTrue="1" operator="lessThan">
      <formula>G151</formula>
    </cfRule>
  </conditionalFormatting>
  <conditionalFormatting sqref="O151">
    <cfRule type="cellIs" dxfId="14054" priority="14054" stopIfTrue="1" operator="lessThan">
      <formula>G151</formula>
    </cfRule>
  </conditionalFormatting>
  <conditionalFormatting sqref="O151">
    <cfRule type="cellIs" dxfId="14053" priority="14053" stopIfTrue="1" operator="lessThan">
      <formula>G151</formula>
    </cfRule>
  </conditionalFormatting>
  <conditionalFormatting sqref="O151">
    <cfRule type="cellIs" dxfId="14052" priority="14052" stopIfTrue="1" operator="lessThan">
      <formula>G151</formula>
    </cfRule>
  </conditionalFormatting>
  <conditionalFormatting sqref="O151">
    <cfRule type="cellIs" dxfId="14051" priority="14051" stopIfTrue="1" operator="lessThan">
      <formula>G151</formula>
    </cfRule>
  </conditionalFormatting>
  <conditionalFormatting sqref="O151">
    <cfRule type="cellIs" dxfId="14050" priority="14050" stopIfTrue="1" operator="lessThan">
      <formula>G151</formula>
    </cfRule>
  </conditionalFormatting>
  <conditionalFormatting sqref="O151">
    <cfRule type="cellIs" dxfId="14049" priority="14049" stopIfTrue="1" operator="lessThan">
      <formula>G151</formula>
    </cfRule>
  </conditionalFormatting>
  <conditionalFormatting sqref="O151">
    <cfRule type="cellIs" dxfId="14048" priority="14048" stopIfTrue="1" operator="lessThan">
      <formula>G151</formula>
    </cfRule>
  </conditionalFormatting>
  <conditionalFormatting sqref="O151">
    <cfRule type="cellIs" dxfId="14047" priority="14047" stopIfTrue="1" operator="lessThan">
      <formula>G151</formula>
    </cfRule>
  </conditionalFormatting>
  <conditionalFormatting sqref="O151">
    <cfRule type="cellIs" dxfId="14046" priority="14046" stopIfTrue="1" operator="lessThan">
      <formula>G151</formula>
    </cfRule>
  </conditionalFormatting>
  <conditionalFormatting sqref="O151">
    <cfRule type="cellIs" dxfId="14045" priority="14045" stopIfTrue="1" operator="lessThan">
      <formula>G151</formula>
    </cfRule>
  </conditionalFormatting>
  <conditionalFormatting sqref="O151">
    <cfRule type="cellIs" dxfId="14044" priority="14044" stopIfTrue="1" operator="lessThan">
      <formula>G151</formula>
    </cfRule>
  </conditionalFormatting>
  <conditionalFormatting sqref="O151">
    <cfRule type="cellIs" dxfId="14043" priority="14043" stopIfTrue="1" operator="lessThan">
      <formula>G151</formula>
    </cfRule>
  </conditionalFormatting>
  <conditionalFormatting sqref="O151">
    <cfRule type="cellIs" dxfId="14042" priority="14042" stopIfTrue="1" operator="lessThan">
      <formula>G151</formula>
    </cfRule>
  </conditionalFormatting>
  <conditionalFormatting sqref="O151">
    <cfRule type="cellIs" dxfId="14041" priority="14041" stopIfTrue="1" operator="lessThan">
      <formula>G151</formula>
    </cfRule>
  </conditionalFormatting>
  <conditionalFormatting sqref="O151">
    <cfRule type="cellIs" dxfId="14040" priority="14040" stopIfTrue="1" operator="lessThan">
      <formula>G151</formula>
    </cfRule>
  </conditionalFormatting>
  <conditionalFormatting sqref="O151">
    <cfRule type="cellIs" dxfId="14039" priority="14039" stopIfTrue="1" operator="lessThan">
      <formula>G151</formula>
    </cfRule>
  </conditionalFormatting>
  <conditionalFormatting sqref="O151">
    <cfRule type="cellIs" dxfId="14038" priority="14038" stopIfTrue="1" operator="lessThan">
      <formula>G151</formula>
    </cfRule>
  </conditionalFormatting>
  <conditionalFormatting sqref="O151">
    <cfRule type="cellIs" dxfId="14037" priority="14037" stopIfTrue="1" operator="lessThan">
      <formula>G151</formula>
    </cfRule>
  </conditionalFormatting>
  <conditionalFormatting sqref="O151">
    <cfRule type="cellIs" dxfId="14036" priority="14036" stopIfTrue="1" operator="lessThan">
      <formula>G151</formula>
    </cfRule>
  </conditionalFormatting>
  <conditionalFormatting sqref="O151">
    <cfRule type="cellIs" dxfId="14035" priority="14035" stopIfTrue="1" operator="lessThan">
      <formula>G151</formula>
    </cfRule>
  </conditionalFormatting>
  <conditionalFormatting sqref="O151">
    <cfRule type="cellIs" dxfId="14034" priority="14034" stopIfTrue="1" operator="lessThan">
      <formula>G151</formula>
    </cfRule>
  </conditionalFormatting>
  <conditionalFormatting sqref="O151">
    <cfRule type="cellIs" dxfId="14033" priority="14033" stopIfTrue="1" operator="lessThan">
      <formula>G151</formula>
    </cfRule>
  </conditionalFormatting>
  <conditionalFormatting sqref="O151">
    <cfRule type="cellIs" dxfId="14032" priority="14032" stopIfTrue="1" operator="lessThan">
      <formula>G151</formula>
    </cfRule>
  </conditionalFormatting>
  <conditionalFormatting sqref="O151">
    <cfRule type="cellIs" dxfId="14031" priority="14031" stopIfTrue="1" operator="lessThan">
      <formula>G151</formula>
    </cfRule>
  </conditionalFormatting>
  <conditionalFormatting sqref="O151">
    <cfRule type="cellIs" dxfId="14030" priority="14030" stopIfTrue="1" operator="lessThan">
      <formula>G151</formula>
    </cfRule>
  </conditionalFormatting>
  <conditionalFormatting sqref="O151">
    <cfRule type="cellIs" dxfId="14029" priority="14029" stopIfTrue="1" operator="lessThan">
      <formula>G151</formula>
    </cfRule>
  </conditionalFormatting>
  <conditionalFormatting sqref="O151">
    <cfRule type="cellIs" dxfId="14028" priority="14028" stopIfTrue="1" operator="lessThan">
      <formula>G151</formula>
    </cfRule>
  </conditionalFormatting>
  <conditionalFormatting sqref="O151">
    <cfRule type="cellIs" dxfId="14027" priority="14027" stopIfTrue="1" operator="lessThan">
      <formula>G151</formula>
    </cfRule>
  </conditionalFormatting>
  <conditionalFormatting sqref="O151">
    <cfRule type="cellIs" dxfId="14026" priority="14026" stopIfTrue="1" operator="lessThan">
      <formula>G151</formula>
    </cfRule>
  </conditionalFormatting>
  <conditionalFormatting sqref="O151">
    <cfRule type="cellIs" dxfId="14025" priority="14025" stopIfTrue="1" operator="lessThan">
      <formula>G151</formula>
    </cfRule>
  </conditionalFormatting>
  <conditionalFormatting sqref="O151">
    <cfRule type="cellIs" dxfId="14024" priority="14024" stopIfTrue="1" operator="lessThan">
      <formula>G151</formula>
    </cfRule>
  </conditionalFormatting>
  <conditionalFormatting sqref="O151">
    <cfRule type="cellIs" dxfId="14023" priority="14023" stopIfTrue="1" operator="lessThan">
      <formula>G151</formula>
    </cfRule>
  </conditionalFormatting>
  <conditionalFormatting sqref="O151">
    <cfRule type="cellIs" dxfId="14022" priority="14022" stopIfTrue="1" operator="lessThan">
      <formula>G151</formula>
    </cfRule>
  </conditionalFormatting>
  <conditionalFormatting sqref="O151">
    <cfRule type="cellIs" dxfId="14021" priority="14021" stopIfTrue="1" operator="lessThan">
      <formula>G151</formula>
    </cfRule>
  </conditionalFormatting>
  <conditionalFormatting sqref="O151">
    <cfRule type="cellIs" dxfId="14020" priority="14020" stopIfTrue="1" operator="lessThan">
      <formula>G151</formula>
    </cfRule>
  </conditionalFormatting>
  <conditionalFormatting sqref="O151">
    <cfRule type="cellIs" dxfId="14019" priority="14019" stopIfTrue="1" operator="lessThan">
      <formula>G151</formula>
    </cfRule>
  </conditionalFormatting>
  <conditionalFormatting sqref="O151">
    <cfRule type="cellIs" dxfId="14018" priority="14018" stopIfTrue="1" operator="lessThan">
      <formula>G151</formula>
    </cfRule>
  </conditionalFormatting>
  <conditionalFormatting sqref="O151">
    <cfRule type="cellIs" dxfId="14017" priority="14017" stopIfTrue="1" operator="lessThan">
      <formula>G151</formula>
    </cfRule>
  </conditionalFormatting>
  <conditionalFormatting sqref="O151">
    <cfRule type="cellIs" dxfId="14016" priority="14016" stopIfTrue="1" operator="lessThan">
      <formula>G151</formula>
    </cfRule>
  </conditionalFormatting>
  <conditionalFormatting sqref="O151">
    <cfRule type="cellIs" dxfId="14015" priority="14015" stopIfTrue="1" operator="lessThan">
      <formula>G151</formula>
    </cfRule>
  </conditionalFormatting>
  <conditionalFormatting sqref="O151">
    <cfRule type="cellIs" dxfId="14014" priority="14014" stopIfTrue="1" operator="lessThan">
      <formula>G151</formula>
    </cfRule>
  </conditionalFormatting>
  <conditionalFormatting sqref="O151">
    <cfRule type="cellIs" dxfId="14013" priority="14013" stopIfTrue="1" operator="lessThan">
      <formula>G151</formula>
    </cfRule>
  </conditionalFormatting>
  <conditionalFormatting sqref="O151">
    <cfRule type="cellIs" dxfId="14012" priority="14012" stopIfTrue="1" operator="lessThan">
      <formula>G151</formula>
    </cfRule>
  </conditionalFormatting>
  <conditionalFormatting sqref="O151">
    <cfRule type="cellIs" dxfId="14011" priority="14011" stopIfTrue="1" operator="lessThan">
      <formula>G151</formula>
    </cfRule>
  </conditionalFormatting>
  <conditionalFormatting sqref="O151">
    <cfRule type="cellIs" dxfId="14010" priority="14010" stopIfTrue="1" operator="lessThan">
      <formula>G151</formula>
    </cfRule>
  </conditionalFormatting>
  <conditionalFormatting sqref="O151">
    <cfRule type="cellIs" dxfId="14009" priority="14009" stopIfTrue="1" operator="lessThan">
      <formula>G151</formula>
    </cfRule>
  </conditionalFormatting>
  <conditionalFormatting sqref="O151">
    <cfRule type="cellIs" dxfId="14008" priority="14008" stopIfTrue="1" operator="lessThan">
      <formula>G151</formula>
    </cfRule>
  </conditionalFormatting>
  <conditionalFormatting sqref="O151">
    <cfRule type="cellIs" dxfId="14007" priority="14007" stopIfTrue="1" operator="lessThan">
      <formula>G151</formula>
    </cfRule>
  </conditionalFormatting>
  <conditionalFormatting sqref="O151">
    <cfRule type="cellIs" dxfId="14006" priority="14006" stopIfTrue="1" operator="lessThan">
      <formula>G151</formula>
    </cfRule>
  </conditionalFormatting>
  <conditionalFormatting sqref="O151">
    <cfRule type="cellIs" dxfId="14005" priority="14005" stopIfTrue="1" operator="lessThan">
      <formula>G151</formula>
    </cfRule>
  </conditionalFormatting>
  <conditionalFormatting sqref="O151">
    <cfRule type="cellIs" dxfId="14004" priority="14004" stopIfTrue="1" operator="lessThan">
      <formula>G151</formula>
    </cfRule>
  </conditionalFormatting>
  <conditionalFormatting sqref="O151">
    <cfRule type="cellIs" dxfId="14003" priority="14003" stopIfTrue="1" operator="lessThan">
      <formula>G151</formula>
    </cfRule>
  </conditionalFormatting>
  <conditionalFormatting sqref="O151">
    <cfRule type="cellIs" dxfId="14002" priority="14002" stopIfTrue="1" operator="lessThan">
      <formula>G151</formula>
    </cfRule>
  </conditionalFormatting>
  <conditionalFormatting sqref="O151">
    <cfRule type="cellIs" dxfId="14001" priority="14001" stopIfTrue="1" operator="lessThan">
      <formula>G151</formula>
    </cfRule>
  </conditionalFormatting>
  <conditionalFormatting sqref="O151">
    <cfRule type="cellIs" dxfId="14000" priority="14000" stopIfTrue="1" operator="lessThan">
      <formula>G151</formula>
    </cfRule>
  </conditionalFormatting>
  <conditionalFormatting sqref="O151">
    <cfRule type="cellIs" dxfId="13999" priority="13999" stopIfTrue="1" operator="lessThan">
      <formula>G151</formula>
    </cfRule>
  </conditionalFormatting>
  <conditionalFormatting sqref="O151">
    <cfRule type="cellIs" dxfId="13998" priority="13998" stopIfTrue="1" operator="lessThan">
      <formula>G151</formula>
    </cfRule>
  </conditionalFormatting>
  <conditionalFormatting sqref="O151">
    <cfRule type="cellIs" dxfId="13997" priority="13997" stopIfTrue="1" operator="lessThan">
      <formula>G151</formula>
    </cfRule>
  </conditionalFormatting>
  <conditionalFormatting sqref="O151">
    <cfRule type="cellIs" dxfId="13996" priority="13996" stopIfTrue="1" operator="lessThan">
      <formula>G151</formula>
    </cfRule>
  </conditionalFormatting>
  <conditionalFormatting sqref="O151">
    <cfRule type="cellIs" dxfId="13995" priority="13995" stopIfTrue="1" operator="lessThan">
      <formula>G151</formula>
    </cfRule>
  </conditionalFormatting>
  <conditionalFormatting sqref="O151">
    <cfRule type="cellIs" dxfId="13994" priority="13994" stopIfTrue="1" operator="lessThan">
      <formula>G151</formula>
    </cfRule>
  </conditionalFormatting>
  <conditionalFormatting sqref="O151">
    <cfRule type="cellIs" dxfId="13993" priority="13993" stopIfTrue="1" operator="lessThan">
      <formula>G151</formula>
    </cfRule>
  </conditionalFormatting>
  <conditionalFormatting sqref="O151">
    <cfRule type="cellIs" dxfId="13992" priority="13992" stopIfTrue="1" operator="lessThan">
      <formula>G151</formula>
    </cfRule>
  </conditionalFormatting>
  <conditionalFormatting sqref="O151">
    <cfRule type="cellIs" dxfId="13991" priority="13991" stopIfTrue="1" operator="lessThan">
      <formula>G151</formula>
    </cfRule>
  </conditionalFormatting>
  <conditionalFormatting sqref="O151">
    <cfRule type="cellIs" dxfId="13990" priority="13990" stopIfTrue="1" operator="lessThan">
      <formula>G151</formula>
    </cfRule>
  </conditionalFormatting>
  <conditionalFormatting sqref="O151">
    <cfRule type="cellIs" dxfId="13989" priority="13989" stopIfTrue="1" operator="lessThan">
      <formula>G151</formula>
    </cfRule>
  </conditionalFormatting>
  <conditionalFormatting sqref="O151">
    <cfRule type="cellIs" dxfId="13988" priority="13988" stopIfTrue="1" operator="lessThan">
      <formula>G151</formula>
    </cfRule>
  </conditionalFormatting>
  <conditionalFormatting sqref="O151">
    <cfRule type="cellIs" dxfId="13987" priority="13987" stopIfTrue="1" operator="lessThan">
      <formula>G151</formula>
    </cfRule>
  </conditionalFormatting>
  <conditionalFormatting sqref="O151">
    <cfRule type="cellIs" dxfId="13986" priority="13986" stopIfTrue="1" operator="lessThan">
      <formula>G151</formula>
    </cfRule>
  </conditionalFormatting>
  <conditionalFormatting sqref="O151">
    <cfRule type="cellIs" dxfId="13985" priority="13985" stopIfTrue="1" operator="lessThan">
      <formula>G151</formula>
    </cfRule>
  </conditionalFormatting>
  <conditionalFormatting sqref="O151">
    <cfRule type="cellIs" dxfId="13984" priority="13984" stopIfTrue="1" operator="lessThan">
      <formula>G151</formula>
    </cfRule>
  </conditionalFormatting>
  <conditionalFormatting sqref="O151">
    <cfRule type="cellIs" dxfId="13983" priority="13983" stopIfTrue="1" operator="lessThan">
      <formula>G151</formula>
    </cfRule>
  </conditionalFormatting>
  <conditionalFormatting sqref="O151">
    <cfRule type="cellIs" dxfId="13982" priority="13982" stopIfTrue="1" operator="lessThan">
      <formula>G151</formula>
    </cfRule>
  </conditionalFormatting>
  <conditionalFormatting sqref="O151">
    <cfRule type="cellIs" dxfId="13981" priority="13981" stopIfTrue="1" operator="lessThan">
      <formula>G151</formula>
    </cfRule>
  </conditionalFormatting>
  <conditionalFormatting sqref="O151">
    <cfRule type="cellIs" dxfId="13980" priority="13980" stopIfTrue="1" operator="lessThan">
      <formula>G151</formula>
    </cfRule>
  </conditionalFormatting>
  <conditionalFormatting sqref="O151">
    <cfRule type="cellIs" dxfId="13979" priority="13979" stopIfTrue="1" operator="lessThan">
      <formula>G151</formula>
    </cfRule>
  </conditionalFormatting>
  <conditionalFormatting sqref="O151">
    <cfRule type="cellIs" dxfId="13978" priority="13978" stopIfTrue="1" operator="lessThan">
      <formula>G151</formula>
    </cfRule>
  </conditionalFormatting>
  <conditionalFormatting sqref="O151">
    <cfRule type="cellIs" dxfId="13977" priority="13977" stopIfTrue="1" operator="lessThan">
      <formula>G151</formula>
    </cfRule>
  </conditionalFormatting>
  <conditionalFormatting sqref="O151">
    <cfRule type="cellIs" dxfId="13976" priority="13976" stopIfTrue="1" operator="lessThan">
      <formula>G151</formula>
    </cfRule>
  </conditionalFormatting>
  <conditionalFormatting sqref="O151">
    <cfRule type="cellIs" dxfId="13975" priority="13975" stopIfTrue="1" operator="lessThan">
      <formula>G151</formula>
    </cfRule>
  </conditionalFormatting>
  <conditionalFormatting sqref="O151">
    <cfRule type="cellIs" dxfId="13974" priority="13974" stopIfTrue="1" operator="lessThan">
      <formula>G151</formula>
    </cfRule>
  </conditionalFormatting>
  <conditionalFormatting sqref="O151">
    <cfRule type="cellIs" dxfId="13973" priority="13973" stopIfTrue="1" operator="lessThan">
      <formula>G151</formula>
    </cfRule>
  </conditionalFormatting>
  <conditionalFormatting sqref="O151">
    <cfRule type="cellIs" dxfId="13972" priority="13972" stopIfTrue="1" operator="lessThan">
      <formula>G151</formula>
    </cfRule>
  </conditionalFormatting>
  <conditionalFormatting sqref="O151">
    <cfRule type="cellIs" dxfId="13971" priority="13971" stopIfTrue="1" operator="lessThan">
      <formula>G151</formula>
    </cfRule>
  </conditionalFormatting>
  <conditionalFormatting sqref="O151">
    <cfRule type="cellIs" dxfId="13970" priority="13970" stopIfTrue="1" operator="lessThan">
      <formula>G151</formula>
    </cfRule>
  </conditionalFormatting>
  <conditionalFormatting sqref="O151">
    <cfRule type="cellIs" dxfId="13969" priority="13969" stopIfTrue="1" operator="lessThan">
      <formula>G151</formula>
    </cfRule>
  </conditionalFormatting>
  <conditionalFormatting sqref="O151">
    <cfRule type="cellIs" dxfId="13968" priority="13968" stopIfTrue="1" operator="lessThan">
      <formula>G151</formula>
    </cfRule>
  </conditionalFormatting>
  <conditionalFormatting sqref="O151">
    <cfRule type="cellIs" dxfId="13967" priority="13967" stopIfTrue="1" operator="lessThan">
      <formula>G151</formula>
    </cfRule>
  </conditionalFormatting>
  <conditionalFormatting sqref="O151">
    <cfRule type="cellIs" dxfId="13966" priority="13966" stopIfTrue="1" operator="lessThan">
      <formula>G151</formula>
    </cfRule>
  </conditionalFormatting>
  <conditionalFormatting sqref="O151">
    <cfRule type="cellIs" dxfId="13965" priority="13965" stopIfTrue="1" operator="lessThan">
      <formula>G151</formula>
    </cfRule>
  </conditionalFormatting>
  <conditionalFormatting sqref="O151">
    <cfRule type="cellIs" dxfId="13964" priority="13964" stopIfTrue="1" operator="lessThan">
      <formula>G151</formula>
    </cfRule>
  </conditionalFormatting>
  <conditionalFormatting sqref="O151">
    <cfRule type="cellIs" dxfId="13963" priority="13963" stopIfTrue="1" operator="lessThan">
      <formula>G151</formula>
    </cfRule>
  </conditionalFormatting>
  <conditionalFormatting sqref="O151">
    <cfRule type="cellIs" dxfId="13962" priority="13962" stopIfTrue="1" operator="lessThan">
      <formula>G151</formula>
    </cfRule>
  </conditionalFormatting>
  <conditionalFormatting sqref="O151">
    <cfRule type="cellIs" dxfId="13961" priority="13961" stopIfTrue="1" operator="lessThan">
      <formula>G151</formula>
    </cfRule>
  </conditionalFormatting>
  <conditionalFormatting sqref="O151">
    <cfRule type="cellIs" dxfId="13960" priority="13960" stopIfTrue="1" operator="lessThan">
      <formula>G151</formula>
    </cfRule>
  </conditionalFormatting>
  <conditionalFormatting sqref="O151">
    <cfRule type="cellIs" dxfId="13959" priority="13959" stopIfTrue="1" operator="lessThan">
      <formula>G151</formula>
    </cfRule>
  </conditionalFormatting>
  <conditionalFormatting sqref="O151">
    <cfRule type="cellIs" dxfId="13958" priority="13958" stopIfTrue="1" operator="lessThan">
      <formula>G151</formula>
    </cfRule>
  </conditionalFormatting>
  <conditionalFormatting sqref="O151">
    <cfRule type="cellIs" dxfId="13957" priority="13957" stopIfTrue="1" operator="lessThan">
      <formula>G151</formula>
    </cfRule>
  </conditionalFormatting>
  <conditionalFormatting sqref="O151">
    <cfRule type="cellIs" dxfId="13956" priority="13956" stopIfTrue="1" operator="lessThan">
      <formula>G151</formula>
    </cfRule>
  </conditionalFormatting>
  <conditionalFormatting sqref="O151">
    <cfRule type="cellIs" dxfId="13955" priority="13955" stopIfTrue="1" operator="lessThan">
      <formula>G151</formula>
    </cfRule>
  </conditionalFormatting>
  <conditionalFormatting sqref="O151">
    <cfRule type="cellIs" dxfId="13954" priority="13954" stopIfTrue="1" operator="lessThan">
      <formula>G151</formula>
    </cfRule>
  </conditionalFormatting>
  <conditionalFormatting sqref="O151">
    <cfRule type="cellIs" dxfId="13953" priority="13953" stopIfTrue="1" operator="lessThan">
      <formula>G151</formula>
    </cfRule>
  </conditionalFormatting>
  <conditionalFormatting sqref="O151">
    <cfRule type="cellIs" dxfId="13952" priority="13952" stopIfTrue="1" operator="lessThan">
      <formula>G151</formula>
    </cfRule>
  </conditionalFormatting>
  <conditionalFormatting sqref="O151">
    <cfRule type="cellIs" dxfId="13951" priority="13951" stopIfTrue="1" operator="lessThan">
      <formula>G151</formula>
    </cfRule>
  </conditionalFormatting>
  <conditionalFormatting sqref="O151">
    <cfRule type="cellIs" dxfId="13950" priority="13950" stopIfTrue="1" operator="lessThan">
      <formula>G151</formula>
    </cfRule>
  </conditionalFormatting>
  <conditionalFormatting sqref="O151">
    <cfRule type="cellIs" dxfId="13949" priority="13949" stopIfTrue="1" operator="lessThan">
      <formula>G151</formula>
    </cfRule>
  </conditionalFormatting>
  <conditionalFormatting sqref="O151">
    <cfRule type="cellIs" dxfId="13948" priority="13948" stopIfTrue="1" operator="lessThan">
      <formula>G151</formula>
    </cfRule>
  </conditionalFormatting>
  <conditionalFormatting sqref="O151">
    <cfRule type="cellIs" dxfId="13947" priority="13947" stopIfTrue="1" operator="lessThan">
      <formula>G151</formula>
    </cfRule>
  </conditionalFormatting>
  <conditionalFormatting sqref="O151">
    <cfRule type="cellIs" dxfId="13946" priority="13946" stopIfTrue="1" operator="lessThan">
      <formula>G151</formula>
    </cfRule>
  </conditionalFormatting>
  <conditionalFormatting sqref="O151">
    <cfRule type="cellIs" dxfId="13945" priority="13945" stopIfTrue="1" operator="lessThan">
      <formula>G151</formula>
    </cfRule>
  </conditionalFormatting>
  <conditionalFormatting sqref="O151">
    <cfRule type="cellIs" dxfId="13944" priority="13944" stopIfTrue="1" operator="lessThan">
      <formula>G151</formula>
    </cfRule>
  </conditionalFormatting>
  <conditionalFormatting sqref="O151">
    <cfRule type="cellIs" dxfId="13943" priority="13943" stopIfTrue="1" operator="lessThan">
      <formula>G151</formula>
    </cfRule>
  </conditionalFormatting>
  <conditionalFormatting sqref="O151">
    <cfRule type="cellIs" dxfId="13942" priority="13942" stopIfTrue="1" operator="lessThan">
      <formula>G151</formula>
    </cfRule>
  </conditionalFormatting>
  <conditionalFormatting sqref="O151">
    <cfRule type="cellIs" dxfId="13941" priority="13941" stopIfTrue="1" operator="lessThan">
      <formula>G151</formula>
    </cfRule>
  </conditionalFormatting>
  <conditionalFormatting sqref="O151">
    <cfRule type="cellIs" dxfId="13940" priority="13940" stopIfTrue="1" operator="lessThan">
      <formula>G151</formula>
    </cfRule>
  </conditionalFormatting>
  <conditionalFormatting sqref="O151">
    <cfRule type="cellIs" dxfId="13939" priority="13939" stopIfTrue="1" operator="lessThan">
      <formula>G151</formula>
    </cfRule>
  </conditionalFormatting>
  <conditionalFormatting sqref="O151">
    <cfRule type="cellIs" dxfId="13938" priority="13938" stopIfTrue="1" operator="lessThan">
      <formula>G151</formula>
    </cfRule>
  </conditionalFormatting>
  <conditionalFormatting sqref="O151">
    <cfRule type="cellIs" dxfId="13937" priority="13937" stopIfTrue="1" operator="lessThan">
      <formula>G151</formula>
    </cfRule>
  </conditionalFormatting>
  <conditionalFormatting sqref="O151">
    <cfRule type="cellIs" dxfId="13936" priority="13936" stopIfTrue="1" operator="lessThan">
      <formula>G151</formula>
    </cfRule>
  </conditionalFormatting>
  <conditionalFormatting sqref="O151">
    <cfRule type="cellIs" dxfId="13935" priority="13935" stopIfTrue="1" operator="lessThan">
      <formula>G151</formula>
    </cfRule>
  </conditionalFormatting>
  <conditionalFormatting sqref="O151">
    <cfRule type="cellIs" dxfId="13934" priority="13934" stopIfTrue="1" operator="lessThan">
      <formula>G151</formula>
    </cfRule>
  </conditionalFormatting>
  <conditionalFormatting sqref="O151">
    <cfRule type="cellIs" dxfId="13933" priority="13933" stopIfTrue="1" operator="lessThan">
      <formula>G151</formula>
    </cfRule>
  </conditionalFormatting>
  <conditionalFormatting sqref="O151">
    <cfRule type="cellIs" dxfId="13932" priority="13932" stopIfTrue="1" operator="lessThan">
      <formula>G151</formula>
    </cfRule>
  </conditionalFormatting>
  <conditionalFormatting sqref="O151">
    <cfRule type="cellIs" dxfId="13931" priority="13931" stopIfTrue="1" operator="lessThan">
      <formula>G151</formula>
    </cfRule>
  </conditionalFormatting>
  <conditionalFormatting sqref="O151">
    <cfRule type="cellIs" dxfId="13930" priority="13930" stopIfTrue="1" operator="lessThan">
      <formula>G151</formula>
    </cfRule>
  </conditionalFormatting>
  <conditionalFormatting sqref="O151">
    <cfRule type="cellIs" dxfId="13929" priority="13929" stopIfTrue="1" operator="lessThan">
      <formula>G151</formula>
    </cfRule>
  </conditionalFormatting>
  <conditionalFormatting sqref="O151">
    <cfRule type="cellIs" dxfId="13928" priority="13928" stopIfTrue="1" operator="lessThan">
      <formula>G151</formula>
    </cfRule>
  </conditionalFormatting>
  <conditionalFormatting sqref="O151">
    <cfRule type="cellIs" dxfId="13927" priority="13927" stopIfTrue="1" operator="lessThan">
      <formula>G151</formula>
    </cfRule>
  </conditionalFormatting>
  <conditionalFormatting sqref="O151">
    <cfRule type="cellIs" dxfId="13926" priority="13926" stopIfTrue="1" operator="lessThan">
      <formula>G151</formula>
    </cfRule>
  </conditionalFormatting>
  <conditionalFormatting sqref="O151">
    <cfRule type="cellIs" dxfId="13925" priority="13925" stopIfTrue="1" operator="lessThan">
      <formula>G151</formula>
    </cfRule>
  </conditionalFormatting>
  <conditionalFormatting sqref="O151">
    <cfRule type="cellIs" dxfId="13924" priority="13924" stopIfTrue="1" operator="lessThan">
      <formula>G151</formula>
    </cfRule>
  </conditionalFormatting>
  <conditionalFormatting sqref="O151">
    <cfRule type="cellIs" dxfId="13923" priority="13923" stopIfTrue="1" operator="lessThan">
      <formula>G151</formula>
    </cfRule>
  </conditionalFormatting>
  <conditionalFormatting sqref="O151">
    <cfRule type="cellIs" dxfId="13922" priority="13922" stopIfTrue="1" operator="lessThan">
      <formula>G151</formula>
    </cfRule>
  </conditionalFormatting>
  <conditionalFormatting sqref="O151">
    <cfRule type="cellIs" dxfId="13921" priority="13921" stopIfTrue="1" operator="lessThan">
      <formula>G151</formula>
    </cfRule>
  </conditionalFormatting>
  <conditionalFormatting sqref="O151">
    <cfRule type="cellIs" dxfId="13920" priority="13920" stopIfTrue="1" operator="lessThan">
      <formula>G151</formula>
    </cfRule>
  </conditionalFormatting>
  <conditionalFormatting sqref="O152">
    <cfRule type="cellIs" dxfId="13919" priority="13919" stopIfTrue="1" operator="lessThan">
      <formula>G152</formula>
    </cfRule>
  </conditionalFormatting>
  <conditionalFormatting sqref="O152">
    <cfRule type="cellIs" dxfId="13918" priority="13918" stopIfTrue="1" operator="lessThan">
      <formula>G152</formula>
    </cfRule>
  </conditionalFormatting>
  <conditionalFormatting sqref="O152">
    <cfRule type="cellIs" dxfId="13917" priority="13917" stopIfTrue="1" operator="lessThan">
      <formula>G152</formula>
    </cfRule>
  </conditionalFormatting>
  <conditionalFormatting sqref="O152">
    <cfRule type="cellIs" dxfId="13916" priority="13916" stopIfTrue="1" operator="lessThan">
      <formula>G152</formula>
    </cfRule>
  </conditionalFormatting>
  <conditionalFormatting sqref="O152">
    <cfRule type="cellIs" dxfId="13915" priority="13915" stopIfTrue="1" operator="lessThan">
      <formula>G152</formula>
    </cfRule>
  </conditionalFormatting>
  <conditionalFormatting sqref="O152">
    <cfRule type="cellIs" dxfId="13914" priority="13914" stopIfTrue="1" operator="lessThan">
      <formula>G152</formula>
    </cfRule>
  </conditionalFormatting>
  <conditionalFormatting sqref="O152">
    <cfRule type="cellIs" dxfId="13913" priority="13913" stopIfTrue="1" operator="lessThan">
      <formula>G152</formula>
    </cfRule>
  </conditionalFormatting>
  <conditionalFormatting sqref="O152">
    <cfRule type="cellIs" dxfId="13912" priority="13912" stopIfTrue="1" operator="lessThan">
      <formula>G152</formula>
    </cfRule>
  </conditionalFormatting>
  <conditionalFormatting sqref="O152">
    <cfRule type="cellIs" dxfId="13911" priority="13911" stopIfTrue="1" operator="lessThan">
      <formula>G152</formula>
    </cfRule>
  </conditionalFormatting>
  <conditionalFormatting sqref="O152">
    <cfRule type="cellIs" dxfId="13910" priority="13910" stopIfTrue="1" operator="lessThan">
      <formula>G152</formula>
    </cfRule>
  </conditionalFormatting>
  <conditionalFormatting sqref="O152">
    <cfRule type="cellIs" dxfId="13909" priority="13909" stopIfTrue="1" operator="lessThan">
      <formula>G152</formula>
    </cfRule>
  </conditionalFormatting>
  <conditionalFormatting sqref="O152">
    <cfRule type="cellIs" dxfId="13908" priority="13908" stopIfTrue="1" operator="lessThan">
      <formula>G152</formula>
    </cfRule>
  </conditionalFormatting>
  <conditionalFormatting sqref="O152">
    <cfRule type="cellIs" dxfId="13907" priority="13907" stopIfTrue="1" operator="lessThan">
      <formula>G152</formula>
    </cfRule>
  </conditionalFormatting>
  <conditionalFormatting sqref="O152">
    <cfRule type="cellIs" dxfId="13906" priority="13906" stopIfTrue="1" operator="lessThan">
      <formula>G152</formula>
    </cfRule>
  </conditionalFormatting>
  <conditionalFormatting sqref="O152">
    <cfRule type="cellIs" dxfId="13905" priority="13905" stopIfTrue="1" operator="lessThan">
      <formula>G152</formula>
    </cfRule>
  </conditionalFormatting>
  <conditionalFormatting sqref="O152">
    <cfRule type="cellIs" dxfId="13904" priority="13904" stopIfTrue="1" operator="lessThan">
      <formula>G152</formula>
    </cfRule>
  </conditionalFormatting>
  <conditionalFormatting sqref="O152">
    <cfRule type="cellIs" dxfId="13903" priority="13903" stopIfTrue="1" operator="lessThan">
      <formula>G152</formula>
    </cfRule>
  </conditionalFormatting>
  <conditionalFormatting sqref="O152">
    <cfRule type="cellIs" dxfId="13902" priority="13902" stopIfTrue="1" operator="lessThan">
      <formula>G152</formula>
    </cfRule>
  </conditionalFormatting>
  <conditionalFormatting sqref="O152">
    <cfRule type="cellIs" dxfId="13901" priority="13901" stopIfTrue="1" operator="lessThan">
      <formula>G152</formula>
    </cfRule>
  </conditionalFormatting>
  <conditionalFormatting sqref="O152">
    <cfRule type="cellIs" dxfId="13900" priority="13900" stopIfTrue="1" operator="lessThan">
      <formula>G152</formula>
    </cfRule>
  </conditionalFormatting>
  <conditionalFormatting sqref="O152">
    <cfRule type="cellIs" dxfId="13899" priority="13899" stopIfTrue="1" operator="lessThan">
      <formula>G152</formula>
    </cfRule>
  </conditionalFormatting>
  <conditionalFormatting sqref="O152">
    <cfRule type="cellIs" dxfId="13898" priority="13898" stopIfTrue="1" operator="lessThan">
      <formula>G152</formula>
    </cfRule>
  </conditionalFormatting>
  <conditionalFormatting sqref="O152">
    <cfRule type="cellIs" dxfId="13897" priority="13897" stopIfTrue="1" operator="lessThan">
      <formula>G152</formula>
    </cfRule>
  </conditionalFormatting>
  <conditionalFormatting sqref="O152">
    <cfRule type="cellIs" dxfId="13896" priority="13896" stopIfTrue="1" operator="lessThan">
      <formula>G152</formula>
    </cfRule>
  </conditionalFormatting>
  <conditionalFormatting sqref="O152">
    <cfRule type="cellIs" dxfId="13895" priority="13895" stopIfTrue="1" operator="lessThan">
      <formula>G152</formula>
    </cfRule>
  </conditionalFormatting>
  <conditionalFormatting sqref="O152">
    <cfRule type="cellIs" dxfId="13894" priority="13894" stopIfTrue="1" operator="lessThan">
      <formula>G152</formula>
    </cfRule>
  </conditionalFormatting>
  <conditionalFormatting sqref="O152">
    <cfRule type="cellIs" dxfId="13893" priority="13893" stopIfTrue="1" operator="lessThan">
      <formula>G152</formula>
    </cfRule>
  </conditionalFormatting>
  <conditionalFormatting sqref="O152">
    <cfRule type="cellIs" dxfId="13892" priority="13892" stopIfTrue="1" operator="lessThan">
      <formula>G152</formula>
    </cfRule>
  </conditionalFormatting>
  <conditionalFormatting sqref="O152">
    <cfRule type="cellIs" dxfId="13891" priority="13891" stopIfTrue="1" operator="lessThan">
      <formula>G152</formula>
    </cfRule>
  </conditionalFormatting>
  <conditionalFormatting sqref="O152">
    <cfRule type="cellIs" dxfId="13890" priority="13890" stopIfTrue="1" operator="lessThan">
      <formula>G152</formula>
    </cfRule>
  </conditionalFormatting>
  <conditionalFormatting sqref="O152">
    <cfRule type="cellIs" dxfId="13889" priority="13889" stopIfTrue="1" operator="lessThan">
      <formula>G152</formula>
    </cfRule>
  </conditionalFormatting>
  <conditionalFormatting sqref="O152">
    <cfRule type="cellIs" dxfId="13888" priority="13888" stopIfTrue="1" operator="lessThan">
      <formula>G152</formula>
    </cfRule>
  </conditionalFormatting>
  <conditionalFormatting sqref="O152">
    <cfRule type="cellIs" dxfId="13887" priority="13887" stopIfTrue="1" operator="lessThan">
      <formula>G152</formula>
    </cfRule>
  </conditionalFormatting>
  <conditionalFormatting sqref="O152">
    <cfRule type="cellIs" dxfId="13886" priority="13886" stopIfTrue="1" operator="lessThan">
      <formula>G152</formula>
    </cfRule>
  </conditionalFormatting>
  <conditionalFormatting sqref="O152">
    <cfRule type="cellIs" dxfId="13885" priority="13885" stopIfTrue="1" operator="lessThan">
      <formula>G152</formula>
    </cfRule>
  </conditionalFormatting>
  <conditionalFormatting sqref="O152">
    <cfRule type="cellIs" dxfId="13884" priority="13884" stopIfTrue="1" operator="lessThan">
      <formula>G152</formula>
    </cfRule>
  </conditionalFormatting>
  <conditionalFormatting sqref="O152">
    <cfRule type="cellIs" dxfId="13883" priority="13883" stopIfTrue="1" operator="lessThan">
      <formula>G152</formula>
    </cfRule>
  </conditionalFormatting>
  <conditionalFormatting sqref="O152">
    <cfRule type="cellIs" dxfId="13882" priority="13882" stopIfTrue="1" operator="lessThan">
      <formula>G152</formula>
    </cfRule>
  </conditionalFormatting>
  <conditionalFormatting sqref="O152">
    <cfRule type="cellIs" dxfId="13881" priority="13881" stopIfTrue="1" operator="lessThan">
      <formula>G152</formula>
    </cfRule>
  </conditionalFormatting>
  <conditionalFormatting sqref="O152">
    <cfRule type="cellIs" dxfId="13880" priority="13880" stopIfTrue="1" operator="lessThan">
      <formula>G152</formula>
    </cfRule>
  </conditionalFormatting>
  <conditionalFormatting sqref="O152">
    <cfRule type="cellIs" dxfId="13879" priority="13879" stopIfTrue="1" operator="lessThan">
      <formula>G152</formula>
    </cfRule>
  </conditionalFormatting>
  <conditionalFormatting sqref="O152">
    <cfRule type="cellIs" dxfId="13878" priority="13878" stopIfTrue="1" operator="lessThan">
      <formula>G152</formula>
    </cfRule>
  </conditionalFormatting>
  <conditionalFormatting sqref="O152">
    <cfRule type="cellIs" dxfId="13877" priority="13877" stopIfTrue="1" operator="lessThan">
      <formula>G152</formula>
    </cfRule>
  </conditionalFormatting>
  <conditionalFormatting sqref="O152">
    <cfRule type="cellIs" dxfId="13876" priority="13876" stopIfTrue="1" operator="lessThan">
      <formula>G152</formula>
    </cfRule>
  </conditionalFormatting>
  <conditionalFormatting sqref="O152">
    <cfRule type="cellIs" dxfId="13875" priority="13875" stopIfTrue="1" operator="lessThan">
      <formula>G152</formula>
    </cfRule>
  </conditionalFormatting>
  <conditionalFormatting sqref="O152">
    <cfRule type="cellIs" dxfId="13874" priority="13874" stopIfTrue="1" operator="lessThan">
      <formula>G152</formula>
    </cfRule>
  </conditionalFormatting>
  <conditionalFormatting sqref="O152">
    <cfRule type="cellIs" dxfId="13873" priority="13873" stopIfTrue="1" operator="lessThan">
      <formula>G152</formula>
    </cfRule>
  </conditionalFormatting>
  <conditionalFormatting sqref="O152">
    <cfRule type="cellIs" dxfId="13872" priority="13872" stopIfTrue="1" operator="lessThan">
      <formula>G152</formula>
    </cfRule>
  </conditionalFormatting>
  <conditionalFormatting sqref="O152">
    <cfRule type="cellIs" dxfId="13871" priority="13871" stopIfTrue="1" operator="lessThan">
      <formula>G152</formula>
    </cfRule>
  </conditionalFormatting>
  <conditionalFormatting sqref="O152">
    <cfRule type="cellIs" dxfId="13870" priority="13870" stopIfTrue="1" operator="lessThan">
      <formula>G152</formula>
    </cfRule>
  </conditionalFormatting>
  <conditionalFormatting sqref="O152">
    <cfRule type="cellIs" dxfId="13869" priority="13869" stopIfTrue="1" operator="lessThan">
      <formula>G152</formula>
    </cfRule>
  </conditionalFormatting>
  <conditionalFormatting sqref="O152">
    <cfRule type="cellIs" dxfId="13868" priority="13868" stopIfTrue="1" operator="lessThan">
      <formula>G152</formula>
    </cfRule>
  </conditionalFormatting>
  <conditionalFormatting sqref="O152">
    <cfRule type="cellIs" dxfId="13867" priority="13867" stopIfTrue="1" operator="lessThan">
      <formula>G152</formula>
    </cfRule>
  </conditionalFormatting>
  <conditionalFormatting sqref="O152">
    <cfRule type="cellIs" dxfId="13866" priority="13866" stopIfTrue="1" operator="lessThan">
      <formula>G152</formula>
    </cfRule>
  </conditionalFormatting>
  <conditionalFormatting sqref="O152">
    <cfRule type="cellIs" dxfId="13865" priority="13865" stopIfTrue="1" operator="lessThan">
      <formula>G152</formula>
    </cfRule>
  </conditionalFormatting>
  <conditionalFormatting sqref="O152">
    <cfRule type="cellIs" dxfId="13864" priority="13864" stopIfTrue="1" operator="lessThan">
      <formula>G152</formula>
    </cfRule>
  </conditionalFormatting>
  <conditionalFormatting sqref="O152">
    <cfRule type="cellIs" dxfId="13863" priority="13863" stopIfTrue="1" operator="lessThan">
      <formula>G152</formula>
    </cfRule>
  </conditionalFormatting>
  <conditionalFormatting sqref="O152">
    <cfRule type="cellIs" dxfId="13862" priority="13862" stopIfTrue="1" operator="lessThan">
      <formula>G152</formula>
    </cfRule>
  </conditionalFormatting>
  <conditionalFormatting sqref="O152">
    <cfRule type="cellIs" dxfId="13861" priority="13861" stopIfTrue="1" operator="lessThan">
      <formula>G152</formula>
    </cfRule>
  </conditionalFormatting>
  <conditionalFormatting sqref="O152">
    <cfRule type="cellIs" dxfId="13860" priority="13860" stopIfTrue="1" operator="lessThan">
      <formula>G152</formula>
    </cfRule>
  </conditionalFormatting>
  <conditionalFormatting sqref="O152">
    <cfRule type="cellIs" dxfId="13859" priority="13859" stopIfTrue="1" operator="lessThan">
      <formula>G152</formula>
    </cfRule>
  </conditionalFormatting>
  <conditionalFormatting sqref="O152">
    <cfRule type="cellIs" dxfId="13858" priority="13858" stopIfTrue="1" operator="lessThan">
      <formula>G152</formula>
    </cfRule>
  </conditionalFormatting>
  <conditionalFormatting sqref="O152">
    <cfRule type="cellIs" dxfId="13857" priority="13857" stopIfTrue="1" operator="lessThan">
      <formula>G152</formula>
    </cfRule>
  </conditionalFormatting>
  <conditionalFormatting sqref="O152">
    <cfRule type="cellIs" dxfId="13856" priority="13856" stopIfTrue="1" operator="lessThan">
      <formula>G152</formula>
    </cfRule>
  </conditionalFormatting>
  <conditionalFormatting sqref="O152">
    <cfRule type="cellIs" dxfId="13855" priority="13855" stopIfTrue="1" operator="lessThan">
      <formula>G152</formula>
    </cfRule>
  </conditionalFormatting>
  <conditionalFormatting sqref="O152">
    <cfRule type="cellIs" dxfId="13854" priority="13854" stopIfTrue="1" operator="lessThan">
      <formula>G152</formula>
    </cfRule>
  </conditionalFormatting>
  <conditionalFormatting sqref="O152">
    <cfRule type="cellIs" dxfId="13853" priority="13853" stopIfTrue="1" operator="lessThan">
      <formula>G152</formula>
    </cfRule>
  </conditionalFormatting>
  <conditionalFormatting sqref="O152">
    <cfRule type="cellIs" dxfId="13852" priority="13852" stopIfTrue="1" operator="lessThan">
      <formula>G152</formula>
    </cfRule>
  </conditionalFormatting>
  <conditionalFormatting sqref="O152">
    <cfRule type="cellIs" dxfId="13851" priority="13851" stopIfTrue="1" operator="lessThan">
      <formula>G152</formula>
    </cfRule>
  </conditionalFormatting>
  <conditionalFormatting sqref="O152">
    <cfRule type="cellIs" dxfId="13850" priority="13850" stopIfTrue="1" operator="lessThan">
      <formula>G152</formula>
    </cfRule>
  </conditionalFormatting>
  <conditionalFormatting sqref="O152">
    <cfRule type="cellIs" dxfId="13849" priority="13849" stopIfTrue="1" operator="lessThan">
      <formula>G152</formula>
    </cfRule>
  </conditionalFormatting>
  <conditionalFormatting sqref="O152">
    <cfRule type="cellIs" dxfId="13848" priority="13848" stopIfTrue="1" operator="lessThan">
      <formula>G152</formula>
    </cfRule>
  </conditionalFormatting>
  <conditionalFormatting sqref="O152">
    <cfRule type="cellIs" dxfId="13847" priority="13847" stopIfTrue="1" operator="lessThan">
      <formula>G152</formula>
    </cfRule>
  </conditionalFormatting>
  <conditionalFormatting sqref="O152">
    <cfRule type="cellIs" dxfId="13846" priority="13846" stopIfTrue="1" operator="lessThan">
      <formula>G152</formula>
    </cfRule>
  </conditionalFormatting>
  <conditionalFormatting sqref="O152">
    <cfRule type="cellIs" dxfId="13845" priority="13845" stopIfTrue="1" operator="lessThan">
      <formula>G152</formula>
    </cfRule>
  </conditionalFormatting>
  <conditionalFormatting sqref="O152">
    <cfRule type="cellIs" dxfId="13844" priority="13844" stopIfTrue="1" operator="lessThan">
      <formula>G152</formula>
    </cfRule>
  </conditionalFormatting>
  <conditionalFormatting sqref="O152">
    <cfRule type="cellIs" dxfId="13843" priority="13843" stopIfTrue="1" operator="lessThan">
      <formula>G152</formula>
    </cfRule>
  </conditionalFormatting>
  <conditionalFormatting sqref="O152">
    <cfRule type="cellIs" dxfId="13842" priority="13842" stopIfTrue="1" operator="lessThan">
      <formula>G152</formula>
    </cfRule>
  </conditionalFormatting>
  <conditionalFormatting sqref="O152">
    <cfRule type="cellIs" dxfId="13841" priority="13841" stopIfTrue="1" operator="lessThan">
      <formula>G152</formula>
    </cfRule>
  </conditionalFormatting>
  <conditionalFormatting sqref="O152">
    <cfRule type="cellIs" dxfId="13840" priority="13840" stopIfTrue="1" operator="lessThan">
      <formula>G152</formula>
    </cfRule>
  </conditionalFormatting>
  <conditionalFormatting sqref="O152">
    <cfRule type="cellIs" dxfId="13839" priority="13839" stopIfTrue="1" operator="lessThan">
      <formula>G152</formula>
    </cfRule>
  </conditionalFormatting>
  <conditionalFormatting sqref="O152">
    <cfRule type="cellIs" dxfId="13838" priority="13838" stopIfTrue="1" operator="lessThan">
      <formula>G152</formula>
    </cfRule>
  </conditionalFormatting>
  <conditionalFormatting sqref="O152">
    <cfRule type="cellIs" dxfId="13837" priority="13837" stopIfTrue="1" operator="lessThan">
      <formula>G152</formula>
    </cfRule>
  </conditionalFormatting>
  <conditionalFormatting sqref="O152">
    <cfRule type="cellIs" dxfId="13836" priority="13836" stopIfTrue="1" operator="lessThan">
      <formula>G152</formula>
    </cfRule>
  </conditionalFormatting>
  <conditionalFormatting sqref="O152">
    <cfRule type="cellIs" dxfId="13835" priority="13835" stopIfTrue="1" operator="lessThan">
      <formula>G152</formula>
    </cfRule>
  </conditionalFormatting>
  <conditionalFormatting sqref="O152">
    <cfRule type="cellIs" dxfId="13834" priority="13834" stopIfTrue="1" operator="lessThan">
      <formula>G152</formula>
    </cfRule>
  </conditionalFormatting>
  <conditionalFormatting sqref="O152">
    <cfRule type="cellIs" dxfId="13833" priority="13833" stopIfTrue="1" operator="lessThan">
      <formula>G152</formula>
    </cfRule>
  </conditionalFormatting>
  <conditionalFormatting sqref="O152">
    <cfRule type="cellIs" dxfId="13832" priority="13832" stopIfTrue="1" operator="lessThan">
      <formula>G152</formula>
    </cfRule>
  </conditionalFormatting>
  <conditionalFormatting sqref="O152">
    <cfRule type="cellIs" dxfId="13831" priority="13831" stopIfTrue="1" operator="lessThan">
      <formula>G152</formula>
    </cfRule>
  </conditionalFormatting>
  <conditionalFormatting sqref="O152">
    <cfRule type="cellIs" dxfId="13830" priority="13830" stopIfTrue="1" operator="lessThan">
      <formula>G152</formula>
    </cfRule>
  </conditionalFormatting>
  <conditionalFormatting sqref="O152">
    <cfRule type="cellIs" dxfId="13829" priority="13829" stopIfTrue="1" operator="lessThan">
      <formula>G152</formula>
    </cfRule>
  </conditionalFormatting>
  <conditionalFormatting sqref="O152">
    <cfRule type="cellIs" dxfId="13828" priority="13828" stopIfTrue="1" operator="lessThan">
      <formula>G152</formula>
    </cfRule>
  </conditionalFormatting>
  <conditionalFormatting sqref="O152">
    <cfRule type="cellIs" dxfId="13827" priority="13827" stopIfTrue="1" operator="lessThan">
      <formula>G152</formula>
    </cfRule>
  </conditionalFormatting>
  <conditionalFormatting sqref="O152">
    <cfRule type="cellIs" dxfId="13826" priority="13826" stopIfTrue="1" operator="lessThan">
      <formula>G152</formula>
    </cfRule>
  </conditionalFormatting>
  <conditionalFormatting sqref="O152">
    <cfRule type="cellIs" dxfId="13825" priority="13825" stopIfTrue="1" operator="lessThan">
      <formula>G152</formula>
    </cfRule>
  </conditionalFormatting>
  <conditionalFormatting sqref="O152">
    <cfRule type="cellIs" dxfId="13824" priority="13824" stopIfTrue="1" operator="lessThan">
      <formula>G152</formula>
    </cfRule>
  </conditionalFormatting>
  <conditionalFormatting sqref="O152">
    <cfRule type="cellIs" dxfId="13823" priority="13823" stopIfTrue="1" operator="lessThan">
      <formula>G152</formula>
    </cfRule>
  </conditionalFormatting>
  <conditionalFormatting sqref="O152">
    <cfRule type="cellIs" dxfId="13822" priority="13822" stopIfTrue="1" operator="lessThan">
      <formula>G152</formula>
    </cfRule>
  </conditionalFormatting>
  <conditionalFormatting sqref="O152">
    <cfRule type="cellIs" dxfId="13821" priority="13821" stopIfTrue="1" operator="lessThan">
      <formula>G152</formula>
    </cfRule>
  </conditionalFormatting>
  <conditionalFormatting sqref="O152">
    <cfRule type="cellIs" dxfId="13820" priority="13820" stopIfTrue="1" operator="lessThan">
      <formula>G152</formula>
    </cfRule>
  </conditionalFormatting>
  <conditionalFormatting sqref="O152">
    <cfRule type="cellIs" dxfId="13819" priority="13819" stopIfTrue="1" operator="lessThan">
      <formula>G152</formula>
    </cfRule>
  </conditionalFormatting>
  <conditionalFormatting sqref="O152">
    <cfRule type="cellIs" dxfId="13818" priority="13818" stopIfTrue="1" operator="lessThan">
      <formula>G152</formula>
    </cfRule>
  </conditionalFormatting>
  <conditionalFormatting sqref="O152">
    <cfRule type="cellIs" dxfId="13817" priority="13817" stopIfTrue="1" operator="lessThan">
      <formula>G152</formula>
    </cfRule>
  </conditionalFormatting>
  <conditionalFormatting sqref="O152">
    <cfRule type="cellIs" dxfId="13816" priority="13816" stopIfTrue="1" operator="lessThan">
      <formula>G152</formula>
    </cfRule>
  </conditionalFormatting>
  <conditionalFormatting sqref="O152">
    <cfRule type="cellIs" dxfId="13815" priority="13815" stopIfTrue="1" operator="lessThan">
      <formula>G152</formula>
    </cfRule>
  </conditionalFormatting>
  <conditionalFormatting sqref="O152">
    <cfRule type="cellIs" dxfId="13814" priority="13814" stopIfTrue="1" operator="lessThan">
      <formula>G152</formula>
    </cfRule>
  </conditionalFormatting>
  <conditionalFormatting sqref="O152">
    <cfRule type="cellIs" dxfId="13813" priority="13813" stopIfTrue="1" operator="lessThan">
      <formula>G152</formula>
    </cfRule>
  </conditionalFormatting>
  <conditionalFormatting sqref="O152">
    <cfRule type="cellIs" dxfId="13812" priority="13812" stopIfTrue="1" operator="lessThan">
      <formula>G152</formula>
    </cfRule>
  </conditionalFormatting>
  <conditionalFormatting sqref="O152">
    <cfRule type="cellIs" dxfId="13811" priority="13811" stopIfTrue="1" operator="lessThan">
      <formula>G152</formula>
    </cfRule>
  </conditionalFormatting>
  <conditionalFormatting sqref="O152">
    <cfRule type="cellIs" dxfId="13810" priority="13810" stopIfTrue="1" operator="lessThan">
      <formula>G152</formula>
    </cfRule>
  </conditionalFormatting>
  <conditionalFormatting sqref="O152">
    <cfRule type="cellIs" dxfId="13809" priority="13809" stopIfTrue="1" operator="lessThan">
      <formula>G152</formula>
    </cfRule>
  </conditionalFormatting>
  <conditionalFormatting sqref="O152">
    <cfRule type="cellIs" dxfId="13808" priority="13808" stopIfTrue="1" operator="lessThan">
      <formula>G152</formula>
    </cfRule>
  </conditionalFormatting>
  <conditionalFormatting sqref="O152">
    <cfRule type="cellIs" dxfId="13807" priority="13807" stopIfTrue="1" operator="lessThan">
      <formula>G152</formula>
    </cfRule>
  </conditionalFormatting>
  <conditionalFormatting sqref="O152">
    <cfRule type="cellIs" dxfId="13806" priority="13806" stopIfTrue="1" operator="lessThan">
      <formula>G152</formula>
    </cfRule>
  </conditionalFormatting>
  <conditionalFormatting sqref="O152">
    <cfRule type="cellIs" dxfId="13805" priority="13805" stopIfTrue="1" operator="lessThan">
      <formula>G152</formula>
    </cfRule>
  </conditionalFormatting>
  <conditionalFormatting sqref="O152">
    <cfRule type="cellIs" dxfId="13804" priority="13804" stopIfTrue="1" operator="lessThan">
      <formula>G152</formula>
    </cfRule>
  </conditionalFormatting>
  <conditionalFormatting sqref="O152">
    <cfRule type="cellIs" dxfId="13803" priority="13803" stopIfTrue="1" operator="lessThan">
      <formula>G152</formula>
    </cfRule>
  </conditionalFormatting>
  <conditionalFormatting sqref="O152">
    <cfRule type="cellIs" dxfId="13802" priority="13802" stopIfTrue="1" operator="lessThan">
      <formula>G152</formula>
    </cfRule>
  </conditionalFormatting>
  <conditionalFormatting sqref="O152">
    <cfRule type="cellIs" dxfId="13801" priority="13801" stopIfTrue="1" operator="lessThan">
      <formula>G152</formula>
    </cfRule>
  </conditionalFormatting>
  <conditionalFormatting sqref="O152">
    <cfRule type="cellIs" dxfId="13800" priority="13800" stopIfTrue="1" operator="lessThan">
      <formula>G152</formula>
    </cfRule>
  </conditionalFormatting>
  <conditionalFormatting sqref="O152">
    <cfRule type="cellIs" dxfId="13799" priority="13799" stopIfTrue="1" operator="lessThan">
      <formula>G152</formula>
    </cfRule>
  </conditionalFormatting>
  <conditionalFormatting sqref="O152">
    <cfRule type="cellIs" dxfId="13798" priority="13798" stopIfTrue="1" operator="lessThan">
      <formula>G152</formula>
    </cfRule>
  </conditionalFormatting>
  <conditionalFormatting sqref="O152">
    <cfRule type="cellIs" dxfId="13797" priority="13797" stopIfTrue="1" operator="lessThan">
      <formula>G152</formula>
    </cfRule>
  </conditionalFormatting>
  <conditionalFormatting sqref="O152">
    <cfRule type="cellIs" dxfId="13796" priority="13796" stopIfTrue="1" operator="lessThan">
      <formula>G152</formula>
    </cfRule>
  </conditionalFormatting>
  <conditionalFormatting sqref="O152">
    <cfRule type="cellIs" dxfId="13795" priority="13795" stopIfTrue="1" operator="lessThan">
      <formula>G152</formula>
    </cfRule>
  </conditionalFormatting>
  <conditionalFormatting sqref="O152">
    <cfRule type="cellIs" dxfId="13794" priority="13794" stopIfTrue="1" operator="lessThan">
      <formula>G152</formula>
    </cfRule>
  </conditionalFormatting>
  <conditionalFormatting sqref="O152">
    <cfRule type="cellIs" dxfId="13793" priority="13793" stopIfTrue="1" operator="lessThan">
      <formula>G152</formula>
    </cfRule>
  </conditionalFormatting>
  <conditionalFormatting sqref="O152">
    <cfRule type="cellIs" dxfId="13792" priority="13792" stopIfTrue="1" operator="lessThan">
      <formula>G152</formula>
    </cfRule>
  </conditionalFormatting>
  <conditionalFormatting sqref="O152">
    <cfRule type="cellIs" dxfId="13791" priority="13791" stopIfTrue="1" operator="lessThan">
      <formula>G152</formula>
    </cfRule>
  </conditionalFormatting>
  <conditionalFormatting sqref="O152">
    <cfRule type="cellIs" dxfId="13790" priority="13790" stopIfTrue="1" operator="lessThan">
      <formula>G152</formula>
    </cfRule>
  </conditionalFormatting>
  <conditionalFormatting sqref="O152">
    <cfRule type="cellIs" dxfId="13789" priority="13789" stopIfTrue="1" operator="lessThan">
      <formula>G152</formula>
    </cfRule>
  </conditionalFormatting>
  <conditionalFormatting sqref="O152">
    <cfRule type="cellIs" dxfId="13788" priority="13788" stopIfTrue="1" operator="lessThan">
      <formula>G152</formula>
    </cfRule>
  </conditionalFormatting>
  <conditionalFormatting sqref="O152">
    <cfRule type="cellIs" dxfId="13787" priority="13787" stopIfTrue="1" operator="lessThan">
      <formula>G152</formula>
    </cfRule>
  </conditionalFormatting>
  <conditionalFormatting sqref="O152">
    <cfRule type="cellIs" dxfId="13786" priority="13786" stopIfTrue="1" operator="lessThan">
      <formula>G152</formula>
    </cfRule>
  </conditionalFormatting>
  <conditionalFormatting sqref="O152">
    <cfRule type="cellIs" dxfId="13785" priority="13785" stopIfTrue="1" operator="lessThan">
      <formula>G152</formula>
    </cfRule>
  </conditionalFormatting>
  <conditionalFormatting sqref="O152">
    <cfRule type="cellIs" dxfId="13784" priority="13784" stopIfTrue="1" operator="lessThan">
      <formula>G152</formula>
    </cfRule>
  </conditionalFormatting>
  <conditionalFormatting sqref="O152">
    <cfRule type="cellIs" dxfId="13783" priority="13783" stopIfTrue="1" operator="lessThan">
      <formula>G152</formula>
    </cfRule>
  </conditionalFormatting>
  <conditionalFormatting sqref="O152">
    <cfRule type="cellIs" dxfId="13782" priority="13782" stopIfTrue="1" operator="lessThan">
      <formula>G152</formula>
    </cfRule>
  </conditionalFormatting>
  <conditionalFormatting sqref="O152">
    <cfRule type="cellIs" dxfId="13781" priority="13781" stopIfTrue="1" operator="lessThan">
      <formula>G152</formula>
    </cfRule>
  </conditionalFormatting>
  <conditionalFormatting sqref="O152">
    <cfRule type="cellIs" dxfId="13780" priority="13780" stopIfTrue="1" operator="lessThan">
      <formula>G152</formula>
    </cfRule>
  </conditionalFormatting>
  <conditionalFormatting sqref="O152">
    <cfRule type="cellIs" dxfId="13779" priority="13779" stopIfTrue="1" operator="lessThan">
      <formula>G152</formula>
    </cfRule>
  </conditionalFormatting>
  <conditionalFormatting sqref="O152">
    <cfRule type="cellIs" dxfId="13778" priority="13778" stopIfTrue="1" operator="lessThan">
      <formula>G152</formula>
    </cfRule>
  </conditionalFormatting>
  <conditionalFormatting sqref="O152">
    <cfRule type="cellIs" dxfId="13777" priority="13777" stopIfTrue="1" operator="lessThan">
      <formula>G152</formula>
    </cfRule>
  </conditionalFormatting>
  <conditionalFormatting sqref="O152">
    <cfRule type="cellIs" dxfId="13776" priority="13776" stopIfTrue="1" operator="lessThan">
      <formula>G152</formula>
    </cfRule>
  </conditionalFormatting>
  <conditionalFormatting sqref="O152">
    <cfRule type="cellIs" dxfId="13775" priority="13775" stopIfTrue="1" operator="lessThan">
      <formula>G152</formula>
    </cfRule>
  </conditionalFormatting>
  <conditionalFormatting sqref="O152">
    <cfRule type="cellIs" dxfId="13774" priority="13774" stopIfTrue="1" operator="lessThan">
      <formula>G152</formula>
    </cfRule>
  </conditionalFormatting>
  <conditionalFormatting sqref="O152">
    <cfRule type="cellIs" dxfId="13773" priority="13773" stopIfTrue="1" operator="lessThan">
      <formula>G152</formula>
    </cfRule>
  </conditionalFormatting>
  <conditionalFormatting sqref="O152">
    <cfRule type="cellIs" dxfId="13772" priority="13772" stopIfTrue="1" operator="lessThan">
      <formula>G152</formula>
    </cfRule>
  </conditionalFormatting>
  <conditionalFormatting sqref="O152">
    <cfRule type="cellIs" dxfId="13771" priority="13771" stopIfTrue="1" operator="lessThan">
      <formula>G152</formula>
    </cfRule>
  </conditionalFormatting>
  <conditionalFormatting sqref="O152">
    <cfRule type="cellIs" dxfId="13770" priority="13770" stopIfTrue="1" operator="lessThan">
      <formula>G152</formula>
    </cfRule>
  </conditionalFormatting>
  <conditionalFormatting sqref="O152">
    <cfRule type="cellIs" dxfId="13769" priority="13769" stopIfTrue="1" operator="lessThan">
      <formula>G152</formula>
    </cfRule>
  </conditionalFormatting>
  <conditionalFormatting sqref="O152">
    <cfRule type="cellIs" dxfId="13768" priority="13768" stopIfTrue="1" operator="lessThan">
      <formula>G152</formula>
    </cfRule>
  </conditionalFormatting>
  <conditionalFormatting sqref="O152">
    <cfRule type="cellIs" dxfId="13767" priority="13767" stopIfTrue="1" operator="lessThan">
      <formula>G152</formula>
    </cfRule>
  </conditionalFormatting>
  <conditionalFormatting sqref="O152">
    <cfRule type="cellIs" dxfId="13766" priority="13766" stopIfTrue="1" operator="lessThan">
      <formula>G152</formula>
    </cfRule>
  </conditionalFormatting>
  <conditionalFormatting sqref="O152">
    <cfRule type="cellIs" dxfId="13765" priority="13765" stopIfTrue="1" operator="lessThan">
      <formula>G152</formula>
    </cfRule>
  </conditionalFormatting>
  <conditionalFormatting sqref="O152">
    <cfRule type="cellIs" dxfId="13764" priority="13764" stopIfTrue="1" operator="lessThan">
      <formula>G152</formula>
    </cfRule>
  </conditionalFormatting>
  <conditionalFormatting sqref="O152">
    <cfRule type="cellIs" dxfId="13763" priority="13763" stopIfTrue="1" operator="lessThan">
      <formula>G152</formula>
    </cfRule>
  </conditionalFormatting>
  <conditionalFormatting sqref="O152">
    <cfRule type="cellIs" dxfId="13762" priority="13762" stopIfTrue="1" operator="lessThan">
      <formula>G152</formula>
    </cfRule>
  </conditionalFormatting>
  <conditionalFormatting sqref="O152">
    <cfRule type="cellIs" dxfId="13761" priority="13761" stopIfTrue="1" operator="lessThan">
      <formula>G152</formula>
    </cfRule>
  </conditionalFormatting>
  <conditionalFormatting sqref="O152">
    <cfRule type="cellIs" dxfId="13760" priority="13760" stopIfTrue="1" operator="lessThan">
      <formula>G152</formula>
    </cfRule>
  </conditionalFormatting>
  <conditionalFormatting sqref="O152">
    <cfRule type="cellIs" dxfId="13759" priority="13759" stopIfTrue="1" operator="lessThan">
      <formula>G152</formula>
    </cfRule>
  </conditionalFormatting>
  <conditionalFormatting sqref="O152">
    <cfRule type="cellIs" dxfId="13758" priority="13758" stopIfTrue="1" operator="lessThan">
      <formula>G152</formula>
    </cfRule>
  </conditionalFormatting>
  <conditionalFormatting sqref="O152">
    <cfRule type="cellIs" dxfId="13757" priority="13757" stopIfTrue="1" operator="lessThan">
      <formula>G152</formula>
    </cfRule>
  </conditionalFormatting>
  <conditionalFormatting sqref="O152">
    <cfRule type="cellIs" dxfId="13756" priority="13756" stopIfTrue="1" operator="lessThan">
      <formula>G152</formula>
    </cfRule>
  </conditionalFormatting>
  <conditionalFormatting sqref="O152">
    <cfRule type="cellIs" dxfId="13755" priority="13755" stopIfTrue="1" operator="lessThan">
      <formula>G152</formula>
    </cfRule>
  </conditionalFormatting>
  <conditionalFormatting sqref="O152">
    <cfRule type="cellIs" dxfId="13754" priority="13754" stopIfTrue="1" operator="lessThan">
      <formula>G152</formula>
    </cfRule>
  </conditionalFormatting>
  <conditionalFormatting sqref="O152">
    <cfRule type="cellIs" dxfId="13753" priority="13753" stopIfTrue="1" operator="lessThan">
      <formula>G152</formula>
    </cfRule>
  </conditionalFormatting>
  <conditionalFormatting sqref="O152">
    <cfRule type="cellIs" dxfId="13752" priority="13752" stopIfTrue="1" operator="lessThan">
      <formula>G152</formula>
    </cfRule>
  </conditionalFormatting>
  <conditionalFormatting sqref="O152">
    <cfRule type="cellIs" dxfId="13751" priority="13751" stopIfTrue="1" operator="lessThan">
      <formula>G152</formula>
    </cfRule>
  </conditionalFormatting>
  <conditionalFormatting sqref="O152">
    <cfRule type="cellIs" dxfId="13750" priority="13750" stopIfTrue="1" operator="lessThan">
      <formula>G152</formula>
    </cfRule>
  </conditionalFormatting>
  <conditionalFormatting sqref="O152">
    <cfRule type="cellIs" dxfId="13749" priority="13749" stopIfTrue="1" operator="lessThan">
      <formula>G152</formula>
    </cfRule>
  </conditionalFormatting>
  <conditionalFormatting sqref="O152">
    <cfRule type="cellIs" dxfId="13748" priority="13748" stopIfTrue="1" operator="lessThan">
      <formula>G152</formula>
    </cfRule>
  </conditionalFormatting>
  <conditionalFormatting sqref="O152">
    <cfRule type="cellIs" dxfId="13747" priority="13747" stopIfTrue="1" operator="lessThan">
      <formula>G152</formula>
    </cfRule>
  </conditionalFormatting>
  <conditionalFormatting sqref="O152">
    <cfRule type="cellIs" dxfId="13746" priority="13746" stopIfTrue="1" operator="lessThan">
      <formula>G152</formula>
    </cfRule>
  </conditionalFormatting>
  <conditionalFormatting sqref="O152">
    <cfRule type="cellIs" dxfId="13745" priority="13745" stopIfTrue="1" operator="lessThan">
      <formula>G152</formula>
    </cfRule>
  </conditionalFormatting>
  <conditionalFormatting sqref="O152">
    <cfRule type="cellIs" dxfId="13744" priority="13744" stopIfTrue="1" operator="lessThan">
      <formula>G152</formula>
    </cfRule>
  </conditionalFormatting>
  <conditionalFormatting sqref="O152">
    <cfRule type="cellIs" dxfId="13743" priority="13743" stopIfTrue="1" operator="lessThan">
      <formula>G152</formula>
    </cfRule>
  </conditionalFormatting>
  <conditionalFormatting sqref="O152">
    <cfRule type="cellIs" dxfId="13742" priority="13742" stopIfTrue="1" operator="lessThan">
      <formula>G152</formula>
    </cfRule>
  </conditionalFormatting>
  <conditionalFormatting sqref="O152">
    <cfRule type="cellIs" dxfId="13741" priority="13741" stopIfTrue="1" operator="lessThan">
      <formula>G152</formula>
    </cfRule>
  </conditionalFormatting>
  <conditionalFormatting sqref="O152">
    <cfRule type="cellIs" dxfId="13740" priority="13740" stopIfTrue="1" operator="lessThan">
      <formula>G152</formula>
    </cfRule>
  </conditionalFormatting>
  <conditionalFormatting sqref="O152">
    <cfRule type="cellIs" dxfId="13739" priority="13739" stopIfTrue="1" operator="lessThan">
      <formula>G152</formula>
    </cfRule>
  </conditionalFormatting>
  <conditionalFormatting sqref="O152">
    <cfRule type="cellIs" dxfId="13738" priority="13738" stopIfTrue="1" operator="lessThan">
      <formula>G152</formula>
    </cfRule>
  </conditionalFormatting>
  <conditionalFormatting sqref="O152">
    <cfRule type="cellIs" dxfId="13737" priority="13737" stopIfTrue="1" operator="lessThan">
      <formula>G152</formula>
    </cfRule>
  </conditionalFormatting>
  <conditionalFormatting sqref="O152">
    <cfRule type="cellIs" dxfId="13736" priority="13736" stopIfTrue="1" operator="lessThan">
      <formula>G152</formula>
    </cfRule>
  </conditionalFormatting>
  <conditionalFormatting sqref="O152">
    <cfRule type="cellIs" dxfId="13735" priority="13735" stopIfTrue="1" operator="lessThan">
      <formula>G152</formula>
    </cfRule>
  </conditionalFormatting>
  <conditionalFormatting sqref="O152">
    <cfRule type="cellIs" dxfId="13734" priority="13734" stopIfTrue="1" operator="lessThan">
      <formula>G152</formula>
    </cfRule>
  </conditionalFormatting>
  <conditionalFormatting sqref="O152">
    <cfRule type="cellIs" dxfId="13733" priority="13733" stopIfTrue="1" operator="lessThan">
      <formula>G152</formula>
    </cfRule>
  </conditionalFormatting>
  <conditionalFormatting sqref="O152">
    <cfRule type="cellIs" dxfId="13732" priority="13732" stopIfTrue="1" operator="lessThan">
      <formula>G152</formula>
    </cfRule>
  </conditionalFormatting>
  <conditionalFormatting sqref="O152">
    <cfRule type="cellIs" dxfId="13731" priority="13731" stopIfTrue="1" operator="lessThan">
      <formula>G152</formula>
    </cfRule>
  </conditionalFormatting>
  <conditionalFormatting sqref="O152">
    <cfRule type="cellIs" dxfId="13730" priority="13730" stopIfTrue="1" operator="lessThan">
      <formula>G152</formula>
    </cfRule>
  </conditionalFormatting>
  <conditionalFormatting sqref="O152">
    <cfRule type="cellIs" dxfId="13729" priority="13729" stopIfTrue="1" operator="lessThan">
      <formula>G152</formula>
    </cfRule>
  </conditionalFormatting>
  <conditionalFormatting sqref="O152">
    <cfRule type="cellIs" dxfId="13728" priority="13728" stopIfTrue="1" operator="lessThan">
      <formula>G152</formula>
    </cfRule>
  </conditionalFormatting>
  <conditionalFormatting sqref="O152">
    <cfRule type="cellIs" dxfId="13727" priority="13727" stopIfTrue="1" operator="lessThan">
      <formula>G152</formula>
    </cfRule>
  </conditionalFormatting>
  <conditionalFormatting sqref="O152">
    <cfRule type="cellIs" dxfId="13726" priority="13726" stopIfTrue="1" operator="lessThan">
      <formula>G152</formula>
    </cfRule>
  </conditionalFormatting>
  <conditionalFormatting sqref="O152">
    <cfRule type="cellIs" dxfId="13725" priority="13725" stopIfTrue="1" operator="lessThan">
      <formula>G152</formula>
    </cfRule>
  </conditionalFormatting>
  <conditionalFormatting sqref="O152">
    <cfRule type="cellIs" dxfId="13724" priority="13724" stopIfTrue="1" operator="lessThan">
      <formula>G152</formula>
    </cfRule>
  </conditionalFormatting>
  <conditionalFormatting sqref="O152">
    <cfRule type="cellIs" dxfId="13723" priority="13723" stopIfTrue="1" operator="lessThan">
      <formula>G152</formula>
    </cfRule>
  </conditionalFormatting>
  <conditionalFormatting sqref="O152">
    <cfRule type="cellIs" dxfId="13722" priority="13722" stopIfTrue="1" operator="lessThan">
      <formula>G152</formula>
    </cfRule>
  </conditionalFormatting>
  <conditionalFormatting sqref="O152">
    <cfRule type="cellIs" dxfId="13721" priority="13721" stopIfTrue="1" operator="lessThan">
      <formula>G152</formula>
    </cfRule>
  </conditionalFormatting>
  <conditionalFormatting sqref="O152">
    <cfRule type="cellIs" dxfId="13720" priority="13720" stopIfTrue="1" operator="lessThan">
      <formula>G152</formula>
    </cfRule>
  </conditionalFormatting>
  <conditionalFormatting sqref="O152">
    <cfRule type="cellIs" dxfId="13719" priority="13719" stopIfTrue="1" operator="lessThan">
      <formula>G152</formula>
    </cfRule>
  </conditionalFormatting>
  <conditionalFormatting sqref="O152">
    <cfRule type="cellIs" dxfId="13718" priority="13718" stopIfTrue="1" operator="lessThan">
      <formula>G152</formula>
    </cfRule>
  </conditionalFormatting>
  <conditionalFormatting sqref="O152">
    <cfRule type="cellIs" dxfId="13717" priority="13717" stopIfTrue="1" operator="lessThan">
      <formula>G152</formula>
    </cfRule>
  </conditionalFormatting>
  <conditionalFormatting sqref="O152">
    <cfRule type="cellIs" dxfId="13716" priority="13716" stopIfTrue="1" operator="lessThan">
      <formula>G152</formula>
    </cfRule>
  </conditionalFormatting>
  <conditionalFormatting sqref="O152">
    <cfRule type="cellIs" dxfId="13715" priority="13715" stopIfTrue="1" operator="lessThan">
      <formula>G152</formula>
    </cfRule>
  </conditionalFormatting>
  <conditionalFormatting sqref="O152">
    <cfRule type="cellIs" dxfId="13714" priority="13714" stopIfTrue="1" operator="lessThan">
      <formula>G152</formula>
    </cfRule>
  </conditionalFormatting>
  <conditionalFormatting sqref="O152">
    <cfRule type="cellIs" dxfId="13713" priority="13713" stopIfTrue="1" operator="lessThan">
      <formula>G152</formula>
    </cfRule>
  </conditionalFormatting>
  <conditionalFormatting sqref="O152">
    <cfRule type="cellIs" dxfId="13712" priority="13712" stopIfTrue="1" operator="lessThan">
      <formula>G152</formula>
    </cfRule>
  </conditionalFormatting>
  <conditionalFormatting sqref="O152">
    <cfRule type="cellIs" dxfId="13711" priority="13711" stopIfTrue="1" operator="lessThan">
      <formula>G152</formula>
    </cfRule>
  </conditionalFormatting>
  <conditionalFormatting sqref="O152">
    <cfRule type="cellIs" dxfId="13710" priority="13710" stopIfTrue="1" operator="lessThan">
      <formula>G152</formula>
    </cfRule>
  </conditionalFormatting>
  <conditionalFormatting sqref="O152">
    <cfRule type="cellIs" dxfId="13709" priority="13709" stopIfTrue="1" operator="lessThan">
      <formula>G152</formula>
    </cfRule>
  </conditionalFormatting>
  <conditionalFormatting sqref="O152">
    <cfRule type="cellIs" dxfId="13708" priority="13708" stopIfTrue="1" operator="lessThan">
      <formula>G152</formula>
    </cfRule>
  </conditionalFormatting>
  <conditionalFormatting sqref="O152">
    <cfRule type="cellIs" dxfId="13707" priority="13707" stopIfTrue="1" operator="lessThan">
      <formula>G152</formula>
    </cfRule>
  </conditionalFormatting>
  <conditionalFormatting sqref="O152">
    <cfRule type="cellIs" dxfId="13706" priority="13706" stopIfTrue="1" operator="lessThan">
      <formula>G152</formula>
    </cfRule>
  </conditionalFormatting>
  <conditionalFormatting sqref="O152">
    <cfRule type="cellIs" dxfId="13705" priority="13705" stopIfTrue="1" operator="lessThan">
      <formula>G152</formula>
    </cfRule>
  </conditionalFormatting>
  <conditionalFormatting sqref="O152">
    <cfRule type="cellIs" dxfId="13704" priority="13704" stopIfTrue="1" operator="lessThan">
      <formula>G152</formula>
    </cfRule>
  </conditionalFormatting>
  <conditionalFormatting sqref="O152">
    <cfRule type="cellIs" dxfId="13703" priority="13703" stopIfTrue="1" operator="lessThan">
      <formula>G152</formula>
    </cfRule>
  </conditionalFormatting>
  <conditionalFormatting sqref="O152">
    <cfRule type="cellIs" dxfId="13702" priority="13702" stopIfTrue="1" operator="lessThan">
      <formula>G152</formula>
    </cfRule>
  </conditionalFormatting>
  <conditionalFormatting sqref="O152">
    <cfRule type="cellIs" dxfId="13701" priority="13701" stopIfTrue="1" operator="lessThan">
      <formula>G152</formula>
    </cfRule>
  </conditionalFormatting>
  <conditionalFormatting sqref="O152">
    <cfRule type="cellIs" dxfId="13700" priority="13700" stopIfTrue="1" operator="lessThan">
      <formula>G152</formula>
    </cfRule>
  </conditionalFormatting>
  <conditionalFormatting sqref="O152">
    <cfRule type="cellIs" dxfId="13699" priority="13699" stopIfTrue="1" operator="lessThan">
      <formula>G152</formula>
    </cfRule>
  </conditionalFormatting>
  <conditionalFormatting sqref="O152">
    <cfRule type="cellIs" dxfId="13698" priority="13698" stopIfTrue="1" operator="lessThan">
      <formula>G152</formula>
    </cfRule>
  </conditionalFormatting>
  <conditionalFormatting sqref="O152">
    <cfRule type="cellIs" dxfId="13697" priority="13697" stopIfTrue="1" operator="lessThan">
      <formula>G152</formula>
    </cfRule>
  </conditionalFormatting>
  <conditionalFormatting sqref="O152">
    <cfRule type="cellIs" dxfId="13696" priority="13696" stopIfTrue="1" operator="lessThan">
      <formula>G152</formula>
    </cfRule>
  </conditionalFormatting>
  <conditionalFormatting sqref="O152">
    <cfRule type="cellIs" dxfId="13695" priority="13695" stopIfTrue="1" operator="lessThan">
      <formula>G152</formula>
    </cfRule>
  </conditionalFormatting>
  <conditionalFormatting sqref="O152">
    <cfRule type="cellIs" dxfId="13694" priority="13694" stopIfTrue="1" operator="lessThan">
      <formula>G152</formula>
    </cfRule>
  </conditionalFormatting>
  <conditionalFormatting sqref="O152">
    <cfRule type="cellIs" dxfId="13693" priority="13693" stopIfTrue="1" operator="lessThan">
      <formula>G152</formula>
    </cfRule>
  </conditionalFormatting>
  <conditionalFormatting sqref="O152">
    <cfRule type="cellIs" dxfId="13692" priority="13692" stopIfTrue="1" operator="lessThan">
      <formula>G152</formula>
    </cfRule>
  </conditionalFormatting>
  <conditionalFormatting sqref="O152">
    <cfRule type="cellIs" dxfId="13691" priority="13691" stopIfTrue="1" operator="lessThan">
      <formula>G152</formula>
    </cfRule>
  </conditionalFormatting>
  <conditionalFormatting sqref="O152">
    <cfRule type="cellIs" dxfId="13690" priority="13690" stopIfTrue="1" operator="lessThan">
      <formula>G152</formula>
    </cfRule>
  </conditionalFormatting>
  <conditionalFormatting sqref="O152">
    <cfRule type="cellIs" dxfId="13689" priority="13689" stopIfTrue="1" operator="lessThan">
      <formula>G152</formula>
    </cfRule>
  </conditionalFormatting>
  <conditionalFormatting sqref="O152">
    <cfRule type="cellIs" dxfId="13688" priority="13688" stopIfTrue="1" operator="lessThan">
      <formula>G152</formula>
    </cfRule>
  </conditionalFormatting>
  <conditionalFormatting sqref="O152">
    <cfRule type="cellIs" dxfId="13687" priority="13687" stopIfTrue="1" operator="lessThan">
      <formula>G152</formula>
    </cfRule>
  </conditionalFormatting>
  <conditionalFormatting sqref="O152">
    <cfRule type="cellIs" dxfId="13686" priority="13686" stopIfTrue="1" operator="lessThan">
      <formula>G152</formula>
    </cfRule>
  </conditionalFormatting>
  <conditionalFormatting sqref="O152">
    <cfRule type="cellIs" dxfId="13685" priority="13685" stopIfTrue="1" operator="lessThan">
      <formula>G152</formula>
    </cfRule>
  </conditionalFormatting>
  <conditionalFormatting sqref="O152">
    <cfRule type="cellIs" dxfId="13684" priority="13684" stopIfTrue="1" operator="lessThan">
      <formula>G152</formula>
    </cfRule>
  </conditionalFormatting>
  <conditionalFormatting sqref="O152">
    <cfRule type="cellIs" dxfId="13683" priority="13683" stopIfTrue="1" operator="lessThan">
      <formula>G152</formula>
    </cfRule>
  </conditionalFormatting>
  <conditionalFormatting sqref="O152">
    <cfRule type="cellIs" dxfId="13682" priority="13682" stopIfTrue="1" operator="lessThan">
      <formula>G152</formula>
    </cfRule>
  </conditionalFormatting>
  <conditionalFormatting sqref="O152">
    <cfRule type="cellIs" dxfId="13681" priority="13681" stopIfTrue="1" operator="lessThan">
      <formula>G152</formula>
    </cfRule>
  </conditionalFormatting>
  <conditionalFormatting sqref="O152">
    <cfRule type="cellIs" dxfId="13680" priority="13680" stopIfTrue="1" operator="lessThan">
      <formula>G152</formula>
    </cfRule>
  </conditionalFormatting>
  <conditionalFormatting sqref="O152">
    <cfRule type="cellIs" dxfId="13679" priority="13679" stopIfTrue="1" operator="lessThan">
      <formula>G152</formula>
    </cfRule>
  </conditionalFormatting>
  <conditionalFormatting sqref="O152">
    <cfRule type="cellIs" dxfId="13678" priority="13678" stopIfTrue="1" operator="lessThan">
      <formula>G152</formula>
    </cfRule>
  </conditionalFormatting>
  <conditionalFormatting sqref="O152">
    <cfRule type="cellIs" dxfId="13677" priority="13677" stopIfTrue="1" operator="lessThan">
      <formula>G152</formula>
    </cfRule>
  </conditionalFormatting>
  <conditionalFormatting sqref="O152">
    <cfRule type="cellIs" dxfId="13676" priority="13676" stopIfTrue="1" operator="lessThan">
      <formula>G152</formula>
    </cfRule>
  </conditionalFormatting>
  <conditionalFormatting sqref="O152">
    <cfRule type="cellIs" dxfId="13675" priority="13675" stopIfTrue="1" operator="lessThan">
      <formula>G152</formula>
    </cfRule>
  </conditionalFormatting>
  <conditionalFormatting sqref="O152">
    <cfRule type="cellIs" dxfId="13674" priority="13674" stopIfTrue="1" operator="lessThan">
      <formula>G152</formula>
    </cfRule>
  </conditionalFormatting>
  <conditionalFormatting sqref="O152">
    <cfRule type="cellIs" dxfId="13673" priority="13673" stopIfTrue="1" operator="lessThan">
      <formula>G152</formula>
    </cfRule>
  </conditionalFormatting>
  <conditionalFormatting sqref="O152">
    <cfRule type="cellIs" dxfId="13672" priority="13672" stopIfTrue="1" operator="lessThan">
      <formula>G152</formula>
    </cfRule>
  </conditionalFormatting>
  <conditionalFormatting sqref="O152">
    <cfRule type="cellIs" dxfId="13671" priority="13671" stopIfTrue="1" operator="lessThan">
      <formula>G152</formula>
    </cfRule>
  </conditionalFormatting>
  <conditionalFormatting sqref="O152">
    <cfRule type="cellIs" dxfId="13670" priority="13670" stopIfTrue="1" operator="lessThan">
      <formula>G152</formula>
    </cfRule>
  </conditionalFormatting>
  <conditionalFormatting sqref="O152">
    <cfRule type="cellIs" dxfId="13669" priority="13669" stopIfTrue="1" operator="lessThan">
      <formula>G152</formula>
    </cfRule>
  </conditionalFormatting>
  <conditionalFormatting sqref="O152">
    <cfRule type="cellIs" dxfId="13668" priority="13668" stopIfTrue="1" operator="lessThan">
      <formula>G152</formula>
    </cfRule>
  </conditionalFormatting>
  <conditionalFormatting sqref="O152">
    <cfRule type="cellIs" dxfId="13667" priority="13667" stopIfTrue="1" operator="lessThan">
      <formula>G152</formula>
    </cfRule>
  </conditionalFormatting>
  <conditionalFormatting sqref="O152">
    <cfRule type="cellIs" dxfId="13666" priority="13666" stopIfTrue="1" operator="lessThan">
      <formula>G152</formula>
    </cfRule>
  </conditionalFormatting>
  <conditionalFormatting sqref="O152">
    <cfRule type="cellIs" dxfId="13665" priority="13665" stopIfTrue="1" operator="lessThan">
      <formula>G152</formula>
    </cfRule>
  </conditionalFormatting>
  <conditionalFormatting sqref="O152">
    <cfRule type="cellIs" dxfId="13664" priority="13664" stopIfTrue="1" operator="lessThan">
      <formula>G152</formula>
    </cfRule>
  </conditionalFormatting>
  <conditionalFormatting sqref="O152">
    <cfRule type="cellIs" dxfId="13663" priority="13663" stopIfTrue="1" operator="lessThan">
      <formula>G152</formula>
    </cfRule>
  </conditionalFormatting>
  <conditionalFormatting sqref="O152">
    <cfRule type="cellIs" dxfId="13662" priority="13662" stopIfTrue="1" operator="lessThan">
      <formula>G152</formula>
    </cfRule>
  </conditionalFormatting>
  <conditionalFormatting sqref="O152">
    <cfRule type="cellIs" dxfId="13661" priority="13661" stopIfTrue="1" operator="lessThan">
      <formula>G152</formula>
    </cfRule>
  </conditionalFormatting>
  <conditionalFormatting sqref="O152">
    <cfRule type="cellIs" dxfId="13660" priority="13660" stopIfTrue="1" operator="lessThan">
      <formula>G152</formula>
    </cfRule>
  </conditionalFormatting>
  <conditionalFormatting sqref="O152">
    <cfRule type="cellIs" dxfId="13659" priority="13659" stopIfTrue="1" operator="lessThan">
      <formula>G152</formula>
    </cfRule>
  </conditionalFormatting>
  <conditionalFormatting sqref="O152">
    <cfRule type="cellIs" dxfId="13658" priority="13658" stopIfTrue="1" operator="lessThan">
      <formula>G152</formula>
    </cfRule>
  </conditionalFormatting>
  <conditionalFormatting sqref="O152">
    <cfRule type="cellIs" dxfId="13657" priority="13657" stopIfTrue="1" operator="lessThan">
      <formula>G152</formula>
    </cfRule>
  </conditionalFormatting>
  <conditionalFormatting sqref="O152">
    <cfRule type="cellIs" dxfId="13656" priority="13656" stopIfTrue="1" operator="lessThan">
      <formula>G152</formula>
    </cfRule>
  </conditionalFormatting>
  <conditionalFormatting sqref="O152">
    <cfRule type="cellIs" dxfId="13655" priority="13655" stopIfTrue="1" operator="lessThan">
      <formula>G152</formula>
    </cfRule>
  </conditionalFormatting>
  <conditionalFormatting sqref="O152">
    <cfRule type="cellIs" dxfId="13654" priority="13654" stopIfTrue="1" operator="lessThan">
      <formula>G152</formula>
    </cfRule>
  </conditionalFormatting>
  <conditionalFormatting sqref="O152">
    <cfRule type="cellIs" dxfId="13653" priority="13653" stopIfTrue="1" operator="lessThan">
      <formula>G152</formula>
    </cfRule>
  </conditionalFormatting>
  <conditionalFormatting sqref="O152">
    <cfRule type="cellIs" dxfId="13652" priority="13652" stopIfTrue="1" operator="lessThan">
      <formula>G152</formula>
    </cfRule>
  </conditionalFormatting>
  <conditionalFormatting sqref="O152">
    <cfRule type="cellIs" dxfId="13651" priority="13651" stopIfTrue="1" operator="lessThan">
      <formula>G152</formula>
    </cfRule>
  </conditionalFormatting>
  <conditionalFormatting sqref="O152">
    <cfRule type="cellIs" dxfId="13650" priority="13650" stopIfTrue="1" operator="lessThan">
      <formula>G152</formula>
    </cfRule>
  </conditionalFormatting>
  <conditionalFormatting sqref="O152">
    <cfRule type="cellIs" dxfId="13649" priority="13649" stopIfTrue="1" operator="lessThan">
      <formula>G152</formula>
    </cfRule>
  </conditionalFormatting>
  <conditionalFormatting sqref="O152">
    <cfRule type="cellIs" dxfId="13648" priority="13648" stopIfTrue="1" operator="lessThan">
      <formula>G152</formula>
    </cfRule>
  </conditionalFormatting>
  <conditionalFormatting sqref="O152">
    <cfRule type="cellIs" dxfId="13647" priority="13647" stopIfTrue="1" operator="lessThan">
      <formula>G152</formula>
    </cfRule>
  </conditionalFormatting>
  <conditionalFormatting sqref="O152">
    <cfRule type="cellIs" dxfId="13646" priority="13646" stopIfTrue="1" operator="lessThan">
      <formula>G152</formula>
    </cfRule>
  </conditionalFormatting>
  <conditionalFormatting sqref="O152">
    <cfRule type="cellIs" dxfId="13645" priority="13645" stopIfTrue="1" operator="lessThan">
      <formula>G152</formula>
    </cfRule>
  </conditionalFormatting>
  <conditionalFormatting sqref="O152">
    <cfRule type="cellIs" dxfId="13644" priority="13644" stopIfTrue="1" operator="lessThan">
      <formula>G152</formula>
    </cfRule>
  </conditionalFormatting>
  <conditionalFormatting sqref="O152">
    <cfRule type="cellIs" dxfId="13643" priority="13643" stopIfTrue="1" operator="lessThan">
      <formula>G152</formula>
    </cfRule>
  </conditionalFormatting>
  <conditionalFormatting sqref="O152">
    <cfRule type="cellIs" dxfId="13642" priority="13642" stopIfTrue="1" operator="lessThan">
      <formula>G152</formula>
    </cfRule>
  </conditionalFormatting>
  <conditionalFormatting sqref="O152">
    <cfRule type="cellIs" dxfId="13641" priority="13641" stopIfTrue="1" operator="lessThan">
      <formula>G152</formula>
    </cfRule>
  </conditionalFormatting>
  <conditionalFormatting sqref="O152">
    <cfRule type="cellIs" dxfId="13640" priority="13640" stopIfTrue="1" operator="lessThan">
      <formula>G152</formula>
    </cfRule>
  </conditionalFormatting>
  <conditionalFormatting sqref="O152">
    <cfRule type="cellIs" dxfId="13639" priority="13639" stopIfTrue="1" operator="lessThan">
      <formula>G152</formula>
    </cfRule>
  </conditionalFormatting>
  <conditionalFormatting sqref="O152">
    <cfRule type="cellIs" dxfId="13638" priority="13638" stopIfTrue="1" operator="lessThan">
      <formula>G152</formula>
    </cfRule>
  </conditionalFormatting>
  <conditionalFormatting sqref="O152">
    <cfRule type="cellIs" dxfId="13637" priority="13637" stopIfTrue="1" operator="lessThan">
      <formula>G152</formula>
    </cfRule>
  </conditionalFormatting>
  <conditionalFormatting sqref="O152">
    <cfRule type="cellIs" dxfId="13636" priority="13636" stopIfTrue="1" operator="lessThan">
      <formula>G152</formula>
    </cfRule>
  </conditionalFormatting>
  <conditionalFormatting sqref="O152">
    <cfRule type="cellIs" dxfId="13635" priority="13635" stopIfTrue="1" operator="lessThan">
      <formula>G152</formula>
    </cfRule>
  </conditionalFormatting>
  <conditionalFormatting sqref="O152">
    <cfRule type="cellIs" dxfId="13634" priority="13634" stopIfTrue="1" operator="lessThan">
      <formula>G152</formula>
    </cfRule>
  </conditionalFormatting>
  <conditionalFormatting sqref="O152">
    <cfRule type="cellIs" dxfId="13633" priority="13633" stopIfTrue="1" operator="lessThan">
      <formula>G152</formula>
    </cfRule>
  </conditionalFormatting>
  <conditionalFormatting sqref="O152">
    <cfRule type="cellIs" dxfId="13632" priority="13632" stopIfTrue="1" operator="lessThan">
      <formula>G152</formula>
    </cfRule>
  </conditionalFormatting>
  <conditionalFormatting sqref="O152">
    <cfRule type="cellIs" dxfId="13631" priority="13631" stopIfTrue="1" operator="lessThan">
      <formula>G152</formula>
    </cfRule>
  </conditionalFormatting>
  <conditionalFormatting sqref="O152">
    <cfRule type="cellIs" dxfId="13630" priority="13630" stopIfTrue="1" operator="lessThan">
      <formula>G152</formula>
    </cfRule>
  </conditionalFormatting>
  <conditionalFormatting sqref="O152">
    <cfRule type="cellIs" dxfId="13629" priority="13629" stopIfTrue="1" operator="lessThan">
      <formula>G152</formula>
    </cfRule>
  </conditionalFormatting>
  <conditionalFormatting sqref="O152">
    <cfRule type="cellIs" dxfId="13628" priority="13628" stopIfTrue="1" operator="lessThan">
      <formula>G152</formula>
    </cfRule>
  </conditionalFormatting>
  <conditionalFormatting sqref="O152">
    <cfRule type="cellIs" dxfId="13627" priority="13627" stopIfTrue="1" operator="lessThan">
      <formula>G152</formula>
    </cfRule>
  </conditionalFormatting>
  <conditionalFormatting sqref="O152">
    <cfRule type="cellIs" dxfId="13626" priority="13626" stopIfTrue="1" operator="lessThan">
      <formula>G152</formula>
    </cfRule>
  </conditionalFormatting>
  <conditionalFormatting sqref="O152">
    <cfRule type="cellIs" dxfId="13625" priority="13625" stopIfTrue="1" operator="lessThan">
      <formula>G152</formula>
    </cfRule>
  </conditionalFormatting>
  <conditionalFormatting sqref="O152">
    <cfRule type="cellIs" dxfId="13624" priority="13624" stopIfTrue="1" operator="lessThan">
      <formula>G152</formula>
    </cfRule>
  </conditionalFormatting>
  <conditionalFormatting sqref="O152">
    <cfRule type="cellIs" dxfId="13623" priority="13623" stopIfTrue="1" operator="lessThan">
      <formula>G152</formula>
    </cfRule>
  </conditionalFormatting>
  <conditionalFormatting sqref="O152">
    <cfRule type="cellIs" dxfId="13622" priority="13622" stopIfTrue="1" operator="lessThan">
      <formula>G152</formula>
    </cfRule>
  </conditionalFormatting>
  <conditionalFormatting sqref="O152">
    <cfRule type="cellIs" dxfId="13621" priority="13621" stopIfTrue="1" operator="lessThan">
      <formula>G152</formula>
    </cfRule>
  </conditionalFormatting>
  <conditionalFormatting sqref="O152">
    <cfRule type="cellIs" dxfId="13620" priority="13620" stopIfTrue="1" operator="lessThan">
      <formula>G152</formula>
    </cfRule>
  </conditionalFormatting>
  <conditionalFormatting sqref="O152">
    <cfRule type="cellIs" dxfId="13619" priority="13619" stopIfTrue="1" operator="lessThan">
      <formula>G152</formula>
    </cfRule>
  </conditionalFormatting>
  <conditionalFormatting sqref="O152">
    <cfRule type="cellIs" dxfId="13618" priority="13618" stopIfTrue="1" operator="lessThan">
      <formula>G152</formula>
    </cfRule>
  </conditionalFormatting>
  <conditionalFormatting sqref="O152">
    <cfRule type="cellIs" dxfId="13617" priority="13617" stopIfTrue="1" operator="lessThan">
      <formula>G152</formula>
    </cfRule>
  </conditionalFormatting>
  <conditionalFormatting sqref="O152">
    <cfRule type="cellIs" dxfId="13616" priority="13616" stopIfTrue="1" operator="lessThan">
      <formula>G152</formula>
    </cfRule>
  </conditionalFormatting>
  <conditionalFormatting sqref="O152">
    <cfRule type="cellIs" dxfId="13615" priority="13615" stopIfTrue="1" operator="lessThan">
      <formula>G152</formula>
    </cfRule>
  </conditionalFormatting>
  <conditionalFormatting sqref="O152">
    <cfRule type="cellIs" dxfId="13614" priority="13614" stopIfTrue="1" operator="lessThan">
      <formula>G152</formula>
    </cfRule>
  </conditionalFormatting>
  <conditionalFormatting sqref="O152">
    <cfRule type="cellIs" dxfId="13613" priority="13613" stopIfTrue="1" operator="lessThan">
      <formula>G152</formula>
    </cfRule>
  </conditionalFormatting>
  <conditionalFormatting sqref="O152">
    <cfRule type="cellIs" dxfId="13612" priority="13612" stopIfTrue="1" operator="lessThan">
      <formula>G152</formula>
    </cfRule>
  </conditionalFormatting>
  <conditionalFormatting sqref="O152">
    <cfRule type="cellIs" dxfId="13611" priority="13611" stopIfTrue="1" operator="lessThan">
      <formula>G152</formula>
    </cfRule>
  </conditionalFormatting>
  <conditionalFormatting sqref="O152">
    <cfRule type="cellIs" dxfId="13610" priority="13610" stopIfTrue="1" operator="lessThan">
      <formula>G152</formula>
    </cfRule>
  </conditionalFormatting>
  <conditionalFormatting sqref="O152">
    <cfRule type="cellIs" dxfId="13609" priority="13609" stopIfTrue="1" operator="lessThan">
      <formula>G152</formula>
    </cfRule>
  </conditionalFormatting>
  <conditionalFormatting sqref="O152">
    <cfRule type="cellIs" dxfId="13608" priority="13608" stopIfTrue="1" operator="lessThan">
      <formula>G152</formula>
    </cfRule>
  </conditionalFormatting>
  <conditionalFormatting sqref="O152">
    <cfRule type="cellIs" dxfId="13607" priority="13607" stopIfTrue="1" operator="lessThan">
      <formula>G152</formula>
    </cfRule>
  </conditionalFormatting>
  <conditionalFormatting sqref="O152">
    <cfRule type="cellIs" dxfId="13606" priority="13606" stopIfTrue="1" operator="lessThan">
      <formula>G152</formula>
    </cfRule>
  </conditionalFormatting>
  <conditionalFormatting sqref="O152">
    <cfRule type="cellIs" dxfId="13605" priority="13605" stopIfTrue="1" operator="lessThan">
      <formula>G152</formula>
    </cfRule>
  </conditionalFormatting>
  <conditionalFormatting sqref="O152">
    <cfRule type="cellIs" dxfId="13604" priority="13604" stopIfTrue="1" operator="lessThan">
      <formula>G152</formula>
    </cfRule>
  </conditionalFormatting>
  <conditionalFormatting sqref="O152">
    <cfRule type="cellIs" dxfId="13603" priority="13603" stopIfTrue="1" operator="lessThan">
      <formula>G152</formula>
    </cfRule>
  </conditionalFormatting>
  <conditionalFormatting sqref="O152">
    <cfRule type="cellIs" dxfId="13602" priority="13602" stopIfTrue="1" operator="lessThan">
      <formula>G152</formula>
    </cfRule>
  </conditionalFormatting>
  <conditionalFormatting sqref="O152">
    <cfRule type="cellIs" dxfId="13601" priority="13601" stopIfTrue="1" operator="lessThan">
      <formula>G152</formula>
    </cfRule>
  </conditionalFormatting>
  <conditionalFormatting sqref="O152">
    <cfRule type="cellIs" dxfId="13600" priority="13600" stopIfTrue="1" operator="lessThan">
      <formula>G152</formula>
    </cfRule>
  </conditionalFormatting>
  <conditionalFormatting sqref="O152">
    <cfRule type="cellIs" dxfId="13599" priority="13599" stopIfTrue="1" operator="lessThan">
      <formula>G152</formula>
    </cfRule>
  </conditionalFormatting>
  <conditionalFormatting sqref="O152">
    <cfRule type="cellIs" dxfId="13598" priority="13598" stopIfTrue="1" operator="lessThan">
      <formula>G152</formula>
    </cfRule>
  </conditionalFormatting>
  <conditionalFormatting sqref="O152">
    <cfRule type="cellIs" dxfId="13597" priority="13597" stopIfTrue="1" operator="lessThan">
      <formula>G152</formula>
    </cfRule>
  </conditionalFormatting>
  <conditionalFormatting sqref="O152">
    <cfRule type="cellIs" dxfId="13596" priority="13596" stopIfTrue="1" operator="lessThan">
      <formula>G152</formula>
    </cfRule>
  </conditionalFormatting>
  <conditionalFormatting sqref="O152">
    <cfRule type="cellIs" dxfId="13595" priority="13595" stopIfTrue="1" operator="lessThan">
      <formula>G152</formula>
    </cfRule>
  </conditionalFormatting>
  <conditionalFormatting sqref="O152">
    <cfRule type="cellIs" dxfId="13594" priority="13594" stopIfTrue="1" operator="lessThan">
      <formula>G152</formula>
    </cfRule>
  </conditionalFormatting>
  <conditionalFormatting sqref="O152">
    <cfRule type="cellIs" dxfId="13593" priority="13593" stopIfTrue="1" operator="lessThan">
      <formula>G152</formula>
    </cfRule>
  </conditionalFormatting>
  <conditionalFormatting sqref="O152">
    <cfRule type="cellIs" dxfId="13592" priority="13592" stopIfTrue="1" operator="lessThan">
      <formula>G152</formula>
    </cfRule>
  </conditionalFormatting>
  <conditionalFormatting sqref="O152">
    <cfRule type="cellIs" dxfId="13591" priority="13591" stopIfTrue="1" operator="lessThan">
      <formula>G152</formula>
    </cfRule>
  </conditionalFormatting>
  <conditionalFormatting sqref="O152">
    <cfRule type="cellIs" dxfId="13590" priority="13590" stopIfTrue="1" operator="lessThan">
      <formula>G152</formula>
    </cfRule>
  </conditionalFormatting>
  <conditionalFormatting sqref="O152">
    <cfRule type="cellIs" dxfId="13589" priority="13589" stopIfTrue="1" operator="lessThan">
      <formula>G152</formula>
    </cfRule>
  </conditionalFormatting>
  <conditionalFormatting sqref="O152">
    <cfRule type="cellIs" dxfId="13588" priority="13588" stopIfTrue="1" operator="lessThan">
      <formula>G152</formula>
    </cfRule>
  </conditionalFormatting>
  <conditionalFormatting sqref="O152">
    <cfRule type="cellIs" dxfId="13587" priority="13587" stopIfTrue="1" operator="lessThan">
      <formula>G152</formula>
    </cfRule>
  </conditionalFormatting>
  <conditionalFormatting sqref="O152">
    <cfRule type="cellIs" dxfId="13586" priority="13586" stopIfTrue="1" operator="lessThan">
      <formula>G152</formula>
    </cfRule>
  </conditionalFormatting>
  <conditionalFormatting sqref="O152">
    <cfRule type="cellIs" dxfId="13585" priority="13585" stopIfTrue="1" operator="lessThan">
      <formula>G152</formula>
    </cfRule>
  </conditionalFormatting>
  <conditionalFormatting sqref="O152">
    <cfRule type="cellIs" dxfId="13584" priority="13584" stopIfTrue="1" operator="lessThan">
      <formula>G152</formula>
    </cfRule>
  </conditionalFormatting>
  <conditionalFormatting sqref="O152">
    <cfRule type="cellIs" dxfId="13583" priority="13583" stopIfTrue="1" operator="lessThan">
      <formula>G152</formula>
    </cfRule>
  </conditionalFormatting>
  <conditionalFormatting sqref="O152">
    <cfRule type="cellIs" dxfId="13582" priority="13582" stopIfTrue="1" operator="lessThan">
      <formula>G152</formula>
    </cfRule>
  </conditionalFormatting>
  <conditionalFormatting sqref="O152">
    <cfRule type="cellIs" dxfId="13581" priority="13581" stopIfTrue="1" operator="lessThan">
      <formula>G152</formula>
    </cfRule>
  </conditionalFormatting>
  <conditionalFormatting sqref="O152">
    <cfRule type="cellIs" dxfId="13580" priority="13580" stopIfTrue="1" operator="lessThan">
      <formula>G152</formula>
    </cfRule>
  </conditionalFormatting>
  <conditionalFormatting sqref="O152">
    <cfRule type="cellIs" dxfId="13579" priority="13579" stopIfTrue="1" operator="lessThan">
      <formula>G152</formula>
    </cfRule>
  </conditionalFormatting>
  <conditionalFormatting sqref="O152">
    <cfRule type="cellIs" dxfId="13578" priority="13578" stopIfTrue="1" operator="lessThan">
      <formula>G152</formula>
    </cfRule>
  </conditionalFormatting>
  <conditionalFormatting sqref="O152">
    <cfRule type="cellIs" dxfId="13577" priority="13577" stopIfTrue="1" operator="lessThan">
      <formula>G152</formula>
    </cfRule>
  </conditionalFormatting>
  <conditionalFormatting sqref="O152">
    <cfRule type="cellIs" dxfId="13576" priority="13576" stopIfTrue="1" operator="lessThan">
      <formula>G152</formula>
    </cfRule>
  </conditionalFormatting>
  <conditionalFormatting sqref="O152">
    <cfRule type="cellIs" dxfId="13575" priority="13575" stopIfTrue="1" operator="lessThan">
      <formula>G152</formula>
    </cfRule>
  </conditionalFormatting>
  <conditionalFormatting sqref="O152">
    <cfRule type="cellIs" dxfId="13574" priority="13574" stopIfTrue="1" operator="lessThan">
      <formula>G152</formula>
    </cfRule>
  </conditionalFormatting>
  <conditionalFormatting sqref="O152">
    <cfRule type="cellIs" dxfId="13573" priority="13573" stopIfTrue="1" operator="lessThan">
      <formula>G152</formula>
    </cfRule>
  </conditionalFormatting>
  <conditionalFormatting sqref="O152">
    <cfRule type="cellIs" dxfId="13572" priority="13572" stopIfTrue="1" operator="lessThan">
      <formula>G152</formula>
    </cfRule>
  </conditionalFormatting>
  <conditionalFormatting sqref="O152">
    <cfRule type="cellIs" dxfId="13571" priority="13571" stopIfTrue="1" operator="lessThan">
      <formula>G152</formula>
    </cfRule>
  </conditionalFormatting>
  <conditionalFormatting sqref="O152">
    <cfRule type="cellIs" dxfId="13570" priority="13570" stopIfTrue="1" operator="lessThan">
      <formula>G152</formula>
    </cfRule>
  </conditionalFormatting>
  <conditionalFormatting sqref="O152">
    <cfRule type="cellIs" dxfId="13569" priority="13569" stopIfTrue="1" operator="lessThan">
      <formula>G152</formula>
    </cfRule>
  </conditionalFormatting>
  <conditionalFormatting sqref="O152">
    <cfRule type="cellIs" dxfId="13568" priority="13568" stopIfTrue="1" operator="lessThan">
      <formula>G152</formula>
    </cfRule>
  </conditionalFormatting>
  <conditionalFormatting sqref="O152">
    <cfRule type="cellIs" dxfId="13567" priority="13567" stopIfTrue="1" operator="lessThan">
      <formula>G152</formula>
    </cfRule>
  </conditionalFormatting>
  <conditionalFormatting sqref="O152">
    <cfRule type="cellIs" dxfId="13566" priority="13566" stopIfTrue="1" operator="lessThan">
      <formula>G152</formula>
    </cfRule>
  </conditionalFormatting>
  <conditionalFormatting sqref="O152">
    <cfRule type="cellIs" dxfId="13565" priority="13565" stopIfTrue="1" operator="lessThan">
      <formula>G152</formula>
    </cfRule>
  </conditionalFormatting>
  <conditionalFormatting sqref="O152">
    <cfRule type="cellIs" dxfId="13564" priority="13564" stopIfTrue="1" operator="lessThan">
      <formula>G152</formula>
    </cfRule>
  </conditionalFormatting>
  <conditionalFormatting sqref="O152">
    <cfRule type="cellIs" dxfId="13563" priority="13563" stopIfTrue="1" operator="lessThan">
      <formula>G152</formula>
    </cfRule>
  </conditionalFormatting>
  <conditionalFormatting sqref="O152">
    <cfRule type="cellIs" dxfId="13562" priority="13562" stopIfTrue="1" operator="lessThan">
      <formula>G152</formula>
    </cfRule>
  </conditionalFormatting>
  <conditionalFormatting sqref="O152">
    <cfRule type="cellIs" dxfId="13561" priority="13561" stopIfTrue="1" operator="lessThan">
      <formula>G152</formula>
    </cfRule>
  </conditionalFormatting>
  <conditionalFormatting sqref="O152">
    <cfRule type="cellIs" dxfId="13560" priority="13560" stopIfTrue="1" operator="lessThan">
      <formula>G152</formula>
    </cfRule>
  </conditionalFormatting>
  <conditionalFormatting sqref="O152">
    <cfRule type="cellIs" dxfId="13559" priority="13559" stopIfTrue="1" operator="lessThan">
      <formula>G152</formula>
    </cfRule>
  </conditionalFormatting>
  <conditionalFormatting sqref="O152">
    <cfRule type="cellIs" dxfId="13558" priority="13558" stopIfTrue="1" operator="lessThan">
      <formula>G152</formula>
    </cfRule>
  </conditionalFormatting>
  <conditionalFormatting sqref="O152">
    <cfRule type="cellIs" dxfId="13557" priority="13557" stopIfTrue="1" operator="lessThan">
      <formula>G152</formula>
    </cfRule>
  </conditionalFormatting>
  <conditionalFormatting sqref="O152">
    <cfRule type="cellIs" dxfId="13556" priority="13556" stopIfTrue="1" operator="lessThan">
      <formula>G152</formula>
    </cfRule>
  </conditionalFormatting>
  <conditionalFormatting sqref="O152">
    <cfRule type="cellIs" dxfId="13555" priority="13555" stopIfTrue="1" operator="lessThan">
      <formula>G152</formula>
    </cfRule>
  </conditionalFormatting>
  <conditionalFormatting sqref="O151">
    <cfRule type="cellIs" dxfId="13554" priority="13538" stopIfTrue="1" operator="lessThan">
      <formula>G151</formula>
    </cfRule>
  </conditionalFormatting>
  <conditionalFormatting sqref="O151">
    <cfRule type="cellIs" dxfId="13553" priority="13537" stopIfTrue="1" operator="lessThan">
      <formula>G151</formula>
    </cfRule>
  </conditionalFormatting>
  <conditionalFormatting sqref="O151">
    <cfRule type="cellIs" dxfId="13552" priority="13536" stopIfTrue="1" operator="lessThan">
      <formula>G151</formula>
    </cfRule>
  </conditionalFormatting>
  <conditionalFormatting sqref="O151">
    <cfRule type="cellIs" dxfId="13551" priority="13535" stopIfTrue="1" operator="lessThan">
      <formula>G151</formula>
    </cfRule>
  </conditionalFormatting>
  <conditionalFormatting sqref="O151">
    <cfRule type="cellIs" dxfId="13550" priority="13534" stopIfTrue="1" operator="lessThan">
      <formula>G151</formula>
    </cfRule>
  </conditionalFormatting>
  <conditionalFormatting sqref="O151">
    <cfRule type="cellIs" dxfId="13549" priority="13533" stopIfTrue="1" operator="lessThan">
      <formula>G151</formula>
    </cfRule>
  </conditionalFormatting>
  <conditionalFormatting sqref="O151">
    <cfRule type="cellIs" dxfId="13548" priority="13532" stopIfTrue="1" operator="lessThan">
      <formula>G151</formula>
    </cfRule>
  </conditionalFormatting>
  <conditionalFormatting sqref="O151">
    <cfRule type="cellIs" dxfId="13547" priority="13531" stopIfTrue="1" operator="lessThan">
      <formula>G151</formula>
    </cfRule>
  </conditionalFormatting>
  <conditionalFormatting sqref="O151">
    <cfRule type="cellIs" dxfId="13546" priority="13530" stopIfTrue="1" operator="lessThan">
      <formula>G151</formula>
    </cfRule>
  </conditionalFormatting>
  <conditionalFormatting sqref="O151">
    <cfRule type="cellIs" dxfId="13545" priority="13529" stopIfTrue="1" operator="lessThan">
      <formula>G151</formula>
    </cfRule>
  </conditionalFormatting>
  <conditionalFormatting sqref="O151">
    <cfRule type="cellIs" dxfId="13544" priority="13528" stopIfTrue="1" operator="lessThan">
      <formula>G151</formula>
    </cfRule>
  </conditionalFormatting>
  <conditionalFormatting sqref="O151">
    <cfRule type="cellIs" dxfId="13543" priority="13527" stopIfTrue="1" operator="lessThan">
      <formula>G151</formula>
    </cfRule>
  </conditionalFormatting>
  <conditionalFormatting sqref="O151">
    <cfRule type="cellIs" dxfId="13542" priority="13526" stopIfTrue="1" operator="lessThan">
      <formula>G151</formula>
    </cfRule>
  </conditionalFormatting>
  <conditionalFormatting sqref="O151">
    <cfRule type="cellIs" dxfId="13541" priority="13525" stopIfTrue="1" operator="lessThan">
      <formula>G151</formula>
    </cfRule>
  </conditionalFormatting>
  <conditionalFormatting sqref="O151">
    <cfRule type="cellIs" dxfId="13540" priority="13524" stopIfTrue="1" operator="lessThan">
      <formula>G151</formula>
    </cfRule>
  </conditionalFormatting>
  <conditionalFormatting sqref="O151">
    <cfRule type="cellIs" dxfId="13539" priority="13523" stopIfTrue="1" operator="lessThan">
      <formula>G151</formula>
    </cfRule>
  </conditionalFormatting>
  <conditionalFormatting sqref="O151">
    <cfRule type="cellIs" dxfId="13538" priority="13522" stopIfTrue="1" operator="lessThan">
      <formula>G151</formula>
    </cfRule>
  </conditionalFormatting>
  <conditionalFormatting sqref="O151">
    <cfRule type="cellIs" dxfId="13537" priority="13521" stopIfTrue="1" operator="lessThan">
      <formula>G151</formula>
    </cfRule>
  </conditionalFormatting>
  <conditionalFormatting sqref="O151">
    <cfRule type="cellIs" dxfId="13536" priority="13520" stopIfTrue="1" operator="lessThan">
      <formula>G151</formula>
    </cfRule>
  </conditionalFormatting>
  <conditionalFormatting sqref="O151">
    <cfRule type="cellIs" dxfId="13535" priority="13519" stopIfTrue="1" operator="lessThan">
      <formula>G151</formula>
    </cfRule>
  </conditionalFormatting>
  <conditionalFormatting sqref="O151">
    <cfRule type="cellIs" dxfId="13534" priority="13518" stopIfTrue="1" operator="lessThan">
      <formula>G151</formula>
    </cfRule>
  </conditionalFormatting>
  <conditionalFormatting sqref="O151">
    <cfRule type="cellIs" dxfId="13533" priority="13517" stopIfTrue="1" operator="lessThan">
      <formula>G151</formula>
    </cfRule>
  </conditionalFormatting>
  <conditionalFormatting sqref="O151">
    <cfRule type="cellIs" dxfId="13532" priority="13516" stopIfTrue="1" operator="lessThan">
      <formula>G151</formula>
    </cfRule>
  </conditionalFormatting>
  <conditionalFormatting sqref="O151">
    <cfRule type="cellIs" dxfId="13531" priority="13515" stopIfTrue="1" operator="lessThan">
      <formula>G151</formula>
    </cfRule>
  </conditionalFormatting>
  <conditionalFormatting sqref="O151">
    <cfRule type="cellIs" dxfId="13530" priority="13514" stopIfTrue="1" operator="lessThan">
      <formula>G151</formula>
    </cfRule>
  </conditionalFormatting>
  <conditionalFormatting sqref="O151">
    <cfRule type="cellIs" dxfId="13529" priority="13513" stopIfTrue="1" operator="lessThan">
      <formula>G151</formula>
    </cfRule>
  </conditionalFormatting>
  <conditionalFormatting sqref="O151">
    <cfRule type="cellIs" dxfId="13528" priority="13512" stopIfTrue="1" operator="lessThan">
      <formula>G151</formula>
    </cfRule>
  </conditionalFormatting>
  <conditionalFormatting sqref="O151">
    <cfRule type="cellIs" dxfId="13527" priority="13511" stopIfTrue="1" operator="lessThan">
      <formula>G151</formula>
    </cfRule>
  </conditionalFormatting>
  <conditionalFormatting sqref="O151">
    <cfRule type="cellIs" dxfId="13526" priority="13510" stopIfTrue="1" operator="lessThan">
      <formula>G151</formula>
    </cfRule>
  </conditionalFormatting>
  <conditionalFormatting sqref="O151">
    <cfRule type="cellIs" dxfId="13525" priority="13509" stopIfTrue="1" operator="lessThan">
      <formula>G151</formula>
    </cfRule>
  </conditionalFormatting>
  <conditionalFormatting sqref="O151">
    <cfRule type="cellIs" dxfId="13524" priority="13508" stopIfTrue="1" operator="lessThan">
      <formula>G151</formula>
    </cfRule>
  </conditionalFormatting>
  <conditionalFormatting sqref="O151">
    <cfRule type="cellIs" dxfId="13523" priority="13507" stopIfTrue="1" operator="lessThan">
      <formula>G151</formula>
    </cfRule>
  </conditionalFormatting>
  <conditionalFormatting sqref="O151">
    <cfRule type="cellIs" dxfId="13522" priority="13506" stopIfTrue="1" operator="lessThan">
      <formula>G151</formula>
    </cfRule>
  </conditionalFormatting>
  <conditionalFormatting sqref="O151">
    <cfRule type="cellIs" dxfId="13521" priority="13505" stopIfTrue="1" operator="lessThan">
      <formula>G151</formula>
    </cfRule>
  </conditionalFormatting>
  <conditionalFormatting sqref="O151">
    <cfRule type="cellIs" dxfId="13520" priority="13504" stopIfTrue="1" operator="lessThan">
      <formula>G151</formula>
    </cfRule>
  </conditionalFormatting>
  <conditionalFormatting sqref="O151">
    <cfRule type="cellIs" dxfId="13519" priority="13503" stopIfTrue="1" operator="lessThan">
      <formula>G151</formula>
    </cfRule>
  </conditionalFormatting>
  <conditionalFormatting sqref="O151">
    <cfRule type="cellIs" dxfId="13518" priority="13502" stopIfTrue="1" operator="lessThan">
      <formula>G151</formula>
    </cfRule>
  </conditionalFormatting>
  <conditionalFormatting sqref="O151">
    <cfRule type="cellIs" dxfId="13517" priority="13501" stopIfTrue="1" operator="lessThan">
      <formula>G151</formula>
    </cfRule>
  </conditionalFormatting>
  <conditionalFormatting sqref="O151">
    <cfRule type="cellIs" dxfId="13516" priority="13500" stopIfTrue="1" operator="lessThan">
      <formula>G151</formula>
    </cfRule>
  </conditionalFormatting>
  <conditionalFormatting sqref="O151">
    <cfRule type="cellIs" dxfId="13515" priority="13499" stopIfTrue="1" operator="lessThan">
      <formula>G151</formula>
    </cfRule>
  </conditionalFormatting>
  <conditionalFormatting sqref="O151">
    <cfRule type="cellIs" dxfId="13514" priority="13498" stopIfTrue="1" operator="lessThan">
      <formula>G151</formula>
    </cfRule>
  </conditionalFormatting>
  <conditionalFormatting sqref="O151">
    <cfRule type="cellIs" dxfId="13513" priority="13497" stopIfTrue="1" operator="lessThan">
      <formula>G151</formula>
    </cfRule>
  </conditionalFormatting>
  <conditionalFormatting sqref="O151">
    <cfRule type="cellIs" dxfId="13512" priority="13496" stopIfTrue="1" operator="lessThan">
      <formula>G151</formula>
    </cfRule>
  </conditionalFormatting>
  <conditionalFormatting sqref="O151">
    <cfRule type="cellIs" dxfId="13511" priority="13495" stopIfTrue="1" operator="lessThan">
      <formula>G151</formula>
    </cfRule>
  </conditionalFormatting>
  <conditionalFormatting sqref="O151">
    <cfRule type="cellIs" dxfId="13510" priority="13494" stopIfTrue="1" operator="lessThan">
      <formula>G151</formula>
    </cfRule>
  </conditionalFormatting>
  <conditionalFormatting sqref="O151">
    <cfRule type="cellIs" dxfId="13509" priority="13493" stopIfTrue="1" operator="lessThan">
      <formula>G151</formula>
    </cfRule>
  </conditionalFormatting>
  <conditionalFormatting sqref="O151">
    <cfRule type="cellIs" dxfId="13508" priority="13492" stopIfTrue="1" operator="lessThan">
      <formula>G151</formula>
    </cfRule>
  </conditionalFormatting>
  <conditionalFormatting sqref="O151">
    <cfRule type="cellIs" dxfId="13507" priority="13491" stopIfTrue="1" operator="lessThan">
      <formula>G151</formula>
    </cfRule>
  </conditionalFormatting>
  <conditionalFormatting sqref="O151">
    <cfRule type="cellIs" dxfId="13506" priority="13490" stopIfTrue="1" operator="lessThan">
      <formula>G151</formula>
    </cfRule>
  </conditionalFormatting>
  <conditionalFormatting sqref="O151">
    <cfRule type="cellIs" dxfId="13505" priority="13489" stopIfTrue="1" operator="lessThan">
      <formula>G151</formula>
    </cfRule>
  </conditionalFormatting>
  <conditionalFormatting sqref="O151">
    <cfRule type="cellIs" dxfId="13504" priority="13488" stopIfTrue="1" operator="lessThan">
      <formula>G151</formula>
    </cfRule>
  </conditionalFormatting>
  <conditionalFormatting sqref="O151">
    <cfRule type="cellIs" dxfId="13503" priority="13487" stopIfTrue="1" operator="lessThan">
      <formula>G151</formula>
    </cfRule>
  </conditionalFormatting>
  <conditionalFormatting sqref="O151">
    <cfRule type="cellIs" dxfId="13502" priority="13486" stopIfTrue="1" operator="lessThan">
      <formula>G151</formula>
    </cfRule>
  </conditionalFormatting>
  <conditionalFormatting sqref="O151">
    <cfRule type="cellIs" dxfId="13501" priority="13485" stopIfTrue="1" operator="lessThan">
      <formula>G151</formula>
    </cfRule>
  </conditionalFormatting>
  <conditionalFormatting sqref="O151">
    <cfRule type="cellIs" dxfId="13500" priority="13484" stopIfTrue="1" operator="lessThan">
      <formula>G151</formula>
    </cfRule>
  </conditionalFormatting>
  <conditionalFormatting sqref="O151">
    <cfRule type="cellIs" dxfId="13499" priority="13483" stopIfTrue="1" operator="lessThan">
      <formula>G151</formula>
    </cfRule>
  </conditionalFormatting>
  <conditionalFormatting sqref="O151">
    <cfRule type="cellIs" dxfId="13498" priority="13482" stopIfTrue="1" operator="lessThan">
      <formula>G151</formula>
    </cfRule>
  </conditionalFormatting>
  <conditionalFormatting sqref="O151">
    <cfRule type="cellIs" dxfId="13497" priority="13481" stopIfTrue="1" operator="lessThan">
      <formula>G151</formula>
    </cfRule>
  </conditionalFormatting>
  <conditionalFormatting sqref="O151">
    <cfRule type="cellIs" dxfId="13496" priority="13480" stopIfTrue="1" operator="lessThan">
      <formula>G151</formula>
    </cfRule>
  </conditionalFormatting>
  <conditionalFormatting sqref="O151">
    <cfRule type="cellIs" dxfId="13495" priority="13479" stopIfTrue="1" operator="lessThan">
      <formula>G151</formula>
    </cfRule>
  </conditionalFormatting>
  <conditionalFormatting sqref="O151">
    <cfRule type="cellIs" dxfId="13494" priority="13478" stopIfTrue="1" operator="lessThan">
      <formula>G151</formula>
    </cfRule>
  </conditionalFormatting>
  <conditionalFormatting sqref="O151">
    <cfRule type="cellIs" dxfId="13493" priority="13477" stopIfTrue="1" operator="lessThan">
      <formula>G151</formula>
    </cfRule>
  </conditionalFormatting>
  <conditionalFormatting sqref="O151">
    <cfRule type="cellIs" dxfId="13492" priority="13476" stopIfTrue="1" operator="lessThan">
      <formula>G151</formula>
    </cfRule>
  </conditionalFormatting>
  <conditionalFormatting sqref="O151">
    <cfRule type="cellIs" dxfId="13491" priority="13475" stopIfTrue="1" operator="lessThan">
      <formula>G151</formula>
    </cfRule>
  </conditionalFormatting>
  <conditionalFormatting sqref="O151">
    <cfRule type="cellIs" dxfId="13490" priority="13474" stopIfTrue="1" operator="lessThan">
      <formula>G151</formula>
    </cfRule>
  </conditionalFormatting>
  <conditionalFormatting sqref="O151">
    <cfRule type="cellIs" dxfId="13489" priority="13473" stopIfTrue="1" operator="lessThan">
      <formula>G151</formula>
    </cfRule>
  </conditionalFormatting>
  <conditionalFormatting sqref="O151">
    <cfRule type="cellIs" dxfId="13488" priority="13472" stopIfTrue="1" operator="lessThan">
      <formula>G151</formula>
    </cfRule>
  </conditionalFormatting>
  <conditionalFormatting sqref="O151">
    <cfRule type="cellIs" dxfId="13487" priority="13471" stopIfTrue="1" operator="lessThan">
      <formula>G151</formula>
    </cfRule>
  </conditionalFormatting>
  <conditionalFormatting sqref="O151">
    <cfRule type="cellIs" dxfId="13486" priority="13470" stopIfTrue="1" operator="lessThan">
      <formula>G151</formula>
    </cfRule>
  </conditionalFormatting>
  <conditionalFormatting sqref="O151">
    <cfRule type="cellIs" dxfId="13485" priority="13469" stopIfTrue="1" operator="lessThan">
      <formula>G151</formula>
    </cfRule>
  </conditionalFormatting>
  <conditionalFormatting sqref="O151">
    <cfRule type="cellIs" dxfId="13484" priority="13468" stopIfTrue="1" operator="lessThan">
      <formula>G151</formula>
    </cfRule>
  </conditionalFormatting>
  <conditionalFormatting sqref="O151">
    <cfRule type="cellIs" dxfId="13483" priority="13467" stopIfTrue="1" operator="lessThan">
      <formula>G151</formula>
    </cfRule>
  </conditionalFormatting>
  <conditionalFormatting sqref="O151">
    <cfRule type="cellIs" dxfId="13482" priority="13466" stopIfTrue="1" operator="lessThan">
      <formula>G151</formula>
    </cfRule>
  </conditionalFormatting>
  <conditionalFormatting sqref="O151">
    <cfRule type="cellIs" dxfId="13481" priority="13465" stopIfTrue="1" operator="lessThan">
      <formula>G151</formula>
    </cfRule>
  </conditionalFormatting>
  <conditionalFormatting sqref="O151">
    <cfRule type="cellIs" dxfId="13480" priority="13464" stopIfTrue="1" operator="lessThan">
      <formula>G151</formula>
    </cfRule>
  </conditionalFormatting>
  <conditionalFormatting sqref="O151">
    <cfRule type="cellIs" dxfId="13479" priority="13463" stopIfTrue="1" operator="lessThan">
      <formula>G151</formula>
    </cfRule>
  </conditionalFormatting>
  <conditionalFormatting sqref="O151">
    <cfRule type="cellIs" dxfId="13478" priority="13462" stopIfTrue="1" operator="lessThan">
      <formula>G151</formula>
    </cfRule>
  </conditionalFormatting>
  <conditionalFormatting sqref="O151">
    <cfRule type="cellIs" dxfId="13477" priority="13461" stopIfTrue="1" operator="lessThan">
      <formula>G151</formula>
    </cfRule>
  </conditionalFormatting>
  <conditionalFormatting sqref="O151">
    <cfRule type="cellIs" dxfId="13476" priority="13460" stopIfTrue="1" operator="lessThan">
      <formula>G151</formula>
    </cfRule>
  </conditionalFormatting>
  <conditionalFormatting sqref="O151">
    <cfRule type="cellIs" dxfId="13475" priority="13459" stopIfTrue="1" operator="lessThan">
      <formula>G151</formula>
    </cfRule>
  </conditionalFormatting>
  <conditionalFormatting sqref="O151">
    <cfRule type="cellIs" dxfId="13474" priority="13458" stopIfTrue="1" operator="lessThan">
      <formula>G151</formula>
    </cfRule>
  </conditionalFormatting>
  <conditionalFormatting sqref="O151">
    <cfRule type="cellIs" dxfId="13473" priority="13457" stopIfTrue="1" operator="lessThan">
      <formula>G151</formula>
    </cfRule>
  </conditionalFormatting>
  <conditionalFormatting sqref="O151">
    <cfRule type="cellIs" dxfId="13472" priority="13456" stopIfTrue="1" operator="lessThan">
      <formula>G151</formula>
    </cfRule>
  </conditionalFormatting>
  <conditionalFormatting sqref="O151">
    <cfRule type="cellIs" dxfId="13471" priority="13455" stopIfTrue="1" operator="lessThan">
      <formula>G151</formula>
    </cfRule>
  </conditionalFormatting>
  <conditionalFormatting sqref="O151">
    <cfRule type="cellIs" dxfId="13470" priority="13454" stopIfTrue="1" operator="lessThan">
      <formula>G151</formula>
    </cfRule>
  </conditionalFormatting>
  <conditionalFormatting sqref="O151">
    <cfRule type="cellIs" dxfId="13469" priority="13453" stopIfTrue="1" operator="lessThan">
      <formula>G151</formula>
    </cfRule>
  </conditionalFormatting>
  <conditionalFormatting sqref="O151">
    <cfRule type="cellIs" dxfId="13468" priority="13452" stopIfTrue="1" operator="lessThan">
      <formula>G151</formula>
    </cfRule>
  </conditionalFormatting>
  <conditionalFormatting sqref="O151">
    <cfRule type="cellIs" dxfId="13467" priority="13451" stopIfTrue="1" operator="lessThan">
      <formula>G151</formula>
    </cfRule>
  </conditionalFormatting>
  <conditionalFormatting sqref="O151">
    <cfRule type="cellIs" dxfId="13466" priority="13450" stopIfTrue="1" operator="lessThan">
      <formula>G151</formula>
    </cfRule>
  </conditionalFormatting>
  <conditionalFormatting sqref="O151">
    <cfRule type="cellIs" dxfId="13465" priority="13449" stopIfTrue="1" operator="lessThan">
      <formula>G151</formula>
    </cfRule>
  </conditionalFormatting>
  <conditionalFormatting sqref="O151">
    <cfRule type="cellIs" dxfId="13464" priority="13448" stopIfTrue="1" operator="lessThan">
      <formula>G151</formula>
    </cfRule>
  </conditionalFormatting>
  <conditionalFormatting sqref="O151">
    <cfRule type="cellIs" dxfId="13463" priority="13447" stopIfTrue="1" operator="lessThan">
      <formula>G151</formula>
    </cfRule>
  </conditionalFormatting>
  <conditionalFormatting sqref="O151">
    <cfRule type="cellIs" dxfId="13462" priority="13446" stopIfTrue="1" operator="lessThan">
      <formula>G151</formula>
    </cfRule>
  </conditionalFormatting>
  <conditionalFormatting sqref="O151">
    <cfRule type="cellIs" dxfId="13461" priority="13445" stopIfTrue="1" operator="lessThan">
      <formula>G151</formula>
    </cfRule>
  </conditionalFormatting>
  <conditionalFormatting sqref="O151">
    <cfRule type="cellIs" dxfId="13460" priority="13444" stopIfTrue="1" operator="lessThan">
      <formula>G151</formula>
    </cfRule>
  </conditionalFormatting>
  <conditionalFormatting sqref="O151">
    <cfRule type="cellIs" dxfId="13459" priority="13443" stopIfTrue="1" operator="lessThan">
      <formula>G151</formula>
    </cfRule>
  </conditionalFormatting>
  <conditionalFormatting sqref="O151">
    <cfRule type="cellIs" dxfId="13458" priority="13442" stopIfTrue="1" operator="lessThan">
      <formula>G151</formula>
    </cfRule>
  </conditionalFormatting>
  <conditionalFormatting sqref="O151">
    <cfRule type="cellIs" dxfId="13457" priority="13441" stopIfTrue="1" operator="lessThan">
      <formula>G151</formula>
    </cfRule>
  </conditionalFormatting>
  <conditionalFormatting sqref="O151">
    <cfRule type="cellIs" dxfId="13456" priority="13440" stopIfTrue="1" operator="lessThan">
      <formula>G151</formula>
    </cfRule>
  </conditionalFormatting>
  <conditionalFormatting sqref="O151">
    <cfRule type="cellIs" dxfId="13455" priority="13439" stopIfTrue="1" operator="lessThan">
      <formula>G151</formula>
    </cfRule>
  </conditionalFormatting>
  <conditionalFormatting sqref="O151">
    <cfRule type="cellIs" dxfId="13454" priority="13438" stopIfTrue="1" operator="lessThan">
      <formula>G151</formula>
    </cfRule>
  </conditionalFormatting>
  <conditionalFormatting sqref="O151">
    <cfRule type="cellIs" dxfId="13453" priority="13437" stopIfTrue="1" operator="lessThan">
      <formula>G151</formula>
    </cfRule>
  </conditionalFormatting>
  <conditionalFormatting sqref="O151">
    <cfRule type="cellIs" dxfId="13452" priority="13436" stopIfTrue="1" operator="lessThan">
      <formula>G151</formula>
    </cfRule>
  </conditionalFormatting>
  <conditionalFormatting sqref="O151">
    <cfRule type="cellIs" dxfId="13451" priority="13435" stopIfTrue="1" operator="lessThan">
      <formula>G151</formula>
    </cfRule>
  </conditionalFormatting>
  <conditionalFormatting sqref="O151">
    <cfRule type="cellIs" dxfId="13450" priority="13434" stopIfTrue="1" operator="lessThan">
      <formula>G151</formula>
    </cfRule>
  </conditionalFormatting>
  <conditionalFormatting sqref="O151">
    <cfRule type="cellIs" dxfId="13449" priority="13433" stopIfTrue="1" operator="lessThan">
      <formula>G151</formula>
    </cfRule>
  </conditionalFormatting>
  <conditionalFormatting sqref="O151">
    <cfRule type="cellIs" dxfId="13448" priority="13432" stopIfTrue="1" operator="lessThan">
      <formula>G151</formula>
    </cfRule>
  </conditionalFormatting>
  <conditionalFormatting sqref="O151">
    <cfRule type="cellIs" dxfId="13447" priority="13431" stopIfTrue="1" operator="lessThan">
      <formula>G151</formula>
    </cfRule>
  </conditionalFormatting>
  <conditionalFormatting sqref="O151">
    <cfRule type="cellIs" dxfId="13446" priority="13430" stopIfTrue="1" operator="lessThan">
      <formula>G151</formula>
    </cfRule>
  </conditionalFormatting>
  <conditionalFormatting sqref="O151">
    <cfRule type="cellIs" dxfId="13445" priority="13429" stopIfTrue="1" operator="lessThan">
      <formula>G151</formula>
    </cfRule>
  </conditionalFormatting>
  <conditionalFormatting sqref="O151">
    <cfRule type="cellIs" dxfId="13444" priority="13428" stopIfTrue="1" operator="lessThan">
      <formula>G151</formula>
    </cfRule>
  </conditionalFormatting>
  <conditionalFormatting sqref="O151">
    <cfRule type="cellIs" dxfId="13443" priority="13427" stopIfTrue="1" operator="lessThan">
      <formula>G151</formula>
    </cfRule>
  </conditionalFormatting>
  <conditionalFormatting sqref="O151">
    <cfRule type="cellIs" dxfId="13442" priority="13426" stopIfTrue="1" operator="lessThan">
      <formula>G151</formula>
    </cfRule>
  </conditionalFormatting>
  <conditionalFormatting sqref="O151">
    <cfRule type="cellIs" dxfId="13441" priority="13425" stopIfTrue="1" operator="lessThan">
      <formula>G151</formula>
    </cfRule>
  </conditionalFormatting>
  <conditionalFormatting sqref="O151">
    <cfRule type="cellIs" dxfId="13440" priority="13424" stopIfTrue="1" operator="lessThan">
      <formula>G151</formula>
    </cfRule>
  </conditionalFormatting>
  <conditionalFormatting sqref="O151">
    <cfRule type="cellIs" dxfId="13439" priority="13423" stopIfTrue="1" operator="lessThan">
      <formula>G151</formula>
    </cfRule>
  </conditionalFormatting>
  <conditionalFormatting sqref="O151">
    <cfRule type="cellIs" dxfId="13438" priority="13422" stopIfTrue="1" operator="lessThan">
      <formula>G151</formula>
    </cfRule>
  </conditionalFormatting>
  <conditionalFormatting sqref="O151">
    <cfRule type="cellIs" dxfId="13437" priority="13421" stopIfTrue="1" operator="lessThan">
      <formula>G151</formula>
    </cfRule>
  </conditionalFormatting>
  <conditionalFormatting sqref="O151">
    <cfRule type="cellIs" dxfId="13436" priority="13420" stopIfTrue="1" operator="lessThan">
      <formula>G151</formula>
    </cfRule>
  </conditionalFormatting>
  <conditionalFormatting sqref="O151">
    <cfRule type="cellIs" dxfId="13435" priority="13419" stopIfTrue="1" operator="lessThan">
      <formula>G151</formula>
    </cfRule>
  </conditionalFormatting>
  <conditionalFormatting sqref="O151">
    <cfRule type="cellIs" dxfId="13434" priority="13418" stopIfTrue="1" operator="lessThan">
      <formula>G151</formula>
    </cfRule>
  </conditionalFormatting>
  <conditionalFormatting sqref="O151">
    <cfRule type="cellIs" dxfId="13433" priority="13417" stopIfTrue="1" operator="lessThan">
      <formula>G151</formula>
    </cfRule>
  </conditionalFormatting>
  <conditionalFormatting sqref="O151">
    <cfRule type="cellIs" dxfId="13432" priority="13416" stopIfTrue="1" operator="lessThan">
      <formula>G151</formula>
    </cfRule>
  </conditionalFormatting>
  <conditionalFormatting sqref="O151">
    <cfRule type="cellIs" dxfId="13431" priority="13415" stopIfTrue="1" operator="lessThan">
      <formula>G151</formula>
    </cfRule>
  </conditionalFormatting>
  <conditionalFormatting sqref="O151">
    <cfRule type="cellIs" dxfId="13430" priority="13414" stopIfTrue="1" operator="lessThan">
      <formula>G151</formula>
    </cfRule>
  </conditionalFormatting>
  <conditionalFormatting sqref="O151">
    <cfRule type="cellIs" dxfId="13429" priority="13413" stopIfTrue="1" operator="lessThan">
      <formula>G151</formula>
    </cfRule>
  </conditionalFormatting>
  <conditionalFormatting sqref="O151">
    <cfRule type="cellIs" dxfId="13428" priority="13412" stopIfTrue="1" operator="lessThan">
      <formula>G151</formula>
    </cfRule>
  </conditionalFormatting>
  <conditionalFormatting sqref="O151">
    <cfRule type="cellIs" dxfId="13427" priority="13411" stopIfTrue="1" operator="lessThan">
      <formula>G151</formula>
    </cfRule>
  </conditionalFormatting>
  <conditionalFormatting sqref="O151">
    <cfRule type="cellIs" dxfId="13426" priority="13410" stopIfTrue="1" operator="lessThan">
      <formula>G151</formula>
    </cfRule>
  </conditionalFormatting>
  <conditionalFormatting sqref="O151">
    <cfRule type="cellIs" dxfId="13425" priority="13409" stopIfTrue="1" operator="lessThan">
      <formula>G151</formula>
    </cfRule>
  </conditionalFormatting>
  <conditionalFormatting sqref="O151">
    <cfRule type="cellIs" dxfId="13424" priority="13408" stopIfTrue="1" operator="lessThan">
      <formula>G151</formula>
    </cfRule>
  </conditionalFormatting>
  <conditionalFormatting sqref="O151">
    <cfRule type="cellIs" dxfId="13423" priority="13407" stopIfTrue="1" operator="lessThan">
      <formula>G151</formula>
    </cfRule>
  </conditionalFormatting>
  <conditionalFormatting sqref="O151">
    <cfRule type="cellIs" dxfId="13422" priority="13406" stopIfTrue="1" operator="lessThan">
      <formula>G151</formula>
    </cfRule>
  </conditionalFormatting>
  <conditionalFormatting sqref="O151">
    <cfRule type="cellIs" dxfId="13421" priority="13405" stopIfTrue="1" operator="lessThan">
      <formula>G151</formula>
    </cfRule>
  </conditionalFormatting>
  <conditionalFormatting sqref="O151">
    <cfRule type="cellIs" dxfId="13420" priority="13404" stopIfTrue="1" operator="lessThan">
      <formula>G151</formula>
    </cfRule>
  </conditionalFormatting>
  <conditionalFormatting sqref="O151">
    <cfRule type="cellIs" dxfId="13419" priority="13403" stopIfTrue="1" operator="lessThan">
      <formula>G151</formula>
    </cfRule>
  </conditionalFormatting>
  <conditionalFormatting sqref="O151">
    <cfRule type="cellIs" dxfId="13418" priority="13402" stopIfTrue="1" operator="lessThan">
      <formula>G151</formula>
    </cfRule>
  </conditionalFormatting>
  <conditionalFormatting sqref="O151">
    <cfRule type="cellIs" dxfId="13417" priority="13401" stopIfTrue="1" operator="lessThan">
      <formula>G151</formula>
    </cfRule>
  </conditionalFormatting>
  <conditionalFormatting sqref="O151">
    <cfRule type="cellIs" dxfId="13416" priority="13400" stopIfTrue="1" operator="lessThan">
      <formula>G151</formula>
    </cfRule>
  </conditionalFormatting>
  <conditionalFormatting sqref="O151">
    <cfRule type="cellIs" dxfId="13415" priority="13399" stopIfTrue="1" operator="lessThan">
      <formula>G151</formula>
    </cfRule>
  </conditionalFormatting>
  <conditionalFormatting sqref="O151">
    <cfRule type="cellIs" dxfId="13414" priority="13398" stopIfTrue="1" operator="lessThan">
      <formula>G151</formula>
    </cfRule>
  </conditionalFormatting>
  <conditionalFormatting sqref="O151">
    <cfRule type="cellIs" dxfId="13413" priority="13397" stopIfTrue="1" operator="lessThan">
      <formula>G151</formula>
    </cfRule>
  </conditionalFormatting>
  <conditionalFormatting sqref="O151">
    <cfRule type="cellIs" dxfId="13412" priority="13396" stopIfTrue="1" operator="lessThan">
      <formula>G151</formula>
    </cfRule>
  </conditionalFormatting>
  <conditionalFormatting sqref="O151">
    <cfRule type="cellIs" dxfId="13411" priority="13395" stopIfTrue="1" operator="lessThan">
      <formula>G151</formula>
    </cfRule>
  </conditionalFormatting>
  <conditionalFormatting sqref="O151">
    <cfRule type="cellIs" dxfId="13410" priority="13394" stopIfTrue="1" operator="lessThan">
      <formula>G151</formula>
    </cfRule>
  </conditionalFormatting>
  <conditionalFormatting sqref="O151">
    <cfRule type="cellIs" dxfId="13409" priority="13393" stopIfTrue="1" operator="lessThan">
      <formula>G151</formula>
    </cfRule>
  </conditionalFormatting>
  <conditionalFormatting sqref="O151">
    <cfRule type="cellIs" dxfId="13408" priority="13392" stopIfTrue="1" operator="lessThan">
      <formula>G151</formula>
    </cfRule>
  </conditionalFormatting>
  <conditionalFormatting sqref="O151">
    <cfRule type="cellIs" dxfId="13407" priority="13391" stopIfTrue="1" operator="lessThan">
      <formula>G151</formula>
    </cfRule>
  </conditionalFormatting>
  <conditionalFormatting sqref="O151">
    <cfRule type="cellIs" dxfId="13406" priority="13390" stopIfTrue="1" operator="lessThan">
      <formula>G151</formula>
    </cfRule>
  </conditionalFormatting>
  <conditionalFormatting sqref="O151">
    <cfRule type="cellIs" dxfId="13405" priority="13389" stopIfTrue="1" operator="lessThan">
      <formula>G151</formula>
    </cfRule>
  </conditionalFormatting>
  <conditionalFormatting sqref="O151">
    <cfRule type="cellIs" dxfId="13404" priority="13388" stopIfTrue="1" operator="lessThan">
      <formula>G151</formula>
    </cfRule>
  </conditionalFormatting>
  <conditionalFormatting sqref="O151">
    <cfRule type="cellIs" dxfId="13403" priority="13387" stopIfTrue="1" operator="lessThan">
      <formula>G151</formula>
    </cfRule>
  </conditionalFormatting>
  <conditionalFormatting sqref="O151">
    <cfRule type="cellIs" dxfId="13402" priority="13386" stopIfTrue="1" operator="lessThan">
      <formula>G151</formula>
    </cfRule>
  </conditionalFormatting>
  <conditionalFormatting sqref="O151">
    <cfRule type="cellIs" dxfId="13401" priority="13385" stopIfTrue="1" operator="lessThan">
      <formula>G151</formula>
    </cfRule>
  </conditionalFormatting>
  <conditionalFormatting sqref="O151">
    <cfRule type="cellIs" dxfId="13400" priority="13384" stopIfTrue="1" operator="lessThan">
      <formula>G151</formula>
    </cfRule>
  </conditionalFormatting>
  <conditionalFormatting sqref="O151">
    <cfRule type="cellIs" dxfId="13399" priority="13383" stopIfTrue="1" operator="lessThan">
      <formula>G151</formula>
    </cfRule>
  </conditionalFormatting>
  <conditionalFormatting sqref="O151">
    <cfRule type="cellIs" dxfId="13398" priority="13382" stopIfTrue="1" operator="lessThan">
      <formula>G151</formula>
    </cfRule>
  </conditionalFormatting>
  <conditionalFormatting sqref="O151">
    <cfRule type="cellIs" dxfId="13397" priority="13381" stopIfTrue="1" operator="lessThan">
      <formula>G151</formula>
    </cfRule>
  </conditionalFormatting>
  <conditionalFormatting sqref="O151">
    <cfRule type="cellIs" dxfId="13396" priority="13380" stopIfTrue="1" operator="lessThan">
      <formula>G151</formula>
    </cfRule>
  </conditionalFormatting>
  <conditionalFormatting sqref="O151">
    <cfRule type="cellIs" dxfId="13395" priority="13379" stopIfTrue="1" operator="lessThan">
      <formula>G151</formula>
    </cfRule>
  </conditionalFormatting>
  <conditionalFormatting sqref="O151">
    <cfRule type="cellIs" dxfId="13394" priority="13378" stopIfTrue="1" operator="lessThan">
      <formula>G151</formula>
    </cfRule>
  </conditionalFormatting>
  <conditionalFormatting sqref="O151">
    <cfRule type="cellIs" dxfId="13393" priority="13377" stopIfTrue="1" operator="lessThan">
      <formula>G151</formula>
    </cfRule>
  </conditionalFormatting>
  <conditionalFormatting sqref="O151">
    <cfRule type="cellIs" dxfId="13392" priority="13376" stopIfTrue="1" operator="lessThan">
      <formula>G151</formula>
    </cfRule>
  </conditionalFormatting>
  <conditionalFormatting sqref="O151">
    <cfRule type="cellIs" dxfId="13391" priority="13375" stopIfTrue="1" operator="lessThan">
      <formula>G151</formula>
    </cfRule>
  </conditionalFormatting>
  <conditionalFormatting sqref="O151">
    <cfRule type="cellIs" dxfId="13390" priority="13374" stopIfTrue="1" operator="lessThan">
      <formula>G151</formula>
    </cfRule>
  </conditionalFormatting>
  <conditionalFormatting sqref="O151">
    <cfRule type="cellIs" dxfId="13389" priority="13373" stopIfTrue="1" operator="lessThan">
      <formula>G151</formula>
    </cfRule>
  </conditionalFormatting>
  <conditionalFormatting sqref="O151">
    <cfRule type="cellIs" dxfId="13388" priority="13372" stopIfTrue="1" operator="lessThan">
      <formula>G151</formula>
    </cfRule>
  </conditionalFormatting>
  <conditionalFormatting sqref="O151">
    <cfRule type="cellIs" dxfId="13387" priority="13371" stopIfTrue="1" operator="lessThan">
      <formula>G151</formula>
    </cfRule>
  </conditionalFormatting>
  <conditionalFormatting sqref="O151">
    <cfRule type="cellIs" dxfId="13386" priority="13370" stopIfTrue="1" operator="lessThan">
      <formula>G151</formula>
    </cfRule>
  </conditionalFormatting>
  <conditionalFormatting sqref="O151">
    <cfRule type="cellIs" dxfId="13385" priority="13369" stopIfTrue="1" operator="lessThan">
      <formula>G151</formula>
    </cfRule>
  </conditionalFormatting>
  <conditionalFormatting sqref="O151">
    <cfRule type="cellIs" dxfId="13384" priority="13368" stopIfTrue="1" operator="lessThan">
      <formula>G151</formula>
    </cfRule>
  </conditionalFormatting>
  <conditionalFormatting sqref="O151">
    <cfRule type="cellIs" dxfId="13383" priority="13367" stopIfTrue="1" operator="lessThan">
      <formula>G151</formula>
    </cfRule>
  </conditionalFormatting>
  <conditionalFormatting sqref="O151">
    <cfRule type="cellIs" dxfId="13382" priority="13366" stopIfTrue="1" operator="lessThan">
      <formula>G151</formula>
    </cfRule>
  </conditionalFormatting>
  <conditionalFormatting sqref="O151">
    <cfRule type="cellIs" dxfId="13381" priority="13365" stopIfTrue="1" operator="lessThan">
      <formula>G151</formula>
    </cfRule>
  </conditionalFormatting>
  <conditionalFormatting sqref="O151">
    <cfRule type="cellIs" dxfId="13380" priority="13364" stopIfTrue="1" operator="lessThan">
      <formula>G151</formula>
    </cfRule>
  </conditionalFormatting>
  <conditionalFormatting sqref="O151">
    <cfRule type="cellIs" dxfId="13379" priority="13363" stopIfTrue="1" operator="lessThan">
      <formula>G151</formula>
    </cfRule>
  </conditionalFormatting>
  <conditionalFormatting sqref="O151">
    <cfRule type="cellIs" dxfId="13378" priority="13362" stopIfTrue="1" operator="lessThan">
      <formula>G151</formula>
    </cfRule>
  </conditionalFormatting>
  <conditionalFormatting sqref="O151">
    <cfRule type="cellIs" dxfId="13377" priority="13361" stopIfTrue="1" operator="lessThan">
      <formula>G151</formula>
    </cfRule>
  </conditionalFormatting>
  <conditionalFormatting sqref="O151">
    <cfRule type="cellIs" dxfId="13376" priority="13360" stopIfTrue="1" operator="lessThan">
      <formula>G151</formula>
    </cfRule>
  </conditionalFormatting>
  <conditionalFormatting sqref="O151">
    <cfRule type="cellIs" dxfId="13375" priority="13359" stopIfTrue="1" operator="lessThan">
      <formula>G151</formula>
    </cfRule>
  </conditionalFormatting>
  <conditionalFormatting sqref="O151">
    <cfRule type="cellIs" dxfId="13374" priority="13358" stopIfTrue="1" operator="lessThan">
      <formula>G151</formula>
    </cfRule>
  </conditionalFormatting>
  <conditionalFormatting sqref="O151">
    <cfRule type="cellIs" dxfId="13373" priority="13357" stopIfTrue="1" operator="lessThan">
      <formula>G151</formula>
    </cfRule>
  </conditionalFormatting>
  <conditionalFormatting sqref="O151">
    <cfRule type="cellIs" dxfId="13372" priority="13356" stopIfTrue="1" operator="lessThan">
      <formula>G151</formula>
    </cfRule>
  </conditionalFormatting>
  <conditionalFormatting sqref="O151">
    <cfRule type="cellIs" dxfId="13371" priority="13355" stopIfTrue="1" operator="lessThan">
      <formula>G151</formula>
    </cfRule>
  </conditionalFormatting>
  <conditionalFormatting sqref="O151">
    <cfRule type="cellIs" dxfId="13370" priority="13354" stopIfTrue="1" operator="lessThan">
      <formula>G151</formula>
    </cfRule>
  </conditionalFormatting>
  <conditionalFormatting sqref="O151">
    <cfRule type="cellIs" dxfId="13369" priority="13353" stopIfTrue="1" operator="lessThan">
      <formula>G151</formula>
    </cfRule>
  </conditionalFormatting>
  <conditionalFormatting sqref="O151">
    <cfRule type="cellIs" dxfId="13368" priority="13352" stopIfTrue="1" operator="lessThan">
      <formula>G151</formula>
    </cfRule>
  </conditionalFormatting>
  <conditionalFormatting sqref="O151">
    <cfRule type="cellIs" dxfId="13367" priority="13351" stopIfTrue="1" operator="lessThan">
      <formula>G151</formula>
    </cfRule>
  </conditionalFormatting>
  <conditionalFormatting sqref="O151">
    <cfRule type="cellIs" dxfId="13366" priority="13350" stopIfTrue="1" operator="lessThan">
      <formula>G151</formula>
    </cfRule>
  </conditionalFormatting>
  <conditionalFormatting sqref="O151">
    <cfRule type="cellIs" dxfId="13365" priority="13349" stopIfTrue="1" operator="lessThan">
      <formula>G151</formula>
    </cfRule>
  </conditionalFormatting>
  <conditionalFormatting sqref="O151">
    <cfRule type="cellIs" dxfId="13364" priority="13348" stopIfTrue="1" operator="lessThan">
      <formula>G151</formula>
    </cfRule>
  </conditionalFormatting>
  <conditionalFormatting sqref="O151">
    <cfRule type="cellIs" dxfId="13363" priority="13347" stopIfTrue="1" operator="lessThan">
      <formula>G151</formula>
    </cfRule>
  </conditionalFormatting>
  <conditionalFormatting sqref="O151">
    <cfRule type="cellIs" dxfId="13362" priority="13346" stopIfTrue="1" operator="lessThan">
      <formula>G151</formula>
    </cfRule>
  </conditionalFormatting>
  <conditionalFormatting sqref="O151">
    <cfRule type="cellIs" dxfId="13361" priority="13345" stopIfTrue="1" operator="lessThan">
      <formula>G151</formula>
    </cfRule>
  </conditionalFormatting>
  <conditionalFormatting sqref="O151">
    <cfRule type="cellIs" dxfId="13360" priority="13344" stopIfTrue="1" operator="lessThan">
      <formula>G151</formula>
    </cfRule>
  </conditionalFormatting>
  <conditionalFormatting sqref="O151">
    <cfRule type="cellIs" dxfId="13359" priority="13343" stopIfTrue="1" operator="lessThan">
      <formula>G151</formula>
    </cfRule>
  </conditionalFormatting>
  <conditionalFormatting sqref="O151">
    <cfRule type="cellIs" dxfId="13358" priority="13342" stopIfTrue="1" operator="lessThan">
      <formula>G151</formula>
    </cfRule>
  </conditionalFormatting>
  <conditionalFormatting sqref="O151">
    <cfRule type="cellIs" dxfId="13357" priority="13341" stopIfTrue="1" operator="lessThan">
      <formula>G151</formula>
    </cfRule>
  </conditionalFormatting>
  <conditionalFormatting sqref="O151">
    <cfRule type="cellIs" dxfId="13356" priority="13340" stopIfTrue="1" operator="lessThan">
      <formula>G151</formula>
    </cfRule>
  </conditionalFormatting>
  <conditionalFormatting sqref="O151">
    <cfRule type="cellIs" dxfId="13355" priority="13339" stopIfTrue="1" operator="lessThan">
      <formula>G151</formula>
    </cfRule>
  </conditionalFormatting>
  <conditionalFormatting sqref="O151">
    <cfRule type="cellIs" dxfId="13354" priority="13338" stopIfTrue="1" operator="lessThan">
      <formula>G151</formula>
    </cfRule>
  </conditionalFormatting>
  <conditionalFormatting sqref="O151">
    <cfRule type="cellIs" dxfId="13353" priority="13337" stopIfTrue="1" operator="lessThan">
      <formula>G151</formula>
    </cfRule>
  </conditionalFormatting>
  <conditionalFormatting sqref="O151">
    <cfRule type="cellIs" dxfId="13352" priority="13336" stopIfTrue="1" operator="lessThan">
      <formula>G151</formula>
    </cfRule>
  </conditionalFormatting>
  <conditionalFormatting sqref="O151">
    <cfRule type="cellIs" dxfId="13351" priority="13335" stopIfTrue="1" operator="lessThan">
      <formula>G151</formula>
    </cfRule>
  </conditionalFormatting>
  <conditionalFormatting sqref="O151">
    <cfRule type="cellIs" dxfId="13350" priority="13334" stopIfTrue="1" operator="lessThan">
      <formula>G151</formula>
    </cfRule>
  </conditionalFormatting>
  <conditionalFormatting sqref="O151">
    <cfRule type="cellIs" dxfId="13349" priority="13333" stopIfTrue="1" operator="lessThan">
      <formula>G151</formula>
    </cfRule>
  </conditionalFormatting>
  <conditionalFormatting sqref="O151">
    <cfRule type="cellIs" dxfId="13348" priority="13332" stopIfTrue="1" operator="lessThan">
      <formula>G151</formula>
    </cfRule>
  </conditionalFormatting>
  <conditionalFormatting sqref="O151">
    <cfRule type="cellIs" dxfId="13347" priority="13331" stopIfTrue="1" operator="lessThan">
      <formula>G151</formula>
    </cfRule>
  </conditionalFormatting>
  <conditionalFormatting sqref="O151">
    <cfRule type="cellIs" dxfId="13346" priority="13330" stopIfTrue="1" operator="lessThan">
      <formula>G151</formula>
    </cfRule>
  </conditionalFormatting>
  <conditionalFormatting sqref="O151">
    <cfRule type="cellIs" dxfId="13345" priority="13329" stopIfTrue="1" operator="lessThan">
      <formula>G151</formula>
    </cfRule>
  </conditionalFormatting>
  <conditionalFormatting sqref="O151">
    <cfRule type="cellIs" dxfId="13344" priority="13328" stopIfTrue="1" operator="lessThan">
      <formula>G151</formula>
    </cfRule>
  </conditionalFormatting>
  <conditionalFormatting sqref="O151">
    <cfRule type="cellIs" dxfId="13343" priority="13327" stopIfTrue="1" operator="lessThan">
      <formula>G151</formula>
    </cfRule>
  </conditionalFormatting>
  <conditionalFormatting sqref="O151">
    <cfRule type="cellIs" dxfId="13342" priority="13326" stopIfTrue="1" operator="lessThan">
      <formula>G151</formula>
    </cfRule>
  </conditionalFormatting>
  <conditionalFormatting sqref="O151">
    <cfRule type="cellIs" dxfId="13341" priority="13325" stopIfTrue="1" operator="lessThan">
      <formula>G151</formula>
    </cfRule>
  </conditionalFormatting>
  <conditionalFormatting sqref="O151">
    <cfRule type="cellIs" dxfId="13340" priority="13324" stopIfTrue="1" operator="lessThan">
      <formula>G151</formula>
    </cfRule>
  </conditionalFormatting>
  <conditionalFormatting sqref="O151">
    <cfRule type="cellIs" dxfId="13339" priority="13323" stopIfTrue="1" operator="lessThan">
      <formula>G151</formula>
    </cfRule>
  </conditionalFormatting>
  <conditionalFormatting sqref="O151">
    <cfRule type="cellIs" dxfId="13338" priority="13322" stopIfTrue="1" operator="lessThan">
      <formula>G151</formula>
    </cfRule>
  </conditionalFormatting>
  <conditionalFormatting sqref="O151">
    <cfRule type="cellIs" dxfId="13337" priority="13321" stopIfTrue="1" operator="lessThan">
      <formula>G151</formula>
    </cfRule>
  </conditionalFormatting>
  <conditionalFormatting sqref="O151">
    <cfRule type="cellIs" dxfId="13336" priority="13320" stopIfTrue="1" operator="lessThan">
      <formula>G151</formula>
    </cfRule>
  </conditionalFormatting>
  <conditionalFormatting sqref="O151">
    <cfRule type="cellIs" dxfId="13335" priority="13319" stopIfTrue="1" operator="lessThan">
      <formula>G151</formula>
    </cfRule>
  </conditionalFormatting>
  <conditionalFormatting sqref="O151">
    <cfRule type="cellIs" dxfId="13334" priority="13318" stopIfTrue="1" operator="lessThan">
      <formula>G151</formula>
    </cfRule>
  </conditionalFormatting>
  <conditionalFormatting sqref="O151">
    <cfRule type="cellIs" dxfId="13333" priority="13317" stopIfTrue="1" operator="lessThan">
      <formula>G151</formula>
    </cfRule>
  </conditionalFormatting>
  <conditionalFormatting sqref="O151">
    <cfRule type="cellIs" dxfId="13332" priority="13316" stopIfTrue="1" operator="lessThan">
      <formula>G151</formula>
    </cfRule>
  </conditionalFormatting>
  <conditionalFormatting sqref="O151">
    <cfRule type="cellIs" dxfId="13331" priority="13315" stopIfTrue="1" operator="lessThan">
      <formula>G151</formula>
    </cfRule>
  </conditionalFormatting>
  <conditionalFormatting sqref="O151">
    <cfRule type="cellIs" dxfId="13330" priority="13314" stopIfTrue="1" operator="lessThan">
      <formula>G151</formula>
    </cfRule>
  </conditionalFormatting>
  <conditionalFormatting sqref="O151">
    <cfRule type="cellIs" dxfId="13329" priority="13313" stopIfTrue="1" operator="lessThan">
      <formula>G151</formula>
    </cfRule>
  </conditionalFormatting>
  <conditionalFormatting sqref="O151">
    <cfRule type="cellIs" dxfId="13328" priority="13312" stopIfTrue="1" operator="lessThan">
      <formula>G151</formula>
    </cfRule>
  </conditionalFormatting>
  <conditionalFormatting sqref="O151">
    <cfRule type="cellIs" dxfId="13327" priority="13311" stopIfTrue="1" operator="lessThan">
      <formula>G151</formula>
    </cfRule>
  </conditionalFormatting>
  <conditionalFormatting sqref="O151">
    <cfRule type="cellIs" dxfId="13326" priority="13310" stopIfTrue="1" operator="lessThan">
      <formula>G151</formula>
    </cfRule>
  </conditionalFormatting>
  <conditionalFormatting sqref="O151">
    <cfRule type="cellIs" dxfId="13325" priority="13309" stopIfTrue="1" operator="lessThan">
      <formula>G151</formula>
    </cfRule>
  </conditionalFormatting>
  <conditionalFormatting sqref="O151">
    <cfRule type="cellIs" dxfId="13324" priority="13308" stopIfTrue="1" operator="lessThan">
      <formula>G151</formula>
    </cfRule>
  </conditionalFormatting>
  <conditionalFormatting sqref="O151">
    <cfRule type="cellIs" dxfId="13323" priority="13307" stopIfTrue="1" operator="lessThan">
      <formula>G151</formula>
    </cfRule>
  </conditionalFormatting>
  <conditionalFormatting sqref="O151">
    <cfRule type="cellIs" dxfId="13322" priority="13306" stopIfTrue="1" operator="lessThan">
      <formula>G151</formula>
    </cfRule>
  </conditionalFormatting>
  <conditionalFormatting sqref="O151">
    <cfRule type="cellIs" dxfId="13321" priority="13305" stopIfTrue="1" operator="lessThan">
      <formula>G151</formula>
    </cfRule>
  </conditionalFormatting>
  <conditionalFormatting sqref="O151">
    <cfRule type="cellIs" dxfId="13320" priority="13304" stopIfTrue="1" operator="lessThan">
      <formula>G151</formula>
    </cfRule>
  </conditionalFormatting>
  <conditionalFormatting sqref="O151">
    <cfRule type="cellIs" dxfId="13319" priority="13303" stopIfTrue="1" operator="lessThan">
      <formula>G151</formula>
    </cfRule>
  </conditionalFormatting>
  <conditionalFormatting sqref="O151">
    <cfRule type="cellIs" dxfId="13318" priority="13302" stopIfTrue="1" operator="lessThan">
      <formula>G151</formula>
    </cfRule>
  </conditionalFormatting>
  <conditionalFormatting sqref="O151">
    <cfRule type="cellIs" dxfId="13317" priority="13301" stopIfTrue="1" operator="lessThan">
      <formula>G151</formula>
    </cfRule>
  </conditionalFormatting>
  <conditionalFormatting sqref="O151">
    <cfRule type="cellIs" dxfId="13316" priority="13300" stopIfTrue="1" operator="lessThan">
      <formula>G151</formula>
    </cfRule>
  </conditionalFormatting>
  <conditionalFormatting sqref="O151">
    <cfRule type="cellIs" dxfId="13315" priority="13299" stopIfTrue="1" operator="lessThan">
      <formula>G151</formula>
    </cfRule>
  </conditionalFormatting>
  <conditionalFormatting sqref="O151">
    <cfRule type="cellIs" dxfId="13314" priority="13298" stopIfTrue="1" operator="lessThan">
      <formula>G151</formula>
    </cfRule>
  </conditionalFormatting>
  <conditionalFormatting sqref="O151">
    <cfRule type="cellIs" dxfId="13313" priority="13297" stopIfTrue="1" operator="lessThan">
      <formula>G151</formula>
    </cfRule>
  </conditionalFormatting>
  <conditionalFormatting sqref="O151">
    <cfRule type="cellIs" dxfId="13312" priority="13296" stopIfTrue="1" operator="lessThan">
      <formula>G151</formula>
    </cfRule>
  </conditionalFormatting>
  <conditionalFormatting sqref="O151">
    <cfRule type="cellIs" dxfId="13311" priority="13295" stopIfTrue="1" operator="lessThan">
      <formula>G151</formula>
    </cfRule>
  </conditionalFormatting>
  <conditionalFormatting sqref="O151">
    <cfRule type="cellIs" dxfId="13310" priority="13294" stopIfTrue="1" operator="lessThan">
      <formula>G151</formula>
    </cfRule>
  </conditionalFormatting>
  <conditionalFormatting sqref="O151">
    <cfRule type="cellIs" dxfId="13309" priority="13293" stopIfTrue="1" operator="lessThan">
      <formula>G151</formula>
    </cfRule>
  </conditionalFormatting>
  <conditionalFormatting sqref="O151">
    <cfRule type="cellIs" dxfId="13308" priority="13292" stopIfTrue="1" operator="lessThan">
      <formula>G151</formula>
    </cfRule>
  </conditionalFormatting>
  <conditionalFormatting sqref="O151">
    <cfRule type="cellIs" dxfId="13307" priority="13291" stopIfTrue="1" operator="lessThan">
      <formula>G151</formula>
    </cfRule>
  </conditionalFormatting>
  <conditionalFormatting sqref="O151">
    <cfRule type="cellIs" dxfId="13306" priority="13290" stopIfTrue="1" operator="lessThan">
      <formula>G151</formula>
    </cfRule>
  </conditionalFormatting>
  <conditionalFormatting sqref="O151">
    <cfRule type="cellIs" dxfId="13305" priority="13289" stopIfTrue="1" operator="lessThan">
      <formula>G151</formula>
    </cfRule>
  </conditionalFormatting>
  <conditionalFormatting sqref="O151">
    <cfRule type="cellIs" dxfId="13304" priority="13288" stopIfTrue="1" operator="lessThan">
      <formula>G151</formula>
    </cfRule>
  </conditionalFormatting>
  <conditionalFormatting sqref="O151">
    <cfRule type="cellIs" dxfId="13303" priority="13287" stopIfTrue="1" operator="lessThan">
      <formula>G151</formula>
    </cfRule>
  </conditionalFormatting>
  <conditionalFormatting sqref="O151">
    <cfRule type="cellIs" dxfId="13302" priority="13286" stopIfTrue="1" operator="lessThan">
      <formula>G151</formula>
    </cfRule>
  </conditionalFormatting>
  <conditionalFormatting sqref="O151">
    <cfRule type="cellIs" dxfId="13301" priority="13285" stopIfTrue="1" operator="lessThan">
      <formula>G151</formula>
    </cfRule>
  </conditionalFormatting>
  <conditionalFormatting sqref="O151">
    <cfRule type="cellIs" dxfId="13300" priority="13284" stopIfTrue="1" operator="lessThan">
      <formula>G151</formula>
    </cfRule>
  </conditionalFormatting>
  <conditionalFormatting sqref="O151">
    <cfRule type="cellIs" dxfId="13299" priority="13283" stopIfTrue="1" operator="lessThan">
      <formula>G151</formula>
    </cfRule>
  </conditionalFormatting>
  <conditionalFormatting sqref="O151">
    <cfRule type="cellIs" dxfId="13298" priority="13282" stopIfTrue="1" operator="lessThan">
      <formula>G151</formula>
    </cfRule>
  </conditionalFormatting>
  <conditionalFormatting sqref="O151">
    <cfRule type="cellIs" dxfId="13297" priority="13281" stopIfTrue="1" operator="lessThan">
      <formula>G151</formula>
    </cfRule>
  </conditionalFormatting>
  <conditionalFormatting sqref="O151">
    <cfRule type="cellIs" dxfId="13296" priority="13280" stopIfTrue="1" operator="lessThan">
      <formula>G151</formula>
    </cfRule>
  </conditionalFormatting>
  <conditionalFormatting sqref="O151">
    <cfRule type="cellIs" dxfId="13295" priority="13279" stopIfTrue="1" operator="lessThan">
      <formula>G151</formula>
    </cfRule>
  </conditionalFormatting>
  <conditionalFormatting sqref="O151">
    <cfRule type="cellIs" dxfId="13294" priority="13278" stopIfTrue="1" operator="lessThan">
      <formula>G151</formula>
    </cfRule>
  </conditionalFormatting>
  <conditionalFormatting sqref="O151">
    <cfRule type="cellIs" dxfId="13293" priority="13277" stopIfTrue="1" operator="lessThan">
      <formula>G151</formula>
    </cfRule>
  </conditionalFormatting>
  <conditionalFormatting sqref="O151">
    <cfRule type="cellIs" dxfId="13292" priority="13276" stopIfTrue="1" operator="lessThan">
      <formula>G151</formula>
    </cfRule>
  </conditionalFormatting>
  <conditionalFormatting sqref="O151">
    <cfRule type="cellIs" dxfId="13291" priority="13275" stopIfTrue="1" operator="lessThan">
      <formula>G151</formula>
    </cfRule>
  </conditionalFormatting>
  <conditionalFormatting sqref="O151">
    <cfRule type="cellIs" dxfId="13290" priority="13274" stopIfTrue="1" operator="lessThan">
      <formula>G151</formula>
    </cfRule>
  </conditionalFormatting>
  <conditionalFormatting sqref="O151">
    <cfRule type="cellIs" dxfId="13289" priority="13273" stopIfTrue="1" operator="lessThan">
      <formula>G151</formula>
    </cfRule>
  </conditionalFormatting>
  <conditionalFormatting sqref="O151">
    <cfRule type="cellIs" dxfId="13288" priority="13272" stopIfTrue="1" operator="lessThan">
      <formula>G151</formula>
    </cfRule>
  </conditionalFormatting>
  <conditionalFormatting sqref="O151">
    <cfRule type="cellIs" dxfId="13287" priority="13271" stopIfTrue="1" operator="lessThan">
      <formula>G151</formula>
    </cfRule>
  </conditionalFormatting>
  <conditionalFormatting sqref="O151">
    <cfRule type="cellIs" dxfId="13286" priority="13270" stopIfTrue="1" operator="lessThan">
      <formula>G151</formula>
    </cfRule>
  </conditionalFormatting>
  <conditionalFormatting sqref="O151">
    <cfRule type="cellIs" dxfId="13285" priority="13269" stopIfTrue="1" operator="lessThan">
      <formula>G151</formula>
    </cfRule>
  </conditionalFormatting>
  <conditionalFormatting sqref="O151">
    <cfRule type="cellIs" dxfId="13284" priority="13268" stopIfTrue="1" operator="lessThan">
      <formula>G151</formula>
    </cfRule>
  </conditionalFormatting>
  <conditionalFormatting sqref="O151">
    <cfRule type="cellIs" dxfId="13283" priority="13267" stopIfTrue="1" operator="lessThan">
      <formula>G151</formula>
    </cfRule>
  </conditionalFormatting>
  <conditionalFormatting sqref="O151">
    <cfRule type="cellIs" dxfId="13282" priority="13266" stopIfTrue="1" operator="lessThan">
      <formula>G151</formula>
    </cfRule>
  </conditionalFormatting>
  <conditionalFormatting sqref="O151">
    <cfRule type="cellIs" dxfId="13281" priority="13265" stopIfTrue="1" operator="lessThan">
      <formula>G151</formula>
    </cfRule>
  </conditionalFormatting>
  <conditionalFormatting sqref="O151">
    <cfRule type="cellIs" dxfId="13280" priority="13264" stopIfTrue="1" operator="lessThan">
      <formula>G151</formula>
    </cfRule>
  </conditionalFormatting>
  <conditionalFormatting sqref="O151">
    <cfRule type="cellIs" dxfId="13279" priority="13263" stopIfTrue="1" operator="lessThan">
      <formula>G151</formula>
    </cfRule>
  </conditionalFormatting>
  <conditionalFormatting sqref="O151">
    <cfRule type="cellIs" dxfId="13278" priority="13262" stopIfTrue="1" operator="lessThan">
      <formula>G151</formula>
    </cfRule>
  </conditionalFormatting>
  <conditionalFormatting sqref="O151">
    <cfRule type="cellIs" dxfId="13277" priority="13261" stopIfTrue="1" operator="lessThan">
      <formula>G151</formula>
    </cfRule>
  </conditionalFormatting>
  <conditionalFormatting sqref="O151">
    <cfRule type="cellIs" dxfId="13276" priority="13260" stopIfTrue="1" operator="lessThan">
      <formula>G151</formula>
    </cfRule>
  </conditionalFormatting>
  <conditionalFormatting sqref="O151">
    <cfRule type="cellIs" dxfId="13275" priority="13259" stopIfTrue="1" operator="lessThan">
      <formula>G151</formula>
    </cfRule>
  </conditionalFormatting>
  <conditionalFormatting sqref="O151">
    <cfRule type="cellIs" dxfId="13274" priority="13258" stopIfTrue="1" operator="lessThan">
      <formula>G151</formula>
    </cfRule>
  </conditionalFormatting>
  <conditionalFormatting sqref="O151">
    <cfRule type="cellIs" dxfId="13273" priority="13257" stopIfTrue="1" operator="lessThan">
      <formula>G151</formula>
    </cfRule>
  </conditionalFormatting>
  <conditionalFormatting sqref="O151">
    <cfRule type="cellIs" dxfId="13272" priority="13256" stopIfTrue="1" operator="lessThan">
      <formula>G151</formula>
    </cfRule>
  </conditionalFormatting>
  <conditionalFormatting sqref="O151">
    <cfRule type="cellIs" dxfId="13271" priority="13255" stopIfTrue="1" operator="lessThan">
      <formula>G151</formula>
    </cfRule>
  </conditionalFormatting>
  <conditionalFormatting sqref="O151">
    <cfRule type="cellIs" dxfId="13270" priority="13254" stopIfTrue="1" operator="lessThan">
      <formula>G151</formula>
    </cfRule>
  </conditionalFormatting>
  <conditionalFormatting sqref="O151">
    <cfRule type="cellIs" dxfId="13269" priority="13253" stopIfTrue="1" operator="lessThan">
      <formula>G151</formula>
    </cfRule>
  </conditionalFormatting>
  <conditionalFormatting sqref="O151">
    <cfRule type="cellIs" dxfId="13268" priority="13252" stopIfTrue="1" operator="lessThan">
      <formula>G151</formula>
    </cfRule>
  </conditionalFormatting>
  <conditionalFormatting sqref="O151">
    <cfRule type="cellIs" dxfId="13267" priority="13251" stopIfTrue="1" operator="lessThan">
      <formula>G151</formula>
    </cfRule>
  </conditionalFormatting>
  <conditionalFormatting sqref="O151">
    <cfRule type="cellIs" dxfId="13266" priority="13250" stopIfTrue="1" operator="lessThan">
      <formula>G151</formula>
    </cfRule>
  </conditionalFormatting>
  <conditionalFormatting sqref="O151">
    <cfRule type="cellIs" dxfId="13265" priority="13249" stopIfTrue="1" operator="lessThan">
      <formula>G151</formula>
    </cfRule>
  </conditionalFormatting>
  <conditionalFormatting sqref="O151">
    <cfRule type="cellIs" dxfId="13264" priority="13248" stopIfTrue="1" operator="lessThan">
      <formula>G151</formula>
    </cfRule>
  </conditionalFormatting>
  <conditionalFormatting sqref="O151">
    <cfRule type="cellIs" dxfId="13263" priority="13247" stopIfTrue="1" operator="lessThan">
      <formula>G151</formula>
    </cfRule>
  </conditionalFormatting>
  <conditionalFormatting sqref="O151">
    <cfRule type="cellIs" dxfId="13262" priority="13246" stopIfTrue="1" operator="lessThan">
      <formula>G151</formula>
    </cfRule>
  </conditionalFormatting>
  <conditionalFormatting sqref="O151">
    <cfRule type="cellIs" dxfId="13261" priority="13245" stopIfTrue="1" operator="lessThan">
      <formula>G151</formula>
    </cfRule>
  </conditionalFormatting>
  <conditionalFormatting sqref="O151">
    <cfRule type="cellIs" dxfId="13260" priority="13244" stopIfTrue="1" operator="lessThan">
      <formula>G151</formula>
    </cfRule>
  </conditionalFormatting>
  <conditionalFormatting sqref="O151">
    <cfRule type="cellIs" dxfId="13259" priority="13243" stopIfTrue="1" operator="lessThan">
      <formula>G151</formula>
    </cfRule>
  </conditionalFormatting>
  <conditionalFormatting sqref="O151">
    <cfRule type="cellIs" dxfId="13258" priority="13242" stopIfTrue="1" operator="lessThan">
      <formula>G151</formula>
    </cfRule>
  </conditionalFormatting>
  <conditionalFormatting sqref="O151">
    <cfRule type="cellIs" dxfId="13257" priority="13241" stopIfTrue="1" operator="lessThan">
      <formula>G151</formula>
    </cfRule>
  </conditionalFormatting>
  <conditionalFormatting sqref="O151">
    <cfRule type="cellIs" dxfId="13256" priority="13240" stopIfTrue="1" operator="lessThan">
      <formula>G151</formula>
    </cfRule>
  </conditionalFormatting>
  <conditionalFormatting sqref="O151">
    <cfRule type="cellIs" dxfId="13255" priority="13239" stopIfTrue="1" operator="lessThan">
      <formula>G151</formula>
    </cfRule>
  </conditionalFormatting>
  <conditionalFormatting sqref="O151">
    <cfRule type="cellIs" dxfId="13254" priority="13238" stopIfTrue="1" operator="lessThan">
      <formula>G151</formula>
    </cfRule>
  </conditionalFormatting>
  <conditionalFormatting sqref="O151">
    <cfRule type="cellIs" dxfId="13253" priority="13237" stopIfTrue="1" operator="lessThan">
      <formula>G151</formula>
    </cfRule>
  </conditionalFormatting>
  <conditionalFormatting sqref="O151">
    <cfRule type="cellIs" dxfId="13252" priority="13236" stopIfTrue="1" operator="lessThan">
      <formula>G151</formula>
    </cfRule>
  </conditionalFormatting>
  <conditionalFormatting sqref="O151">
    <cfRule type="cellIs" dxfId="13251" priority="13235" stopIfTrue="1" operator="lessThan">
      <formula>G151</formula>
    </cfRule>
  </conditionalFormatting>
  <conditionalFormatting sqref="O151">
    <cfRule type="cellIs" dxfId="13250" priority="13234" stopIfTrue="1" operator="lessThan">
      <formula>G151</formula>
    </cfRule>
  </conditionalFormatting>
  <conditionalFormatting sqref="O151">
    <cfRule type="cellIs" dxfId="13249" priority="13233" stopIfTrue="1" operator="lessThan">
      <formula>G151</formula>
    </cfRule>
  </conditionalFormatting>
  <conditionalFormatting sqref="O151">
    <cfRule type="cellIs" dxfId="13248" priority="13232" stopIfTrue="1" operator="lessThan">
      <formula>G151</formula>
    </cfRule>
  </conditionalFormatting>
  <conditionalFormatting sqref="O151">
    <cfRule type="cellIs" dxfId="13247" priority="13231" stopIfTrue="1" operator="lessThan">
      <formula>G151</formula>
    </cfRule>
  </conditionalFormatting>
  <conditionalFormatting sqref="O151">
    <cfRule type="cellIs" dxfId="13246" priority="13230" stopIfTrue="1" operator="lessThan">
      <formula>G151</formula>
    </cfRule>
  </conditionalFormatting>
  <conditionalFormatting sqref="O151">
    <cfRule type="cellIs" dxfId="13245" priority="13229" stopIfTrue="1" operator="lessThan">
      <formula>G151</formula>
    </cfRule>
  </conditionalFormatting>
  <conditionalFormatting sqref="O151">
    <cfRule type="cellIs" dxfId="13244" priority="13228" stopIfTrue="1" operator="lessThan">
      <formula>G151</formula>
    </cfRule>
  </conditionalFormatting>
  <conditionalFormatting sqref="O151">
    <cfRule type="cellIs" dxfId="13243" priority="13227" stopIfTrue="1" operator="lessThan">
      <formula>G151</formula>
    </cfRule>
  </conditionalFormatting>
  <conditionalFormatting sqref="O151">
    <cfRule type="cellIs" dxfId="13242" priority="13226" stopIfTrue="1" operator="lessThan">
      <formula>G151</formula>
    </cfRule>
  </conditionalFormatting>
  <conditionalFormatting sqref="O151">
    <cfRule type="cellIs" dxfId="13241" priority="13225" stopIfTrue="1" operator="lessThan">
      <formula>G151</formula>
    </cfRule>
  </conditionalFormatting>
  <conditionalFormatting sqref="O151">
    <cfRule type="cellIs" dxfId="13240" priority="13224" stopIfTrue="1" operator="lessThan">
      <formula>G151</formula>
    </cfRule>
  </conditionalFormatting>
  <conditionalFormatting sqref="O151">
    <cfRule type="cellIs" dxfId="13239" priority="13223" stopIfTrue="1" operator="lessThan">
      <formula>G151</formula>
    </cfRule>
  </conditionalFormatting>
  <conditionalFormatting sqref="O151">
    <cfRule type="cellIs" dxfId="13238" priority="13222" stopIfTrue="1" operator="lessThan">
      <formula>G151</formula>
    </cfRule>
  </conditionalFormatting>
  <conditionalFormatting sqref="O151">
    <cfRule type="cellIs" dxfId="13237" priority="13221" stopIfTrue="1" operator="lessThan">
      <formula>G151</formula>
    </cfRule>
  </conditionalFormatting>
  <conditionalFormatting sqref="O151">
    <cfRule type="cellIs" dxfId="13236" priority="13220" stopIfTrue="1" operator="lessThan">
      <formula>G151</formula>
    </cfRule>
  </conditionalFormatting>
  <conditionalFormatting sqref="O151">
    <cfRule type="cellIs" dxfId="13235" priority="13219" stopIfTrue="1" operator="lessThan">
      <formula>G151</formula>
    </cfRule>
  </conditionalFormatting>
  <conditionalFormatting sqref="O151">
    <cfRule type="cellIs" dxfId="13234" priority="13218" stopIfTrue="1" operator="lessThan">
      <formula>G151</formula>
    </cfRule>
  </conditionalFormatting>
  <conditionalFormatting sqref="O151">
    <cfRule type="cellIs" dxfId="13233" priority="13217" stopIfTrue="1" operator="lessThan">
      <formula>G151</formula>
    </cfRule>
  </conditionalFormatting>
  <conditionalFormatting sqref="O151">
    <cfRule type="cellIs" dxfId="13232" priority="13216" stopIfTrue="1" operator="lessThan">
      <formula>G151</formula>
    </cfRule>
  </conditionalFormatting>
  <conditionalFormatting sqref="O151">
    <cfRule type="cellIs" dxfId="13231" priority="13215" stopIfTrue="1" operator="lessThan">
      <formula>G151</formula>
    </cfRule>
  </conditionalFormatting>
  <conditionalFormatting sqref="O151">
    <cfRule type="cellIs" dxfId="13230" priority="13214" stopIfTrue="1" operator="lessThan">
      <formula>G151</formula>
    </cfRule>
  </conditionalFormatting>
  <conditionalFormatting sqref="O151">
    <cfRule type="cellIs" dxfId="13229" priority="13213" stopIfTrue="1" operator="lessThan">
      <formula>G151</formula>
    </cfRule>
  </conditionalFormatting>
  <conditionalFormatting sqref="O151">
    <cfRule type="cellIs" dxfId="13228" priority="13212" stopIfTrue="1" operator="lessThan">
      <formula>G151</formula>
    </cfRule>
  </conditionalFormatting>
  <conditionalFormatting sqref="O151">
    <cfRule type="cellIs" dxfId="13227" priority="13211" stopIfTrue="1" operator="lessThan">
      <formula>G151</formula>
    </cfRule>
  </conditionalFormatting>
  <conditionalFormatting sqref="O151">
    <cfRule type="cellIs" dxfId="13226" priority="13210" stopIfTrue="1" operator="lessThan">
      <formula>G151</formula>
    </cfRule>
  </conditionalFormatting>
  <conditionalFormatting sqref="O151">
    <cfRule type="cellIs" dxfId="13225" priority="13209" stopIfTrue="1" operator="lessThan">
      <formula>G151</formula>
    </cfRule>
  </conditionalFormatting>
  <conditionalFormatting sqref="O151">
    <cfRule type="cellIs" dxfId="13224" priority="13208" stopIfTrue="1" operator="lessThan">
      <formula>G151</formula>
    </cfRule>
  </conditionalFormatting>
  <conditionalFormatting sqref="O151">
    <cfRule type="cellIs" dxfId="13223" priority="13207" stopIfTrue="1" operator="lessThan">
      <formula>G151</formula>
    </cfRule>
  </conditionalFormatting>
  <conditionalFormatting sqref="O151">
    <cfRule type="cellIs" dxfId="13222" priority="13206" stopIfTrue="1" operator="lessThan">
      <formula>G151</formula>
    </cfRule>
  </conditionalFormatting>
  <conditionalFormatting sqref="O151">
    <cfRule type="cellIs" dxfId="13221" priority="13205" stopIfTrue="1" operator="lessThan">
      <formula>G151</formula>
    </cfRule>
  </conditionalFormatting>
  <conditionalFormatting sqref="O151">
    <cfRule type="cellIs" dxfId="13220" priority="13204" stopIfTrue="1" operator="lessThan">
      <formula>G151</formula>
    </cfRule>
  </conditionalFormatting>
  <conditionalFormatting sqref="O151">
    <cfRule type="cellIs" dxfId="13219" priority="13203" stopIfTrue="1" operator="lessThan">
      <formula>G151</formula>
    </cfRule>
  </conditionalFormatting>
  <conditionalFormatting sqref="O151">
    <cfRule type="cellIs" dxfId="13218" priority="13202" stopIfTrue="1" operator="lessThan">
      <formula>G151</formula>
    </cfRule>
  </conditionalFormatting>
  <conditionalFormatting sqref="O151">
    <cfRule type="cellIs" dxfId="13217" priority="13201" stopIfTrue="1" operator="lessThan">
      <formula>G151</formula>
    </cfRule>
  </conditionalFormatting>
  <conditionalFormatting sqref="O151">
    <cfRule type="cellIs" dxfId="13216" priority="13200" stopIfTrue="1" operator="lessThan">
      <formula>G151</formula>
    </cfRule>
  </conditionalFormatting>
  <conditionalFormatting sqref="O151">
    <cfRule type="cellIs" dxfId="13215" priority="13199" stopIfTrue="1" operator="lessThan">
      <formula>G151</formula>
    </cfRule>
  </conditionalFormatting>
  <conditionalFormatting sqref="O151">
    <cfRule type="cellIs" dxfId="13214" priority="13198" stopIfTrue="1" operator="lessThan">
      <formula>G151</formula>
    </cfRule>
  </conditionalFormatting>
  <conditionalFormatting sqref="O151">
    <cfRule type="cellIs" dxfId="13213" priority="13197" stopIfTrue="1" operator="lessThan">
      <formula>G151</formula>
    </cfRule>
  </conditionalFormatting>
  <conditionalFormatting sqref="O151">
    <cfRule type="cellIs" dxfId="13212" priority="13196" stopIfTrue="1" operator="lessThan">
      <formula>G151</formula>
    </cfRule>
  </conditionalFormatting>
  <conditionalFormatting sqref="O151">
    <cfRule type="cellIs" dxfId="13211" priority="13195" stopIfTrue="1" operator="lessThan">
      <formula>G151</formula>
    </cfRule>
  </conditionalFormatting>
  <conditionalFormatting sqref="O151">
    <cfRule type="cellIs" dxfId="13210" priority="13194" stopIfTrue="1" operator="lessThan">
      <formula>G151</formula>
    </cfRule>
  </conditionalFormatting>
  <conditionalFormatting sqref="O151">
    <cfRule type="cellIs" dxfId="13209" priority="13193" stopIfTrue="1" operator="lessThan">
      <formula>G151</formula>
    </cfRule>
  </conditionalFormatting>
  <conditionalFormatting sqref="O151">
    <cfRule type="cellIs" dxfId="13208" priority="13192" stopIfTrue="1" operator="lessThan">
      <formula>G151</formula>
    </cfRule>
  </conditionalFormatting>
  <conditionalFormatting sqref="O151">
    <cfRule type="cellIs" dxfId="13207" priority="13191" stopIfTrue="1" operator="lessThan">
      <formula>G151</formula>
    </cfRule>
  </conditionalFormatting>
  <conditionalFormatting sqref="O151">
    <cfRule type="cellIs" dxfId="13206" priority="13190" stopIfTrue="1" operator="lessThan">
      <formula>G151</formula>
    </cfRule>
  </conditionalFormatting>
  <conditionalFormatting sqref="O151">
    <cfRule type="cellIs" dxfId="13205" priority="13189" stopIfTrue="1" operator="lessThan">
      <formula>G151</formula>
    </cfRule>
  </conditionalFormatting>
  <conditionalFormatting sqref="O151">
    <cfRule type="cellIs" dxfId="13204" priority="13188" stopIfTrue="1" operator="lessThan">
      <formula>G151</formula>
    </cfRule>
  </conditionalFormatting>
  <conditionalFormatting sqref="O151">
    <cfRule type="cellIs" dxfId="13203" priority="13187" stopIfTrue="1" operator="lessThan">
      <formula>G151</formula>
    </cfRule>
  </conditionalFormatting>
  <conditionalFormatting sqref="O151">
    <cfRule type="cellIs" dxfId="13202" priority="13186" stopIfTrue="1" operator="lessThan">
      <formula>G151</formula>
    </cfRule>
  </conditionalFormatting>
  <conditionalFormatting sqref="O151">
    <cfRule type="cellIs" dxfId="13201" priority="13185" stopIfTrue="1" operator="lessThan">
      <formula>G151</formula>
    </cfRule>
  </conditionalFormatting>
  <conditionalFormatting sqref="O151">
    <cfRule type="cellIs" dxfId="13200" priority="13184" stopIfTrue="1" operator="lessThan">
      <formula>G151</formula>
    </cfRule>
  </conditionalFormatting>
  <conditionalFormatting sqref="O151">
    <cfRule type="cellIs" dxfId="13199" priority="13183" stopIfTrue="1" operator="lessThan">
      <formula>G151</formula>
    </cfRule>
  </conditionalFormatting>
  <conditionalFormatting sqref="O151">
    <cfRule type="cellIs" dxfId="13198" priority="13182" stopIfTrue="1" operator="lessThan">
      <formula>G151</formula>
    </cfRule>
  </conditionalFormatting>
  <conditionalFormatting sqref="O151">
    <cfRule type="cellIs" dxfId="13197" priority="13181" stopIfTrue="1" operator="lessThan">
      <formula>G151</formula>
    </cfRule>
  </conditionalFormatting>
  <conditionalFormatting sqref="O151">
    <cfRule type="cellIs" dxfId="13196" priority="13180" stopIfTrue="1" operator="lessThan">
      <formula>G151</formula>
    </cfRule>
  </conditionalFormatting>
  <conditionalFormatting sqref="O151">
    <cfRule type="cellIs" dxfId="13195" priority="13179" stopIfTrue="1" operator="lessThan">
      <formula>G151</formula>
    </cfRule>
  </conditionalFormatting>
  <conditionalFormatting sqref="O151">
    <cfRule type="cellIs" dxfId="13194" priority="13178" stopIfTrue="1" operator="lessThan">
      <formula>G151</formula>
    </cfRule>
  </conditionalFormatting>
  <conditionalFormatting sqref="O151">
    <cfRule type="cellIs" dxfId="13193" priority="13177" stopIfTrue="1" operator="lessThan">
      <formula>G151</formula>
    </cfRule>
  </conditionalFormatting>
  <conditionalFormatting sqref="O151">
    <cfRule type="cellIs" dxfId="13192" priority="13176" stopIfTrue="1" operator="lessThan">
      <formula>G151</formula>
    </cfRule>
  </conditionalFormatting>
  <conditionalFormatting sqref="O151">
    <cfRule type="cellIs" dxfId="13191" priority="13175" stopIfTrue="1" operator="lessThan">
      <formula>G151</formula>
    </cfRule>
  </conditionalFormatting>
  <conditionalFormatting sqref="O151">
    <cfRule type="cellIs" dxfId="13190" priority="13174" stopIfTrue="1" operator="lessThan">
      <formula>G151</formula>
    </cfRule>
  </conditionalFormatting>
  <conditionalFormatting sqref="Y152">
    <cfRule type="cellIs" dxfId="13189" priority="13173" stopIfTrue="1" operator="lessThan">
      <formula>J152</formula>
    </cfRule>
  </conditionalFormatting>
  <conditionalFormatting sqref="Y152">
    <cfRule type="cellIs" dxfId="13188" priority="13172" stopIfTrue="1" operator="lessThan">
      <formula>J152</formula>
    </cfRule>
  </conditionalFormatting>
  <conditionalFormatting sqref="Y152">
    <cfRule type="cellIs" dxfId="13187" priority="13171" stopIfTrue="1" operator="lessThan">
      <formula>J152</formula>
    </cfRule>
  </conditionalFormatting>
  <conditionalFormatting sqref="Y152">
    <cfRule type="cellIs" dxfId="13186" priority="13170" stopIfTrue="1" operator="lessThan">
      <formula>J152</formula>
    </cfRule>
  </conditionalFormatting>
  <conditionalFormatting sqref="Y152">
    <cfRule type="cellIs" dxfId="13185" priority="13169" stopIfTrue="1" operator="lessThan">
      <formula>J152</formula>
    </cfRule>
  </conditionalFormatting>
  <conditionalFormatting sqref="Y152">
    <cfRule type="cellIs" dxfId="13184" priority="13168" stopIfTrue="1" operator="lessThan">
      <formula>J152</formula>
    </cfRule>
  </conditionalFormatting>
  <conditionalFormatting sqref="Y152">
    <cfRule type="cellIs" dxfId="13183" priority="13167" stopIfTrue="1" operator="lessThan">
      <formula>J152</formula>
    </cfRule>
  </conditionalFormatting>
  <conditionalFormatting sqref="Y152">
    <cfRule type="cellIs" dxfId="13182" priority="13166" stopIfTrue="1" operator="lessThan">
      <formula>J152</formula>
    </cfRule>
  </conditionalFormatting>
  <conditionalFormatting sqref="Y152">
    <cfRule type="cellIs" dxfId="13181" priority="13165" stopIfTrue="1" operator="lessThan">
      <formula>J152</formula>
    </cfRule>
  </conditionalFormatting>
  <conditionalFormatting sqref="Y152">
    <cfRule type="cellIs" dxfId="13180" priority="13164" stopIfTrue="1" operator="lessThan">
      <formula>J152</formula>
    </cfRule>
  </conditionalFormatting>
  <conditionalFormatting sqref="Y152">
    <cfRule type="cellIs" dxfId="13179" priority="13163" stopIfTrue="1" operator="lessThan">
      <formula>J152</formula>
    </cfRule>
  </conditionalFormatting>
  <conditionalFormatting sqref="Y152">
    <cfRule type="cellIs" dxfId="13178" priority="13162" stopIfTrue="1" operator="lessThan">
      <formula>J152</formula>
    </cfRule>
  </conditionalFormatting>
  <conditionalFormatting sqref="X152">
    <cfRule type="cellIs" dxfId="13177" priority="13161" stopIfTrue="1" operator="lessThan">
      <formula>J152</formula>
    </cfRule>
  </conditionalFormatting>
  <conditionalFormatting sqref="X152">
    <cfRule type="cellIs" dxfId="13176" priority="13160" stopIfTrue="1" operator="lessThan">
      <formula>J152</formula>
    </cfRule>
  </conditionalFormatting>
  <conditionalFormatting sqref="X152">
    <cfRule type="cellIs" dxfId="13175" priority="13159" stopIfTrue="1" operator="lessThan">
      <formula>J152</formula>
    </cfRule>
  </conditionalFormatting>
  <conditionalFormatting sqref="Y152">
    <cfRule type="cellIs" dxfId="13174" priority="13158" stopIfTrue="1" operator="lessThan">
      <formula>J152</formula>
    </cfRule>
  </conditionalFormatting>
  <conditionalFormatting sqref="X152">
    <cfRule type="cellIs" dxfId="13173" priority="13157" stopIfTrue="1" operator="lessThan">
      <formula>J152</formula>
    </cfRule>
  </conditionalFormatting>
  <conditionalFormatting sqref="X152">
    <cfRule type="cellIs" dxfId="13172" priority="13156" stopIfTrue="1" operator="lessThan">
      <formula>J152</formula>
    </cfRule>
  </conditionalFormatting>
  <conditionalFormatting sqref="O153">
    <cfRule type="cellIs" dxfId="13171" priority="13155" stopIfTrue="1" operator="lessThan">
      <formula>G153</formula>
    </cfRule>
  </conditionalFormatting>
  <conditionalFormatting sqref="O153">
    <cfRule type="cellIs" dxfId="13170" priority="13154" stopIfTrue="1" operator="lessThan">
      <formula>G153</formula>
    </cfRule>
  </conditionalFormatting>
  <conditionalFormatting sqref="O153">
    <cfRule type="cellIs" dxfId="13169" priority="13153" stopIfTrue="1" operator="lessThan">
      <formula>G153</formula>
    </cfRule>
  </conditionalFormatting>
  <conditionalFormatting sqref="O153">
    <cfRule type="cellIs" dxfId="13168" priority="13152" stopIfTrue="1" operator="lessThan">
      <formula>G153</formula>
    </cfRule>
  </conditionalFormatting>
  <conditionalFormatting sqref="O153">
    <cfRule type="cellIs" dxfId="13167" priority="13151" stopIfTrue="1" operator="lessThan">
      <formula>G153</formula>
    </cfRule>
  </conditionalFormatting>
  <conditionalFormatting sqref="O153">
    <cfRule type="cellIs" dxfId="13166" priority="13150" stopIfTrue="1" operator="lessThan">
      <formula>G153</formula>
    </cfRule>
  </conditionalFormatting>
  <conditionalFormatting sqref="O153">
    <cfRule type="cellIs" dxfId="13165" priority="13149" stopIfTrue="1" operator="lessThan">
      <formula>G153</formula>
    </cfRule>
  </conditionalFormatting>
  <conditionalFormatting sqref="O153">
    <cfRule type="cellIs" dxfId="13164" priority="13148" stopIfTrue="1" operator="lessThan">
      <formula>G153</formula>
    </cfRule>
  </conditionalFormatting>
  <conditionalFormatting sqref="O153">
    <cfRule type="cellIs" dxfId="13163" priority="13147" stopIfTrue="1" operator="lessThan">
      <formula>G153</formula>
    </cfRule>
  </conditionalFormatting>
  <conditionalFormatting sqref="O153">
    <cfRule type="cellIs" dxfId="13162" priority="13146" stopIfTrue="1" operator="lessThan">
      <formula>G153</formula>
    </cfRule>
  </conditionalFormatting>
  <conditionalFormatting sqref="O153">
    <cfRule type="cellIs" dxfId="13161" priority="13145" stopIfTrue="1" operator="lessThan">
      <formula>G153</formula>
    </cfRule>
  </conditionalFormatting>
  <conditionalFormatting sqref="O153">
    <cfRule type="cellIs" dxfId="13160" priority="13144" stopIfTrue="1" operator="lessThan">
      <formula>G153</formula>
    </cfRule>
  </conditionalFormatting>
  <conditionalFormatting sqref="O153">
    <cfRule type="cellIs" dxfId="13159" priority="13143" stopIfTrue="1" operator="lessThan">
      <formula>G153</formula>
    </cfRule>
  </conditionalFormatting>
  <conditionalFormatting sqref="O153">
    <cfRule type="cellIs" dxfId="13158" priority="13142" stopIfTrue="1" operator="lessThan">
      <formula>G153</formula>
    </cfRule>
  </conditionalFormatting>
  <conditionalFormatting sqref="O153">
    <cfRule type="cellIs" dxfId="13157" priority="13141" stopIfTrue="1" operator="lessThan">
      <formula>G153</formula>
    </cfRule>
  </conditionalFormatting>
  <conditionalFormatting sqref="O153">
    <cfRule type="cellIs" dxfId="13156" priority="13140" stopIfTrue="1" operator="lessThan">
      <formula>G153</formula>
    </cfRule>
  </conditionalFormatting>
  <conditionalFormatting sqref="O153">
    <cfRule type="cellIs" dxfId="13155" priority="13139" stopIfTrue="1" operator="lessThan">
      <formula>G153</formula>
    </cfRule>
  </conditionalFormatting>
  <conditionalFormatting sqref="O153">
    <cfRule type="cellIs" dxfId="13154" priority="13138" stopIfTrue="1" operator="lessThan">
      <formula>G153</formula>
    </cfRule>
  </conditionalFormatting>
  <conditionalFormatting sqref="O153">
    <cfRule type="cellIs" dxfId="13153" priority="13137" stopIfTrue="1" operator="lessThan">
      <formula>G153</formula>
    </cfRule>
  </conditionalFormatting>
  <conditionalFormatting sqref="O153">
    <cfRule type="cellIs" dxfId="13152" priority="13136" stopIfTrue="1" operator="lessThan">
      <formula>G153</formula>
    </cfRule>
  </conditionalFormatting>
  <conditionalFormatting sqref="O153">
    <cfRule type="cellIs" dxfId="13151" priority="13135" stopIfTrue="1" operator="lessThan">
      <formula>G153</formula>
    </cfRule>
  </conditionalFormatting>
  <conditionalFormatting sqref="O153">
    <cfRule type="cellIs" dxfId="13150" priority="13134" stopIfTrue="1" operator="lessThan">
      <formula>G153</formula>
    </cfRule>
  </conditionalFormatting>
  <conditionalFormatting sqref="O153">
    <cfRule type="cellIs" dxfId="13149" priority="13133" stopIfTrue="1" operator="lessThan">
      <formula>G153</formula>
    </cfRule>
  </conditionalFormatting>
  <conditionalFormatting sqref="O153">
    <cfRule type="cellIs" dxfId="13148" priority="13132" stopIfTrue="1" operator="lessThan">
      <formula>G153</formula>
    </cfRule>
  </conditionalFormatting>
  <conditionalFormatting sqref="O153">
    <cfRule type="cellIs" dxfId="13147" priority="13131" stopIfTrue="1" operator="lessThan">
      <formula>G153</formula>
    </cfRule>
  </conditionalFormatting>
  <conditionalFormatting sqref="O153">
    <cfRule type="cellIs" dxfId="13146" priority="13130" stopIfTrue="1" operator="lessThan">
      <formula>G153</formula>
    </cfRule>
  </conditionalFormatting>
  <conditionalFormatting sqref="O153">
    <cfRule type="cellIs" dxfId="13145" priority="13129" stopIfTrue="1" operator="lessThan">
      <formula>G153</formula>
    </cfRule>
  </conditionalFormatting>
  <conditionalFormatting sqref="O153">
    <cfRule type="cellIs" dxfId="13144" priority="13128" stopIfTrue="1" operator="lessThan">
      <formula>G153</formula>
    </cfRule>
  </conditionalFormatting>
  <conditionalFormatting sqref="O153">
    <cfRule type="cellIs" dxfId="13143" priority="13127" stopIfTrue="1" operator="lessThan">
      <formula>G153</formula>
    </cfRule>
  </conditionalFormatting>
  <conditionalFormatting sqref="O153">
    <cfRule type="cellIs" dxfId="13142" priority="13126" stopIfTrue="1" operator="lessThan">
      <formula>G153</formula>
    </cfRule>
  </conditionalFormatting>
  <conditionalFormatting sqref="O153">
    <cfRule type="cellIs" dxfId="13141" priority="13125" stopIfTrue="1" operator="lessThan">
      <formula>G153</formula>
    </cfRule>
  </conditionalFormatting>
  <conditionalFormatting sqref="O153">
    <cfRule type="cellIs" dxfId="13140" priority="13124" stopIfTrue="1" operator="lessThan">
      <formula>G153</formula>
    </cfRule>
  </conditionalFormatting>
  <conditionalFormatting sqref="O153">
    <cfRule type="cellIs" dxfId="13139" priority="13123" stopIfTrue="1" operator="lessThan">
      <formula>G153</formula>
    </cfRule>
  </conditionalFormatting>
  <conditionalFormatting sqref="O153">
    <cfRule type="cellIs" dxfId="13138" priority="13122" stopIfTrue="1" operator="lessThan">
      <formula>G153</formula>
    </cfRule>
  </conditionalFormatting>
  <conditionalFormatting sqref="O153">
    <cfRule type="cellIs" dxfId="13137" priority="13121" stopIfTrue="1" operator="lessThan">
      <formula>G153</formula>
    </cfRule>
  </conditionalFormatting>
  <conditionalFormatting sqref="O153">
    <cfRule type="cellIs" dxfId="13136" priority="13120" stopIfTrue="1" operator="lessThan">
      <formula>G153</formula>
    </cfRule>
  </conditionalFormatting>
  <conditionalFormatting sqref="O153">
    <cfRule type="cellIs" dxfId="13135" priority="13119" stopIfTrue="1" operator="lessThan">
      <formula>G153</formula>
    </cfRule>
  </conditionalFormatting>
  <conditionalFormatting sqref="O153">
    <cfRule type="cellIs" dxfId="13134" priority="13118" stopIfTrue="1" operator="lessThan">
      <formula>G153</formula>
    </cfRule>
  </conditionalFormatting>
  <conditionalFormatting sqref="O153">
    <cfRule type="cellIs" dxfId="13133" priority="13117" stopIfTrue="1" operator="lessThan">
      <formula>G153</formula>
    </cfRule>
  </conditionalFormatting>
  <conditionalFormatting sqref="O153">
    <cfRule type="cellIs" dxfId="13132" priority="13116" stopIfTrue="1" operator="lessThan">
      <formula>G153</formula>
    </cfRule>
  </conditionalFormatting>
  <conditionalFormatting sqref="O153">
    <cfRule type="cellIs" dxfId="13131" priority="13115" stopIfTrue="1" operator="lessThan">
      <formula>G153</formula>
    </cfRule>
  </conditionalFormatting>
  <conditionalFormatting sqref="O153">
    <cfRule type="cellIs" dxfId="13130" priority="13114" stopIfTrue="1" operator="lessThan">
      <formula>G153</formula>
    </cfRule>
  </conditionalFormatting>
  <conditionalFormatting sqref="O153">
    <cfRule type="cellIs" dxfId="13129" priority="13113" stopIfTrue="1" operator="lessThan">
      <formula>G153</formula>
    </cfRule>
  </conditionalFormatting>
  <conditionalFormatting sqref="O153">
    <cfRule type="cellIs" dxfId="13128" priority="13112" stopIfTrue="1" operator="lessThan">
      <formula>G153</formula>
    </cfRule>
  </conditionalFormatting>
  <conditionalFormatting sqref="O153">
    <cfRule type="cellIs" dxfId="13127" priority="13111" stopIfTrue="1" operator="lessThan">
      <formula>G153</formula>
    </cfRule>
  </conditionalFormatting>
  <conditionalFormatting sqref="O153">
    <cfRule type="cellIs" dxfId="13126" priority="13110" stopIfTrue="1" operator="lessThan">
      <formula>G153</formula>
    </cfRule>
  </conditionalFormatting>
  <conditionalFormatting sqref="O153">
    <cfRule type="cellIs" dxfId="13125" priority="13109" stopIfTrue="1" operator="lessThan">
      <formula>G153</formula>
    </cfRule>
  </conditionalFormatting>
  <conditionalFormatting sqref="O153">
    <cfRule type="cellIs" dxfId="13124" priority="13108" stopIfTrue="1" operator="lessThan">
      <formula>G153</formula>
    </cfRule>
  </conditionalFormatting>
  <conditionalFormatting sqref="O153">
    <cfRule type="cellIs" dxfId="13123" priority="13107" stopIfTrue="1" operator="lessThan">
      <formula>G153</formula>
    </cfRule>
  </conditionalFormatting>
  <conditionalFormatting sqref="O153">
    <cfRule type="cellIs" dxfId="13122" priority="13106" stopIfTrue="1" operator="lessThan">
      <formula>G153</formula>
    </cfRule>
  </conditionalFormatting>
  <conditionalFormatting sqref="O153">
    <cfRule type="cellIs" dxfId="13121" priority="13105" stopIfTrue="1" operator="lessThan">
      <formula>G153</formula>
    </cfRule>
  </conditionalFormatting>
  <conditionalFormatting sqref="O153">
    <cfRule type="cellIs" dxfId="13120" priority="13104" stopIfTrue="1" operator="lessThan">
      <formula>G153</formula>
    </cfRule>
  </conditionalFormatting>
  <conditionalFormatting sqref="O153">
    <cfRule type="cellIs" dxfId="13119" priority="13103" stopIfTrue="1" operator="lessThan">
      <formula>G153</formula>
    </cfRule>
  </conditionalFormatting>
  <conditionalFormatting sqref="O153">
    <cfRule type="cellIs" dxfId="13118" priority="13102" stopIfTrue="1" operator="lessThan">
      <formula>G153</formula>
    </cfRule>
  </conditionalFormatting>
  <conditionalFormatting sqref="O153">
    <cfRule type="cellIs" dxfId="13117" priority="13101" stopIfTrue="1" operator="lessThan">
      <formula>G153</formula>
    </cfRule>
  </conditionalFormatting>
  <conditionalFormatting sqref="O153">
    <cfRule type="cellIs" dxfId="13116" priority="13100" stopIfTrue="1" operator="lessThan">
      <formula>G153</formula>
    </cfRule>
  </conditionalFormatting>
  <conditionalFormatting sqref="O153">
    <cfRule type="cellIs" dxfId="13115" priority="13099" stopIfTrue="1" operator="lessThan">
      <formula>G153</formula>
    </cfRule>
  </conditionalFormatting>
  <conditionalFormatting sqref="O153">
    <cfRule type="cellIs" dxfId="13114" priority="13098" stopIfTrue="1" operator="lessThan">
      <formula>G153</formula>
    </cfRule>
  </conditionalFormatting>
  <conditionalFormatting sqref="O153">
    <cfRule type="cellIs" dxfId="13113" priority="13097" stopIfTrue="1" operator="lessThan">
      <formula>G153</formula>
    </cfRule>
  </conditionalFormatting>
  <conditionalFormatting sqref="O153">
    <cfRule type="cellIs" dxfId="13112" priority="13096" stopIfTrue="1" operator="lessThan">
      <formula>G153</formula>
    </cfRule>
  </conditionalFormatting>
  <conditionalFormatting sqref="O153">
    <cfRule type="cellIs" dxfId="13111" priority="13095" stopIfTrue="1" operator="lessThan">
      <formula>G153</formula>
    </cfRule>
  </conditionalFormatting>
  <conditionalFormatting sqref="O153">
    <cfRule type="cellIs" dxfId="13110" priority="13094" stopIfTrue="1" operator="lessThan">
      <formula>G153</formula>
    </cfRule>
  </conditionalFormatting>
  <conditionalFormatting sqref="O153">
    <cfRule type="cellIs" dxfId="13109" priority="13093" stopIfTrue="1" operator="lessThan">
      <formula>G153</formula>
    </cfRule>
  </conditionalFormatting>
  <conditionalFormatting sqref="O153">
    <cfRule type="cellIs" dxfId="13108" priority="13092" stopIfTrue="1" operator="lessThan">
      <formula>G153</formula>
    </cfRule>
  </conditionalFormatting>
  <conditionalFormatting sqref="O153">
    <cfRule type="cellIs" dxfId="13107" priority="13091" stopIfTrue="1" operator="lessThan">
      <formula>G153</formula>
    </cfRule>
  </conditionalFormatting>
  <conditionalFormatting sqref="O153">
    <cfRule type="cellIs" dxfId="13106" priority="13090" stopIfTrue="1" operator="lessThan">
      <formula>G153</formula>
    </cfRule>
  </conditionalFormatting>
  <conditionalFormatting sqref="O153">
    <cfRule type="cellIs" dxfId="13105" priority="13089" stopIfTrue="1" operator="lessThan">
      <formula>G153</formula>
    </cfRule>
  </conditionalFormatting>
  <conditionalFormatting sqref="O153">
    <cfRule type="cellIs" dxfId="13104" priority="13088" stopIfTrue="1" operator="lessThan">
      <formula>G153</formula>
    </cfRule>
  </conditionalFormatting>
  <conditionalFormatting sqref="O153">
    <cfRule type="cellIs" dxfId="13103" priority="13087" stopIfTrue="1" operator="lessThan">
      <formula>G153</formula>
    </cfRule>
  </conditionalFormatting>
  <conditionalFormatting sqref="O153">
    <cfRule type="cellIs" dxfId="13102" priority="13086" stopIfTrue="1" operator="lessThan">
      <formula>G153</formula>
    </cfRule>
  </conditionalFormatting>
  <conditionalFormatting sqref="O153">
    <cfRule type="cellIs" dxfId="13101" priority="13085" stopIfTrue="1" operator="lessThan">
      <formula>G153</formula>
    </cfRule>
  </conditionalFormatting>
  <conditionalFormatting sqref="O153">
    <cfRule type="cellIs" dxfId="13100" priority="13084" stopIfTrue="1" operator="lessThan">
      <formula>G153</formula>
    </cfRule>
  </conditionalFormatting>
  <conditionalFormatting sqref="O153">
    <cfRule type="cellIs" dxfId="13099" priority="13083" stopIfTrue="1" operator="lessThan">
      <formula>G153</formula>
    </cfRule>
  </conditionalFormatting>
  <conditionalFormatting sqref="O153">
    <cfRule type="cellIs" dxfId="13098" priority="13082" stopIfTrue="1" operator="lessThan">
      <formula>G153</formula>
    </cfRule>
  </conditionalFormatting>
  <conditionalFormatting sqref="O153">
    <cfRule type="cellIs" dxfId="13097" priority="13081" stopIfTrue="1" operator="lessThan">
      <formula>G153</formula>
    </cfRule>
  </conditionalFormatting>
  <conditionalFormatting sqref="O153">
    <cfRule type="cellIs" dxfId="13096" priority="13080" stopIfTrue="1" operator="lessThan">
      <formula>G153</formula>
    </cfRule>
  </conditionalFormatting>
  <conditionalFormatting sqref="O153">
    <cfRule type="cellIs" dxfId="13095" priority="13079" stopIfTrue="1" operator="lessThan">
      <formula>G153</formula>
    </cfRule>
  </conditionalFormatting>
  <conditionalFormatting sqref="O153">
    <cfRule type="cellIs" dxfId="13094" priority="13078" stopIfTrue="1" operator="lessThan">
      <formula>G153</formula>
    </cfRule>
  </conditionalFormatting>
  <conditionalFormatting sqref="O153">
    <cfRule type="cellIs" dxfId="13093" priority="13077" stopIfTrue="1" operator="lessThan">
      <formula>G153</formula>
    </cfRule>
  </conditionalFormatting>
  <conditionalFormatting sqref="O153">
    <cfRule type="cellIs" dxfId="13092" priority="13076" stopIfTrue="1" operator="lessThan">
      <formula>G153</formula>
    </cfRule>
  </conditionalFormatting>
  <conditionalFormatting sqref="O153">
    <cfRule type="cellIs" dxfId="13091" priority="13075" stopIfTrue="1" operator="lessThan">
      <formula>G153</formula>
    </cfRule>
  </conditionalFormatting>
  <conditionalFormatting sqref="O153">
    <cfRule type="cellIs" dxfId="13090" priority="13074" stopIfTrue="1" operator="lessThan">
      <formula>G153</formula>
    </cfRule>
  </conditionalFormatting>
  <conditionalFormatting sqref="O153">
    <cfRule type="cellIs" dxfId="13089" priority="13073" stopIfTrue="1" operator="lessThan">
      <formula>G153</formula>
    </cfRule>
  </conditionalFormatting>
  <conditionalFormatting sqref="O153">
    <cfRule type="cellIs" dxfId="13088" priority="13072" stopIfTrue="1" operator="lessThan">
      <formula>G153</formula>
    </cfRule>
  </conditionalFormatting>
  <conditionalFormatting sqref="O153">
    <cfRule type="cellIs" dxfId="13087" priority="13071" stopIfTrue="1" operator="lessThan">
      <formula>G153</formula>
    </cfRule>
  </conditionalFormatting>
  <conditionalFormatting sqref="O153">
    <cfRule type="cellIs" dxfId="13086" priority="13070" stopIfTrue="1" operator="lessThan">
      <formula>G153</formula>
    </cfRule>
  </conditionalFormatting>
  <conditionalFormatting sqref="O153">
    <cfRule type="cellIs" dxfId="13085" priority="13069" stopIfTrue="1" operator="lessThan">
      <formula>G153</formula>
    </cfRule>
  </conditionalFormatting>
  <conditionalFormatting sqref="O153">
    <cfRule type="cellIs" dxfId="13084" priority="13068" stopIfTrue="1" operator="lessThan">
      <formula>G153</formula>
    </cfRule>
  </conditionalFormatting>
  <conditionalFormatting sqref="O153">
    <cfRule type="cellIs" dxfId="13083" priority="13067" stopIfTrue="1" operator="lessThan">
      <formula>G153</formula>
    </cfRule>
  </conditionalFormatting>
  <conditionalFormatting sqref="O153">
    <cfRule type="cellIs" dxfId="13082" priority="13066" stopIfTrue="1" operator="lessThan">
      <formula>G153</formula>
    </cfRule>
  </conditionalFormatting>
  <conditionalFormatting sqref="O153">
    <cfRule type="cellIs" dxfId="13081" priority="13065" stopIfTrue="1" operator="lessThan">
      <formula>G153</formula>
    </cfRule>
  </conditionalFormatting>
  <conditionalFormatting sqref="O153">
    <cfRule type="cellIs" dxfId="13080" priority="13064" stopIfTrue="1" operator="lessThan">
      <formula>G153</formula>
    </cfRule>
  </conditionalFormatting>
  <conditionalFormatting sqref="O153">
    <cfRule type="cellIs" dxfId="13079" priority="13063" stopIfTrue="1" operator="lessThan">
      <formula>G153</formula>
    </cfRule>
  </conditionalFormatting>
  <conditionalFormatting sqref="O153">
    <cfRule type="cellIs" dxfId="13078" priority="13062" stopIfTrue="1" operator="lessThan">
      <formula>G153</formula>
    </cfRule>
  </conditionalFormatting>
  <conditionalFormatting sqref="O153">
    <cfRule type="cellIs" dxfId="13077" priority="13061" stopIfTrue="1" operator="lessThan">
      <formula>G153</formula>
    </cfRule>
  </conditionalFormatting>
  <conditionalFormatting sqref="O153">
    <cfRule type="cellIs" dxfId="13076" priority="13060" stopIfTrue="1" operator="lessThan">
      <formula>G153</formula>
    </cfRule>
  </conditionalFormatting>
  <conditionalFormatting sqref="O153">
    <cfRule type="cellIs" dxfId="13075" priority="13059" stopIfTrue="1" operator="lessThan">
      <formula>G153</formula>
    </cfRule>
  </conditionalFormatting>
  <conditionalFormatting sqref="O153">
    <cfRule type="cellIs" dxfId="13074" priority="13058" stopIfTrue="1" operator="lessThan">
      <formula>G153</formula>
    </cfRule>
  </conditionalFormatting>
  <conditionalFormatting sqref="O153">
    <cfRule type="cellIs" dxfId="13073" priority="13057" stopIfTrue="1" operator="lessThan">
      <formula>G153</formula>
    </cfRule>
  </conditionalFormatting>
  <conditionalFormatting sqref="O153">
    <cfRule type="cellIs" dxfId="13072" priority="13056" stopIfTrue="1" operator="lessThan">
      <formula>G153</formula>
    </cfRule>
  </conditionalFormatting>
  <conditionalFormatting sqref="O153">
    <cfRule type="cellIs" dxfId="13071" priority="13055" stopIfTrue="1" operator="lessThan">
      <formula>G153</formula>
    </cfRule>
  </conditionalFormatting>
  <conditionalFormatting sqref="O153">
    <cfRule type="cellIs" dxfId="13070" priority="13054" stopIfTrue="1" operator="lessThan">
      <formula>G153</formula>
    </cfRule>
  </conditionalFormatting>
  <conditionalFormatting sqref="O153">
    <cfRule type="cellIs" dxfId="13069" priority="13053" stopIfTrue="1" operator="lessThan">
      <formula>G153</formula>
    </cfRule>
  </conditionalFormatting>
  <conditionalFormatting sqref="O153">
    <cfRule type="cellIs" dxfId="13068" priority="13052" stopIfTrue="1" operator="lessThan">
      <formula>G153</formula>
    </cfRule>
  </conditionalFormatting>
  <conditionalFormatting sqref="O153">
    <cfRule type="cellIs" dxfId="13067" priority="13051" stopIfTrue="1" operator="lessThan">
      <formula>G153</formula>
    </cfRule>
  </conditionalFormatting>
  <conditionalFormatting sqref="O153">
    <cfRule type="cellIs" dxfId="13066" priority="13050" stopIfTrue="1" operator="lessThan">
      <formula>G153</formula>
    </cfRule>
  </conditionalFormatting>
  <conditionalFormatting sqref="O153">
    <cfRule type="cellIs" dxfId="13065" priority="13049" stopIfTrue="1" operator="lessThan">
      <formula>G153</formula>
    </cfRule>
  </conditionalFormatting>
  <conditionalFormatting sqref="O153">
    <cfRule type="cellIs" dxfId="13064" priority="13048" stopIfTrue="1" operator="lessThan">
      <formula>G153</formula>
    </cfRule>
  </conditionalFormatting>
  <conditionalFormatting sqref="O153">
    <cfRule type="cellIs" dxfId="13063" priority="13047" stopIfTrue="1" operator="lessThan">
      <formula>G153</formula>
    </cfRule>
  </conditionalFormatting>
  <conditionalFormatting sqref="O153">
    <cfRule type="cellIs" dxfId="13062" priority="13046" stopIfTrue="1" operator="lessThan">
      <formula>G153</formula>
    </cfRule>
  </conditionalFormatting>
  <conditionalFormatting sqref="O153">
    <cfRule type="cellIs" dxfId="13061" priority="13045" stopIfTrue="1" operator="lessThan">
      <formula>G153</formula>
    </cfRule>
  </conditionalFormatting>
  <conditionalFormatting sqref="O153">
    <cfRule type="cellIs" dxfId="13060" priority="13044" stopIfTrue="1" operator="lessThan">
      <formula>G153</formula>
    </cfRule>
  </conditionalFormatting>
  <conditionalFormatting sqref="O153">
    <cfRule type="cellIs" dxfId="13059" priority="13043" stopIfTrue="1" operator="lessThan">
      <formula>G153</formula>
    </cfRule>
  </conditionalFormatting>
  <conditionalFormatting sqref="O153">
    <cfRule type="cellIs" dxfId="13058" priority="13042" stopIfTrue="1" operator="lessThan">
      <formula>G153</formula>
    </cfRule>
  </conditionalFormatting>
  <conditionalFormatting sqref="O153">
    <cfRule type="cellIs" dxfId="13057" priority="13041" stopIfTrue="1" operator="lessThan">
      <formula>G153</formula>
    </cfRule>
  </conditionalFormatting>
  <conditionalFormatting sqref="O153">
    <cfRule type="cellIs" dxfId="13056" priority="13040" stopIfTrue="1" operator="lessThan">
      <formula>G153</formula>
    </cfRule>
  </conditionalFormatting>
  <conditionalFormatting sqref="O153">
    <cfRule type="cellIs" dxfId="13055" priority="13039" stopIfTrue="1" operator="lessThan">
      <formula>G153</formula>
    </cfRule>
  </conditionalFormatting>
  <conditionalFormatting sqref="O153">
    <cfRule type="cellIs" dxfId="13054" priority="13038" stopIfTrue="1" operator="lessThan">
      <formula>G153</formula>
    </cfRule>
  </conditionalFormatting>
  <conditionalFormatting sqref="O153">
    <cfRule type="cellIs" dxfId="13053" priority="13037" stopIfTrue="1" operator="lessThan">
      <formula>G153</formula>
    </cfRule>
  </conditionalFormatting>
  <conditionalFormatting sqref="O153">
    <cfRule type="cellIs" dxfId="13052" priority="13036" stopIfTrue="1" operator="lessThan">
      <formula>G153</formula>
    </cfRule>
  </conditionalFormatting>
  <conditionalFormatting sqref="O153">
    <cfRule type="cellIs" dxfId="13051" priority="13035" stopIfTrue="1" operator="lessThan">
      <formula>G153</formula>
    </cfRule>
  </conditionalFormatting>
  <conditionalFormatting sqref="O153">
    <cfRule type="cellIs" dxfId="13050" priority="13034" stopIfTrue="1" operator="lessThan">
      <formula>G153</formula>
    </cfRule>
  </conditionalFormatting>
  <conditionalFormatting sqref="O153">
    <cfRule type="cellIs" dxfId="13049" priority="13033" stopIfTrue="1" operator="lessThan">
      <formula>G153</formula>
    </cfRule>
  </conditionalFormatting>
  <conditionalFormatting sqref="O153">
    <cfRule type="cellIs" dxfId="13048" priority="13032" stopIfTrue="1" operator="lessThan">
      <formula>G153</formula>
    </cfRule>
  </conditionalFormatting>
  <conditionalFormatting sqref="O153">
    <cfRule type="cellIs" dxfId="13047" priority="13031" stopIfTrue="1" operator="lessThan">
      <formula>G153</formula>
    </cfRule>
  </conditionalFormatting>
  <conditionalFormatting sqref="O153">
    <cfRule type="cellIs" dxfId="13046" priority="13030" stopIfTrue="1" operator="lessThan">
      <formula>G153</formula>
    </cfRule>
  </conditionalFormatting>
  <conditionalFormatting sqref="O153">
    <cfRule type="cellIs" dxfId="13045" priority="13029" stopIfTrue="1" operator="lessThan">
      <formula>G153</formula>
    </cfRule>
  </conditionalFormatting>
  <conditionalFormatting sqref="O153">
    <cfRule type="cellIs" dxfId="13044" priority="13028" stopIfTrue="1" operator="lessThan">
      <formula>G153</formula>
    </cfRule>
  </conditionalFormatting>
  <conditionalFormatting sqref="O153">
    <cfRule type="cellIs" dxfId="13043" priority="13027" stopIfTrue="1" operator="lessThan">
      <formula>G153</formula>
    </cfRule>
  </conditionalFormatting>
  <conditionalFormatting sqref="O153">
    <cfRule type="cellIs" dxfId="13042" priority="13026" stopIfTrue="1" operator="lessThan">
      <formula>G153</formula>
    </cfRule>
  </conditionalFormatting>
  <conditionalFormatting sqref="O153">
    <cfRule type="cellIs" dxfId="13041" priority="13025" stopIfTrue="1" operator="lessThan">
      <formula>G153</formula>
    </cfRule>
  </conditionalFormatting>
  <conditionalFormatting sqref="O153">
    <cfRule type="cellIs" dxfId="13040" priority="13024" stopIfTrue="1" operator="lessThan">
      <formula>G153</formula>
    </cfRule>
  </conditionalFormatting>
  <conditionalFormatting sqref="O153">
    <cfRule type="cellIs" dxfId="13039" priority="13023" stopIfTrue="1" operator="lessThan">
      <formula>G153</formula>
    </cfRule>
  </conditionalFormatting>
  <conditionalFormatting sqref="O153">
    <cfRule type="cellIs" dxfId="13038" priority="13022" stopIfTrue="1" operator="lessThan">
      <formula>G153</formula>
    </cfRule>
  </conditionalFormatting>
  <conditionalFormatting sqref="O153">
    <cfRule type="cellIs" dxfId="13037" priority="13021" stopIfTrue="1" operator="lessThan">
      <formula>G153</formula>
    </cfRule>
  </conditionalFormatting>
  <conditionalFormatting sqref="O153">
    <cfRule type="cellIs" dxfId="13036" priority="13020" stopIfTrue="1" operator="lessThan">
      <formula>G153</formula>
    </cfRule>
  </conditionalFormatting>
  <conditionalFormatting sqref="O153">
    <cfRule type="cellIs" dxfId="13035" priority="13019" stopIfTrue="1" operator="lessThan">
      <formula>G153</formula>
    </cfRule>
  </conditionalFormatting>
  <conditionalFormatting sqref="O153">
    <cfRule type="cellIs" dxfId="13034" priority="13018" stopIfTrue="1" operator="lessThan">
      <formula>G153</formula>
    </cfRule>
  </conditionalFormatting>
  <conditionalFormatting sqref="O153">
    <cfRule type="cellIs" dxfId="13033" priority="13017" stopIfTrue="1" operator="lessThan">
      <formula>G153</formula>
    </cfRule>
  </conditionalFormatting>
  <conditionalFormatting sqref="O153">
    <cfRule type="cellIs" dxfId="13032" priority="13016" stopIfTrue="1" operator="lessThan">
      <formula>G153</formula>
    </cfRule>
  </conditionalFormatting>
  <conditionalFormatting sqref="O153">
    <cfRule type="cellIs" dxfId="13031" priority="13015" stopIfTrue="1" operator="lessThan">
      <formula>G153</formula>
    </cfRule>
  </conditionalFormatting>
  <conditionalFormatting sqref="O153">
    <cfRule type="cellIs" dxfId="13030" priority="13014" stopIfTrue="1" operator="lessThan">
      <formula>G153</formula>
    </cfRule>
  </conditionalFormatting>
  <conditionalFormatting sqref="O153">
    <cfRule type="cellIs" dxfId="13029" priority="13013" stopIfTrue="1" operator="lessThan">
      <formula>G153</formula>
    </cfRule>
  </conditionalFormatting>
  <conditionalFormatting sqref="O153">
    <cfRule type="cellIs" dxfId="13028" priority="13012" stopIfTrue="1" operator="lessThan">
      <formula>G153</formula>
    </cfRule>
  </conditionalFormatting>
  <conditionalFormatting sqref="O153">
    <cfRule type="cellIs" dxfId="13027" priority="13011" stopIfTrue="1" operator="lessThan">
      <formula>G153</formula>
    </cfRule>
  </conditionalFormatting>
  <conditionalFormatting sqref="O153">
    <cfRule type="cellIs" dxfId="13026" priority="13010" stopIfTrue="1" operator="lessThan">
      <formula>G153</formula>
    </cfRule>
  </conditionalFormatting>
  <conditionalFormatting sqref="O153">
    <cfRule type="cellIs" dxfId="13025" priority="13009" stopIfTrue="1" operator="lessThan">
      <formula>G153</formula>
    </cfRule>
  </conditionalFormatting>
  <conditionalFormatting sqref="O153">
    <cfRule type="cellIs" dxfId="13024" priority="13008" stopIfTrue="1" operator="lessThan">
      <formula>G153</formula>
    </cfRule>
  </conditionalFormatting>
  <conditionalFormatting sqref="O153">
    <cfRule type="cellIs" dxfId="13023" priority="13007" stopIfTrue="1" operator="lessThan">
      <formula>G153</formula>
    </cfRule>
  </conditionalFormatting>
  <conditionalFormatting sqref="O153">
    <cfRule type="cellIs" dxfId="13022" priority="13006" stopIfTrue="1" operator="lessThan">
      <formula>G153</formula>
    </cfRule>
  </conditionalFormatting>
  <conditionalFormatting sqref="O153">
    <cfRule type="cellIs" dxfId="13021" priority="13005" stopIfTrue="1" operator="lessThan">
      <formula>G153</formula>
    </cfRule>
  </conditionalFormatting>
  <conditionalFormatting sqref="O153">
    <cfRule type="cellIs" dxfId="13020" priority="13004" stopIfTrue="1" operator="lessThan">
      <formula>G153</formula>
    </cfRule>
  </conditionalFormatting>
  <conditionalFormatting sqref="O153">
    <cfRule type="cellIs" dxfId="13019" priority="13003" stopIfTrue="1" operator="lessThan">
      <formula>G153</formula>
    </cfRule>
  </conditionalFormatting>
  <conditionalFormatting sqref="O153">
    <cfRule type="cellIs" dxfId="13018" priority="13002" stopIfTrue="1" operator="lessThan">
      <formula>G153</formula>
    </cfRule>
  </conditionalFormatting>
  <conditionalFormatting sqref="O153">
    <cfRule type="cellIs" dxfId="13017" priority="13001" stopIfTrue="1" operator="lessThan">
      <formula>G153</formula>
    </cfRule>
  </conditionalFormatting>
  <conditionalFormatting sqref="O153">
    <cfRule type="cellIs" dxfId="13016" priority="13000" stopIfTrue="1" operator="lessThan">
      <formula>G153</formula>
    </cfRule>
  </conditionalFormatting>
  <conditionalFormatting sqref="O153">
    <cfRule type="cellIs" dxfId="13015" priority="12999" stopIfTrue="1" operator="lessThan">
      <formula>G153</formula>
    </cfRule>
  </conditionalFormatting>
  <conditionalFormatting sqref="O153">
    <cfRule type="cellIs" dxfId="13014" priority="12998" stopIfTrue="1" operator="lessThan">
      <formula>G153</formula>
    </cfRule>
  </conditionalFormatting>
  <conditionalFormatting sqref="O153">
    <cfRule type="cellIs" dxfId="13013" priority="12997" stopIfTrue="1" operator="lessThan">
      <formula>G153</formula>
    </cfRule>
  </conditionalFormatting>
  <conditionalFormatting sqref="O153">
    <cfRule type="cellIs" dxfId="13012" priority="12996" stopIfTrue="1" operator="lessThan">
      <formula>G153</formula>
    </cfRule>
  </conditionalFormatting>
  <conditionalFormatting sqref="O153">
    <cfRule type="cellIs" dxfId="13011" priority="12995" stopIfTrue="1" operator="lessThan">
      <formula>G153</formula>
    </cfRule>
  </conditionalFormatting>
  <conditionalFormatting sqref="O153">
    <cfRule type="cellIs" dxfId="13010" priority="12994" stopIfTrue="1" operator="lessThan">
      <formula>G153</formula>
    </cfRule>
  </conditionalFormatting>
  <conditionalFormatting sqref="O153">
    <cfRule type="cellIs" dxfId="13009" priority="12993" stopIfTrue="1" operator="lessThan">
      <formula>G153</formula>
    </cfRule>
  </conditionalFormatting>
  <conditionalFormatting sqref="O153">
    <cfRule type="cellIs" dxfId="13008" priority="12992" stopIfTrue="1" operator="lessThan">
      <formula>G153</formula>
    </cfRule>
  </conditionalFormatting>
  <conditionalFormatting sqref="O153">
    <cfRule type="cellIs" dxfId="13007" priority="12991" stopIfTrue="1" operator="lessThan">
      <formula>G153</formula>
    </cfRule>
  </conditionalFormatting>
  <conditionalFormatting sqref="O153">
    <cfRule type="cellIs" dxfId="13006" priority="12990" stopIfTrue="1" operator="lessThan">
      <formula>G153</formula>
    </cfRule>
  </conditionalFormatting>
  <conditionalFormatting sqref="O153">
    <cfRule type="cellIs" dxfId="13005" priority="12989" stopIfTrue="1" operator="lessThan">
      <formula>G153</formula>
    </cfRule>
  </conditionalFormatting>
  <conditionalFormatting sqref="O153">
    <cfRule type="cellIs" dxfId="13004" priority="12988" stopIfTrue="1" operator="lessThan">
      <formula>G153</formula>
    </cfRule>
  </conditionalFormatting>
  <conditionalFormatting sqref="O153">
    <cfRule type="cellIs" dxfId="13003" priority="12987" stopIfTrue="1" operator="lessThan">
      <formula>G153</formula>
    </cfRule>
  </conditionalFormatting>
  <conditionalFormatting sqref="O153">
    <cfRule type="cellIs" dxfId="13002" priority="12986" stopIfTrue="1" operator="lessThan">
      <formula>G153</formula>
    </cfRule>
  </conditionalFormatting>
  <conditionalFormatting sqref="O153">
    <cfRule type="cellIs" dxfId="13001" priority="12985" stopIfTrue="1" operator="lessThan">
      <formula>G153</formula>
    </cfRule>
  </conditionalFormatting>
  <conditionalFormatting sqref="O153">
    <cfRule type="cellIs" dxfId="13000" priority="12984" stopIfTrue="1" operator="lessThan">
      <formula>G153</formula>
    </cfRule>
  </conditionalFormatting>
  <conditionalFormatting sqref="O153">
    <cfRule type="cellIs" dxfId="12999" priority="12983" stopIfTrue="1" operator="lessThan">
      <formula>G153</formula>
    </cfRule>
  </conditionalFormatting>
  <conditionalFormatting sqref="O153">
    <cfRule type="cellIs" dxfId="12998" priority="12982" stopIfTrue="1" operator="lessThan">
      <formula>G153</formula>
    </cfRule>
  </conditionalFormatting>
  <conditionalFormatting sqref="O153">
    <cfRule type="cellIs" dxfId="12997" priority="12981" stopIfTrue="1" operator="lessThan">
      <formula>G153</formula>
    </cfRule>
  </conditionalFormatting>
  <conditionalFormatting sqref="O153">
    <cfRule type="cellIs" dxfId="12996" priority="12980" stopIfTrue="1" operator="lessThan">
      <formula>G153</formula>
    </cfRule>
  </conditionalFormatting>
  <conditionalFormatting sqref="O153">
    <cfRule type="cellIs" dxfId="12995" priority="12979" stopIfTrue="1" operator="lessThan">
      <formula>G153</formula>
    </cfRule>
  </conditionalFormatting>
  <conditionalFormatting sqref="O153">
    <cfRule type="cellIs" dxfId="12994" priority="12978" stopIfTrue="1" operator="lessThan">
      <formula>G153</formula>
    </cfRule>
  </conditionalFormatting>
  <conditionalFormatting sqref="O153">
    <cfRule type="cellIs" dxfId="12993" priority="12977" stopIfTrue="1" operator="lessThan">
      <formula>G153</formula>
    </cfRule>
  </conditionalFormatting>
  <conditionalFormatting sqref="O153">
    <cfRule type="cellIs" dxfId="12992" priority="12976" stopIfTrue="1" operator="lessThan">
      <formula>G153</formula>
    </cfRule>
  </conditionalFormatting>
  <conditionalFormatting sqref="O153">
    <cfRule type="cellIs" dxfId="12991" priority="12975" stopIfTrue="1" operator="lessThan">
      <formula>G153</formula>
    </cfRule>
  </conditionalFormatting>
  <conditionalFormatting sqref="O153">
    <cfRule type="cellIs" dxfId="12990" priority="12974" stopIfTrue="1" operator="lessThan">
      <formula>G153</formula>
    </cfRule>
  </conditionalFormatting>
  <conditionalFormatting sqref="O153">
    <cfRule type="cellIs" dxfId="12989" priority="12973" stopIfTrue="1" operator="lessThan">
      <formula>G153</formula>
    </cfRule>
  </conditionalFormatting>
  <conditionalFormatting sqref="O153">
    <cfRule type="cellIs" dxfId="12988" priority="12972" stopIfTrue="1" operator="lessThan">
      <formula>G153</formula>
    </cfRule>
  </conditionalFormatting>
  <conditionalFormatting sqref="O153">
    <cfRule type="cellIs" dxfId="12987" priority="12971" stopIfTrue="1" operator="lessThan">
      <formula>G153</formula>
    </cfRule>
  </conditionalFormatting>
  <conditionalFormatting sqref="O153">
    <cfRule type="cellIs" dxfId="12986" priority="12970" stopIfTrue="1" operator="lessThan">
      <formula>G153</formula>
    </cfRule>
  </conditionalFormatting>
  <conditionalFormatting sqref="O153">
    <cfRule type="cellIs" dxfId="12985" priority="12969" stopIfTrue="1" operator="lessThan">
      <formula>G153</formula>
    </cfRule>
  </conditionalFormatting>
  <conditionalFormatting sqref="O153">
    <cfRule type="cellIs" dxfId="12984" priority="12968" stopIfTrue="1" operator="lessThan">
      <formula>G153</formula>
    </cfRule>
  </conditionalFormatting>
  <conditionalFormatting sqref="O153">
    <cfRule type="cellIs" dxfId="12983" priority="12967" stopIfTrue="1" operator="lessThan">
      <formula>G153</formula>
    </cfRule>
  </conditionalFormatting>
  <conditionalFormatting sqref="O153">
    <cfRule type="cellIs" dxfId="12982" priority="12966" stopIfTrue="1" operator="lessThan">
      <formula>G153</formula>
    </cfRule>
  </conditionalFormatting>
  <conditionalFormatting sqref="O153">
    <cfRule type="cellIs" dxfId="12981" priority="12965" stopIfTrue="1" operator="lessThan">
      <formula>G153</formula>
    </cfRule>
  </conditionalFormatting>
  <conditionalFormatting sqref="O153">
    <cfRule type="cellIs" dxfId="12980" priority="12964" stopIfTrue="1" operator="lessThan">
      <formula>G153</formula>
    </cfRule>
  </conditionalFormatting>
  <conditionalFormatting sqref="O153">
    <cfRule type="cellIs" dxfId="12979" priority="12963" stopIfTrue="1" operator="lessThan">
      <formula>G153</formula>
    </cfRule>
  </conditionalFormatting>
  <conditionalFormatting sqref="O153">
    <cfRule type="cellIs" dxfId="12978" priority="12962" stopIfTrue="1" operator="lessThan">
      <formula>G153</formula>
    </cfRule>
  </conditionalFormatting>
  <conditionalFormatting sqref="O153">
    <cfRule type="cellIs" dxfId="12977" priority="12961" stopIfTrue="1" operator="lessThan">
      <formula>G153</formula>
    </cfRule>
  </conditionalFormatting>
  <conditionalFormatting sqref="O153">
    <cfRule type="cellIs" dxfId="12976" priority="12960" stopIfTrue="1" operator="lessThan">
      <formula>G153</formula>
    </cfRule>
  </conditionalFormatting>
  <conditionalFormatting sqref="O153">
    <cfRule type="cellIs" dxfId="12975" priority="12959" stopIfTrue="1" operator="lessThan">
      <formula>G153</formula>
    </cfRule>
  </conditionalFormatting>
  <conditionalFormatting sqref="O153">
    <cfRule type="cellIs" dxfId="12974" priority="12958" stopIfTrue="1" operator="lessThan">
      <formula>G153</formula>
    </cfRule>
  </conditionalFormatting>
  <conditionalFormatting sqref="O153">
    <cfRule type="cellIs" dxfId="12973" priority="12957" stopIfTrue="1" operator="lessThan">
      <formula>G153</formula>
    </cfRule>
  </conditionalFormatting>
  <conditionalFormatting sqref="O153">
    <cfRule type="cellIs" dxfId="12972" priority="12956" stopIfTrue="1" operator="lessThan">
      <formula>G153</formula>
    </cfRule>
  </conditionalFormatting>
  <conditionalFormatting sqref="O153">
    <cfRule type="cellIs" dxfId="12971" priority="12955" stopIfTrue="1" operator="lessThan">
      <formula>G153</formula>
    </cfRule>
  </conditionalFormatting>
  <conditionalFormatting sqref="O153">
    <cfRule type="cellIs" dxfId="12970" priority="12954" stopIfTrue="1" operator="lessThan">
      <formula>G153</formula>
    </cfRule>
  </conditionalFormatting>
  <conditionalFormatting sqref="O153">
    <cfRule type="cellIs" dxfId="12969" priority="12953" stopIfTrue="1" operator="lessThan">
      <formula>G153</formula>
    </cfRule>
  </conditionalFormatting>
  <conditionalFormatting sqref="O153">
    <cfRule type="cellIs" dxfId="12968" priority="12952" stopIfTrue="1" operator="lessThan">
      <formula>G153</formula>
    </cfRule>
  </conditionalFormatting>
  <conditionalFormatting sqref="O153">
    <cfRule type="cellIs" dxfId="12967" priority="12951" stopIfTrue="1" operator="lessThan">
      <formula>G153</formula>
    </cfRule>
  </conditionalFormatting>
  <conditionalFormatting sqref="O153">
    <cfRule type="cellIs" dxfId="12966" priority="12950" stopIfTrue="1" operator="lessThan">
      <formula>G153</formula>
    </cfRule>
  </conditionalFormatting>
  <conditionalFormatting sqref="O153">
    <cfRule type="cellIs" dxfId="12965" priority="12949" stopIfTrue="1" operator="lessThan">
      <formula>G153</formula>
    </cfRule>
  </conditionalFormatting>
  <conditionalFormatting sqref="O153">
    <cfRule type="cellIs" dxfId="12964" priority="12948" stopIfTrue="1" operator="lessThan">
      <formula>G153</formula>
    </cfRule>
  </conditionalFormatting>
  <conditionalFormatting sqref="O153">
    <cfRule type="cellIs" dxfId="12963" priority="12947" stopIfTrue="1" operator="lessThan">
      <formula>G153</formula>
    </cfRule>
  </conditionalFormatting>
  <conditionalFormatting sqref="O153">
    <cfRule type="cellIs" dxfId="12962" priority="12946" stopIfTrue="1" operator="lessThan">
      <formula>G153</formula>
    </cfRule>
  </conditionalFormatting>
  <conditionalFormatting sqref="O153">
    <cfRule type="cellIs" dxfId="12961" priority="12945" stopIfTrue="1" operator="lessThan">
      <formula>G153</formula>
    </cfRule>
  </conditionalFormatting>
  <conditionalFormatting sqref="O153">
    <cfRule type="cellIs" dxfId="12960" priority="12944" stopIfTrue="1" operator="lessThan">
      <formula>G153</formula>
    </cfRule>
  </conditionalFormatting>
  <conditionalFormatting sqref="O153">
    <cfRule type="cellIs" dxfId="12959" priority="12943" stopIfTrue="1" operator="lessThan">
      <formula>G153</formula>
    </cfRule>
  </conditionalFormatting>
  <conditionalFormatting sqref="O153">
    <cfRule type="cellIs" dxfId="12958" priority="12942" stopIfTrue="1" operator="lessThan">
      <formula>G153</formula>
    </cfRule>
  </conditionalFormatting>
  <conditionalFormatting sqref="O153">
    <cfRule type="cellIs" dxfId="12957" priority="12941" stopIfTrue="1" operator="lessThan">
      <formula>G153</formula>
    </cfRule>
  </conditionalFormatting>
  <conditionalFormatting sqref="O153">
    <cfRule type="cellIs" dxfId="12956" priority="12940" stopIfTrue="1" operator="lessThan">
      <formula>G153</formula>
    </cfRule>
  </conditionalFormatting>
  <conditionalFormatting sqref="O153">
    <cfRule type="cellIs" dxfId="12955" priority="12939" stopIfTrue="1" operator="lessThan">
      <formula>G153</formula>
    </cfRule>
  </conditionalFormatting>
  <conditionalFormatting sqref="O153">
    <cfRule type="cellIs" dxfId="12954" priority="12938" stopIfTrue="1" operator="lessThan">
      <formula>G153</formula>
    </cfRule>
  </conditionalFormatting>
  <conditionalFormatting sqref="O153">
    <cfRule type="cellIs" dxfId="12953" priority="12937" stopIfTrue="1" operator="lessThan">
      <formula>G153</formula>
    </cfRule>
  </conditionalFormatting>
  <conditionalFormatting sqref="O153">
    <cfRule type="cellIs" dxfId="12952" priority="12936" stopIfTrue="1" operator="lessThan">
      <formula>G153</formula>
    </cfRule>
  </conditionalFormatting>
  <conditionalFormatting sqref="O153">
    <cfRule type="cellIs" dxfId="12951" priority="12935" stopIfTrue="1" operator="lessThan">
      <formula>G153</formula>
    </cfRule>
  </conditionalFormatting>
  <conditionalFormatting sqref="O153">
    <cfRule type="cellIs" dxfId="12950" priority="12934" stopIfTrue="1" operator="lessThan">
      <formula>G153</formula>
    </cfRule>
  </conditionalFormatting>
  <conditionalFormatting sqref="O153">
    <cfRule type="cellIs" dxfId="12949" priority="12933" stopIfTrue="1" operator="lessThan">
      <formula>G153</formula>
    </cfRule>
  </conditionalFormatting>
  <conditionalFormatting sqref="O153">
    <cfRule type="cellIs" dxfId="12948" priority="12932" stopIfTrue="1" operator="lessThan">
      <formula>G153</formula>
    </cfRule>
  </conditionalFormatting>
  <conditionalFormatting sqref="O153">
    <cfRule type="cellIs" dxfId="12947" priority="12931" stopIfTrue="1" operator="lessThan">
      <formula>G153</formula>
    </cfRule>
  </conditionalFormatting>
  <conditionalFormatting sqref="O153">
    <cfRule type="cellIs" dxfId="12946" priority="12930" stopIfTrue="1" operator="lessThan">
      <formula>G153</formula>
    </cfRule>
  </conditionalFormatting>
  <conditionalFormatting sqref="O153">
    <cfRule type="cellIs" dxfId="12945" priority="12929" stopIfTrue="1" operator="lessThan">
      <formula>G153</formula>
    </cfRule>
  </conditionalFormatting>
  <conditionalFormatting sqref="O153">
    <cfRule type="cellIs" dxfId="12944" priority="12928" stopIfTrue="1" operator="lessThan">
      <formula>G153</formula>
    </cfRule>
  </conditionalFormatting>
  <conditionalFormatting sqref="O153">
    <cfRule type="cellIs" dxfId="12943" priority="12927" stopIfTrue="1" operator="lessThan">
      <formula>G153</formula>
    </cfRule>
  </conditionalFormatting>
  <conditionalFormatting sqref="O153">
    <cfRule type="cellIs" dxfId="12942" priority="12926" stopIfTrue="1" operator="lessThan">
      <formula>G153</formula>
    </cfRule>
  </conditionalFormatting>
  <conditionalFormatting sqref="O153">
    <cfRule type="cellIs" dxfId="12941" priority="12925" stopIfTrue="1" operator="lessThan">
      <formula>G153</formula>
    </cfRule>
  </conditionalFormatting>
  <conditionalFormatting sqref="O153">
    <cfRule type="cellIs" dxfId="12940" priority="12924" stopIfTrue="1" operator="lessThan">
      <formula>G153</formula>
    </cfRule>
  </conditionalFormatting>
  <conditionalFormatting sqref="O153">
    <cfRule type="cellIs" dxfId="12939" priority="12923" stopIfTrue="1" operator="lessThan">
      <formula>G153</formula>
    </cfRule>
  </conditionalFormatting>
  <conditionalFormatting sqref="O153">
    <cfRule type="cellIs" dxfId="12938" priority="12922" stopIfTrue="1" operator="lessThan">
      <formula>G153</formula>
    </cfRule>
  </conditionalFormatting>
  <conditionalFormatting sqref="O153">
    <cfRule type="cellIs" dxfId="12937" priority="12921" stopIfTrue="1" operator="lessThan">
      <formula>G153</formula>
    </cfRule>
  </conditionalFormatting>
  <conditionalFormatting sqref="O153">
    <cfRule type="cellIs" dxfId="12936" priority="12920" stopIfTrue="1" operator="lessThan">
      <formula>G153</formula>
    </cfRule>
  </conditionalFormatting>
  <conditionalFormatting sqref="O153">
    <cfRule type="cellIs" dxfId="12935" priority="12919" stopIfTrue="1" operator="lessThan">
      <formula>G153</formula>
    </cfRule>
  </conditionalFormatting>
  <conditionalFormatting sqref="O153">
    <cfRule type="cellIs" dxfId="12934" priority="12918" stopIfTrue="1" operator="lessThan">
      <formula>G153</formula>
    </cfRule>
  </conditionalFormatting>
  <conditionalFormatting sqref="O153">
    <cfRule type="cellIs" dxfId="12933" priority="12917" stopIfTrue="1" operator="lessThan">
      <formula>G153</formula>
    </cfRule>
  </conditionalFormatting>
  <conditionalFormatting sqref="O153">
    <cfRule type="cellIs" dxfId="12932" priority="12916" stopIfTrue="1" operator="lessThan">
      <formula>G153</formula>
    </cfRule>
  </conditionalFormatting>
  <conditionalFormatting sqref="O153">
    <cfRule type="cellIs" dxfId="12931" priority="12915" stopIfTrue="1" operator="lessThan">
      <formula>G153</formula>
    </cfRule>
  </conditionalFormatting>
  <conditionalFormatting sqref="O153">
    <cfRule type="cellIs" dxfId="12930" priority="12914" stopIfTrue="1" operator="lessThan">
      <formula>G153</formula>
    </cfRule>
  </conditionalFormatting>
  <conditionalFormatting sqref="O153">
    <cfRule type="cellIs" dxfId="12929" priority="12913" stopIfTrue="1" operator="lessThan">
      <formula>G153</formula>
    </cfRule>
  </conditionalFormatting>
  <conditionalFormatting sqref="O153">
    <cfRule type="cellIs" dxfId="12928" priority="12912" stopIfTrue="1" operator="lessThan">
      <formula>G153</formula>
    </cfRule>
  </conditionalFormatting>
  <conditionalFormatting sqref="O153">
    <cfRule type="cellIs" dxfId="12927" priority="12911" stopIfTrue="1" operator="lessThan">
      <formula>G153</formula>
    </cfRule>
  </conditionalFormatting>
  <conditionalFormatting sqref="O153">
    <cfRule type="cellIs" dxfId="12926" priority="12910" stopIfTrue="1" operator="lessThan">
      <formula>G153</formula>
    </cfRule>
  </conditionalFormatting>
  <conditionalFormatting sqref="O153">
    <cfRule type="cellIs" dxfId="12925" priority="12909" stopIfTrue="1" operator="lessThan">
      <formula>G153</formula>
    </cfRule>
  </conditionalFormatting>
  <conditionalFormatting sqref="O153">
    <cfRule type="cellIs" dxfId="12924" priority="12908" stopIfTrue="1" operator="lessThan">
      <formula>G153</formula>
    </cfRule>
  </conditionalFormatting>
  <conditionalFormatting sqref="O153">
    <cfRule type="cellIs" dxfId="12923" priority="12907" stopIfTrue="1" operator="lessThan">
      <formula>G153</formula>
    </cfRule>
  </conditionalFormatting>
  <conditionalFormatting sqref="O153">
    <cfRule type="cellIs" dxfId="12922" priority="12906" stopIfTrue="1" operator="lessThan">
      <formula>G153</formula>
    </cfRule>
  </conditionalFormatting>
  <conditionalFormatting sqref="O153">
    <cfRule type="cellIs" dxfId="12921" priority="12905" stopIfTrue="1" operator="lessThan">
      <formula>G153</formula>
    </cfRule>
  </conditionalFormatting>
  <conditionalFormatting sqref="O153">
    <cfRule type="cellIs" dxfId="12920" priority="12904" stopIfTrue="1" operator="lessThan">
      <formula>G153</formula>
    </cfRule>
  </conditionalFormatting>
  <conditionalFormatting sqref="O153">
    <cfRule type="cellIs" dxfId="12919" priority="12903" stopIfTrue="1" operator="lessThan">
      <formula>G153</formula>
    </cfRule>
  </conditionalFormatting>
  <conditionalFormatting sqref="O153">
    <cfRule type="cellIs" dxfId="12918" priority="12902" stopIfTrue="1" operator="lessThan">
      <formula>G153</formula>
    </cfRule>
  </conditionalFormatting>
  <conditionalFormatting sqref="O153">
    <cfRule type="cellIs" dxfId="12917" priority="12901" stopIfTrue="1" operator="lessThan">
      <formula>G153</formula>
    </cfRule>
  </conditionalFormatting>
  <conditionalFormatting sqref="O153">
    <cfRule type="cellIs" dxfId="12916" priority="12900" stopIfTrue="1" operator="lessThan">
      <formula>G153</formula>
    </cfRule>
  </conditionalFormatting>
  <conditionalFormatting sqref="O153">
    <cfRule type="cellIs" dxfId="12915" priority="12899" stopIfTrue="1" operator="lessThan">
      <formula>G153</formula>
    </cfRule>
  </conditionalFormatting>
  <conditionalFormatting sqref="O153">
    <cfRule type="cellIs" dxfId="12914" priority="12898" stopIfTrue="1" operator="lessThan">
      <formula>G153</formula>
    </cfRule>
  </conditionalFormatting>
  <conditionalFormatting sqref="O153">
    <cfRule type="cellIs" dxfId="12913" priority="12897" stopIfTrue="1" operator="lessThan">
      <formula>G153</formula>
    </cfRule>
  </conditionalFormatting>
  <conditionalFormatting sqref="O153">
    <cfRule type="cellIs" dxfId="12912" priority="12896" stopIfTrue="1" operator="lessThan">
      <formula>G153</formula>
    </cfRule>
  </conditionalFormatting>
  <conditionalFormatting sqref="O153">
    <cfRule type="cellIs" dxfId="12911" priority="12895" stopIfTrue="1" operator="lessThan">
      <formula>G153</formula>
    </cfRule>
  </conditionalFormatting>
  <conditionalFormatting sqref="O153">
    <cfRule type="cellIs" dxfId="12910" priority="12894" stopIfTrue="1" operator="lessThan">
      <formula>G153</formula>
    </cfRule>
  </conditionalFormatting>
  <conditionalFormatting sqref="O153">
    <cfRule type="cellIs" dxfId="12909" priority="12893" stopIfTrue="1" operator="lessThan">
      <formula>G153</formula>
    </cfRule>
  </conditionalFormatting>
  <conditionalFormatting sqref="O153">
    <cfRule type="cellIs" dxfId="12908" priority="12892" stopIfTrue="1" operator="lessThan">
      <formula>G153</formula>
    </cfRule>
  </conditionalFormatting>
  <conditionalFormatting sqref="O153">
    <cfRule type="cellIs" dxfId="12907" priority="12891" stopIfTrue="1" operator="lessThan">
      <formula>G153</formula>
    </cfRule>
  </conditionalFormatting>
  <conditionalFormatting sqref="O153">
    <cfRule type="cellIs" dxfId="12906" priority="12890" stopIfTrue="1" operator="lessThan">
      <formula>G153</formula>
    </cfRule>
  </conditionalFormatting>
  <conditionalFormatting sqref="O153">
    <cfRule type="cellIs" dxfId="12905" priority="12889" stopIfTrue="1" operator="lessThan">
      <formula>G153</formula>
    </cfRule>
  </conditionalFormatting>
  <conditionalFormatting sqref="O153">
    <cfRule type="cellIs" dxfId="12904" priority="12888" stopIfTrue="1" operator="lessThan">
      <formula>G153</formula>
    </cfRule>
  </conditionalFormatting>
  <conditionalFormatting sqref="O153">
    <cfRule type="cellIs" dxfId="12903" priority="12887" stopIfTrue="1" operator="lessThan">
      <formula>G153</formula>
    </cfRule>
  </conditionalFormatting>
  <conditionalFormatting sqref="O153">
    <cfRule type="cellIs" dxfId="12902" priority="12886" stopIfTrue="1" operator="lessThan">
      <formula>G153</formula>
    </cfRule>
  </conditionalFormatting>
  <conditionalFormatting sqref="O153">
    <cfRule type="cellIs" dxfId="12901" priority="12885" stopIfTrue="1" operator="lessThan">
      <formula>G153</formula>
    </cfRule>
  </conditionalFormatting>
  <conditionalFormatting sqref="O153">
    <cfRule type="cellIs" dxfId="12900" priority="12884" stopIfTrue="1" operator="lessThan">
      <formula>G153</formula>
    </cfRule>
  </conditionalFormatting>
  <conditionalFormatting sqref="O153">
    <cfRule type="cellIs" dxfId="12899" priority="12883" stopIfTrue="1" operator="lessThan">
      <formula>G153</formula>
    </cfRule>
  </conditionalFormatting>
  <conditionalFormatting sqref="O153">
    <cfRule type="cellIs" dxfId="12898" priority="12882" stopIfTrue="1" operator="lessThan">
      <formula>G153</formula>
    </cfRule>
  </conditionalFormatting>
  <conditionalFormatting sqref="O153">
    <cfRule type="cellIs" dxfId="12897" priority="12881" stopIfTrue="1" operator="lessThan">
      <formula>G153</formula>
    </cfRule>
  </conditionalFormatting>
  <conditionalFormatting sqref="O153">
    <cfRule type="cellIs" dxfId="12896" priority="12880" stopIfTrue="1" operator="lessThan">
      <formula>G153</formula>
    </cfRule>
  </conditionalFormatting>
  <conditionalFormatting sqref="O153">
    <cfRule type="cellIs" dxfId="12895" priority="12879" stopIfTrue="1" operator="lessThan">
      <formula>G153</formula>
    </cfRule>
  </conditionalFormatting>
  <conditionalFormatting sqref="O153">
    <cfRule type="cellIs" dxfId="12894" priority="12878" stopIfTrue="1" operator="lessThan">
      <formula>G153</formula>
    </cfRule>
  </conditionalFormatting>
  <conditionalFormatting sqref="O153">
    <cfRule type="cellIs" dxfId="12893" priority="12877" stopIfTrue="1" operator="lessThan">
      <formula>G153</formula>
    </cfRule>
  </conditionalFormatting>
  <conditionalFormatting sqref="O153">
    <cfRule type="cellIs" dxfId="12892" priority="12876" stopIfTrue="1" operator="lessThan">
      <formula>G153</formula>
    </cfRule>
  </conditionalFormatting>
  <conditionalFormatting sqref="O153">
    <cfRule type="cellIs" dxfId="12891" priority="12875" stopIfTrue="1" operator="lessThan">
      <formula>G153</formula>
    </cfRule>
  </conditionalFormatting>
  <conditionalFormatting sqref="O153">
    <cfRule type="cellIs" dxfId="12890" priority="12874" stopIfTrue="1" operator="lessThan">
      <formula>G153</formula>
    </cfRule>
  </conditionalFormatting>
  <conditionalFormatting sqref="O153">
    <cfRule type="cellIs" dxfId="12889" priority="12873" stopIfTrue="1" operator="lessThan">
      <formula>G153</formula>
    </cfRule>
  </conditionalFormatting>
  <conditionalFormatting sqref="O153">
    <cfRule type="cellIs" dxfId="12888" priority="12872" stopIfTrue="1" operator="lessThan">
      <formula>G153</formula>
    </cfRule>
  </conditionalFormatting>
  <conditionalFormatting sqref="O153">
    <cfRule type="cellIs" dxfId="12887" priority="12871" stopIfTrue="1" operator="lessThan">
      <formula>G153</formula>
    </cfRule>
  </conditionalFormatting>
  <conditionalFormatting sqref="O153">
    <cfRule type="cellIs" dxfId="12886" priority="12870" stopIfTrue="1" operator="lessThan">
      <formula>G153</formula>
    </cfRule>
  </conditionalFormatting>
  <conditionalFormatting sqref="O153">
    <cfRule type="cellIs" dxfId="12885" priority="12869" stopIfTrue="1" operator="lessThan">
      <formula>G153</formula>
    </cfRule>
  </conditionalFormatting>
  <conditionalFormatting sqref="O153">
    <cfRule type="cellIs" dxfId="12884" priority="12868" stopIfTrue="1" operator="lessThan">
      <formula>G153</formula>
    </cfRule>
  </conditionalFormatting>
  <conditionalFormatting sqref="O153">
    <cfRule type="cellIs" dxfId="12883" priority="12867" stopIfTrue="1" operator="lessThan">
      <formula>G153</formula>
    </cfRule>
  </conditionalFormatting>
  <conditionalFormatting sqref="O153">
    <cfRule type="cellIs" dxfId="12882" priority="12866" stopIfTrue="1" operator="lessThan">
      <formula>G153</formula>
    </cfRule>
  </conditionalFormatting>
  <conditionalFormatting sqref="O153">
    <cfRule type="cellIs" dxfId="12881" priority="12865" stopIfTrue="1" operator="lessThan">
      <formula>G153</formula>
    </cfRule>
  </conditionalFormatting>
  <conditionalFormatting sqref="O153">
    <cfRule type="cellIs" dxfId="12880" priority="12864" stopIfTrue="1" operator="lessThan">
      <formula>G153</formula>
    </cfRule>
  </conditionalFormatting>
  <conditionalFormatting sqref="O153">
    <cfRule type="cellIs" dxfId="12879" priority="12863" stopIfTrue="1" operator="lessThan">
      <formula>G153</formula>
    </cfRule>
  </conditionalFormatting>
  <conditionalFormatting sqref="O153">
    <cfRule type="cellIs" dxfId="12878" priority="12862" stopIfTrue="1" operator="lessThan">
      <formula>G153</formula>
    </cfRule>
  </conditionalFormatting>
  <conditionalFormatting sqref="O153">
    <cfRule type="cellIs" dxfId="12877" priority="12861" stopIfTrue="1" operator="lessThan">
      <formula>G153</formula>
    </cfRule>
  </conditionalFormatting>
  <conditionalFormatting sqref="O153">
    <cfRule type="cellIs" dxfId="12876" priority="12860" stopIfTrue="1" operator="lessThan">
      <formula>G153</formula>
    </cfRule>
  </conditionalFormatting>
  <conditionalFormatting sqref="O153">
    <cfRule type="cellIs" dxfId="12875" priority="12859" stopIfTrue="1" operator="lessThan">
      <formula>G153</formula>
    </cfRule>
  </conditionalFormatting>
  <conditionalFormatting sqref="O153">
    <cfRule type="cellIs" dxfId="12874" priority="12858" stopIfTrue="1" operator="lessThan">
      <formula>G153</formula>
    </cfRule>
  </conditionalFormatting>
  <conditionalFormatting sqref="O153">
    <cfRule type="cellIs" dxfId="12873" priority="12857" stopIfTrue="1" operator="lessThan">
      <formula>G153</formula>
    </cfRule>
  </conditionalFormatting>
  <conditionalFormatting sqref="O153">
    <cfRule type="cellIs" dxfId="12872" priority="12856" stopIfTrue="1" operator="lessThan">
      <formula>G153</formula>
    </cfRule>
  </conditionalFormatting>
  <conditionalFormatting sqref="O153">
    <cfRule type="cellIs" dxfId="12871" priority="12855" stopIfTrue="1" operator="lessThan">
      <formula>G153</formula>
    </cfRule>
  </conditionalFormatting>
  <conditionalFormatting sqref="O153">
    <cfRule type="cellIs" dxfId="12870" priority="12854" stopIfTrue="1" operator="lessThan">
      <formula>G153</formula>
    </cfRule>
  </conditionalFormatting>
  <conditionalFormatting sqref="O153">
    <cfRule type="cellIs" dxfId="12869" priority="12853" stopIfTrue="1" operator="lessThan">
      <formula>G153</formula>
    </cfRule>
  </conditionalFormatting>
  <conditionalFormatting sqref="O153">
    <cfRule type="cellIs" dxfId="12868" priority="12852" stopIfTrue="1" operator="lessThan">
      <formula>G153</formula>
    </cfRule>
  </conditionalFormatting>
  <conditionalFormatting sqref="O153">
    <cfRule type="cellIs" dxfId="12867" priority="12851" stopIfTrue="1" operator="lessThan">
      <formula>G153</formula>
    </cfRule>
  </conditionalFormatting>
  <conditionalFormatting sqref="O153">
    <cfRule type="cellIs" dxfId="12866" priority="12850" stopIfTrue="1" operator="lessThan">
      <formula>G153</formula>
    </cfRule>
  </conditionalFormatting>
  <conditionalFormatting sqref="O153">
    <cfRule type="cellIs" dxfId="12865" priority="12849" stopIfTrue="1" operator="lessThan">
      <formula>G153</formula>
    </cfRule>
  </conditionalFormatting>
  <conditionalFormatting sqref="O153">
    <cfRule type="cellIs" dxfId="12864" priority="12848" stopIfTrue="1" operator="lessThan">
      <formula>G153</formula>
    </cfRule>
  </conditionalFormatting>
  <conditionalFormatting sqref="O153">
    <cfRule type="cellIs" dxfId="12863" priority="12847" stopIfTrue="1" operator="lessThan">
      <formula>G153</formula>
    </cfRule>
  </conditionalFormatting>
  <conditionalFormatting sqref="O153">
    <cfRule type="cellIs" dxfId="12862" priority="12846" stopIfTrue="1" operator="lessThan">
      <formula>G153</formula>
    </cfRule>
  </conditionalFormatting>
  <conditionalFormatting sqref="O153">
    <cfRule type="cellIs" dxfId="12861" priority="12845" stopIfTrue="1" operator="lessThan">
      <formula>G153</formula>
    </cfRule>
  </conditionalFormatting>
  <conditionalFormatting sqref="O153">
    <cfRule type="cellIs" dxfId="12860" priority="12844" stopIfTrue="1" operator="lessThan">
      <formula>G153</formula>
    </cfRule>
  </conditionalFormatting>
  <conditionalFormatting sqref="O153">
    <cfRule type="cellIs" dxfId="12859" priority="12843" stopIfTrue="1" operator="lessThan">
      <formula>G153</formula>
    </cfRule>
  </conditionalFormatting>
  <conditionalFormatting sqref="O153">
    <cfRule type="cellIs" dxfId="12858" priority="12842" stopIfTrue="1" operator="lessThan">
      <formula>G153</formula>
    </cfRule>
  </conditionalFormatting>
  <conditionalFormatting sqref="O153">
    <cfRule type="cellIs" dxfId="12857" priority="12841" stopIfTrue="1" operator="lessThan">
      <formula>G153</formula>
    </cfRule>
  </conditionalFormatting>
  <conditionalFormatting sqref="O153">
    <cfRule type="cellIs" dxfId="12856" priority="12840" stopIfTrue="1" operator="lessThan">
      <formula>G153</formula>
    </cfRule>
  </conditionalFormatting>
  <conditionalFormatting sqref="O153">
    <cfRule type="cellIs" dxfId="12855" priority="12839" stopIfTrue="1" operator="lessThan">
      <formula>G153</formula>
    </cfRule>
  </conditionalFormatting>
  <conditionalFormatting sqref="O153">
    <cfRule type="cellIs" dxfId="12854" priority="12838" stopIfTrue="1" operator="lessThan">
      <formula>G153</formula>
    </cfRule>
  </conditionalFormatting>
  <conditionalFormatting sqref="O153">
    <cfRule type="cellIs" dxfId="12853" priority="12837" stopIfTrue="1" operator="lessThan">
      <formula>G153</formula>
    </cfRule>
  </conditionalFormatting>
  <conditionalFormatting sqref="O153">
    <cfRule type="cellIs" dxfId="12852" priority="12836" stopIfTrue="1" operator="lessThan">
      <formula>G153</formula>
    </cfRule>
  </conditionalFormatting>
  <conditionalFormatting sqref="O153">
    <cfRule type="cellIs" dxfId="12851" priority="12835" stopIfTrue="1" operator="lessThan">
      <formula>G153</formula>
    </cfRule>
  </conditionalFormatting>
  <conditionalFormatting sqref="O153">
    <cfRule type="cellIs" dxfId="12850" priority="12834" stopIfTrue="1" operator="lessThan">
      <formula>G153</formula>
    </cfRule>
  </conditionalFormatting>
  <conditionalFormatting sqref="O153">
    <cfRule type="cellIs" dxfId="12849" priority="12833" stopIfTrue="1" operator="lessThan">
      <formula>G153</formula>
    </cfRule>
  </conditionalFormatting>
  <conditionalFormatting sqref="O153">
    <cfRule type="cellIs" dxfId="12848" priority="12832" stopIfTrue="1" operator="lessThan">
      <formula>G153</formula>
    </cfRule>
  </conditionalFormatting>
  <conditionalFormatting sqref="O153">
    <cfRule type="cellIs" dxfId="12847" priority="12831" stopIfTrue="1" operator="lessThan">
      <formula>G153</formula>
    </cfRule>
  </conditionalFormatting>
  <conditionalFormatting sqref="O153">
    <cfRule type="cellIs" dxfId="12846" priority="12830" stopIfTrue="1" operator="lessThan">
      <formula>G153</formula>
    </cfRule>
  </conditionalFormatting>
  <conditionalFormatting sqref="O153">
    <cfRule type="cellIs" dxfId="12845" priority="12829" stopIfTrue="1" operator="lessThan">
      <formula>G153</formula>
    </cfRule>
  </conditionalFormatting>
  <conditionalFormatting sqref="O153">
    <cfRule type="cellIs" dxfId="12844" priority="12828" stopIfTrue="1" operator="lessThan">
      <formula>G153</formula>
    </cfRule>
  </conditionalFormatting>
  <conditionalFormatting sqref="O153">
    <cfRule type="cellIs" dxfId="12843" priority="12827" stopIfTrue="1" operator="lessThan">
      <formula>G153</formula>
    </cfRule>
  </conditionalFormatting>
  <conditionalFormatting sqref="O153">
    <cfRule type="cellIs" dxfId="12842" priority="12826" stopIfTrue="1" operator="lessThan">
      <formula>G153</formula>
    </cfRule>
  </conditionalFormatting>
  <conditionalFormatting sqref="O153">
    <cfRule type="cellIs" dxfId="12841" priority="12825" stopIfTrue="1" operator="lessThan">
      <formula>G153</formula>
    </cfRule>
  </conditionalFormatting>
  <conditionalFormatting sqref="O153">
    <cfRule type="cellIs" dxfId="12840" priority="12824" stopIfTrue="1" operator="lessThan">
      <formula>G153</formula>
    </cfRule>
  </conditionalFormatting>
  <conditionalFormatting sqref="O153">
    <cfRule type="cellIs" dxfId="12839" priority="12823" stopIfTrue="1" operator="lessThan">
      <formula>G153</formula>
    </cfRule>
  </conditionalFormatting>
  <conditionalFormatting sqref="O153">
    <cfRule type="cellIs" dxfId="12838" priority="12822" stopIfTrue="1" operator="lessThan">
      <formula>G153</formula>
    </cfRule>
  </conditionalFormatting>
  <conditionalFormatting sqref="O153">
    <cfRule type="cellIs" dxfId="12837" priority="12821" stopIfTrue="1" operator="lessThan">
      <formula>G153</formula>
    </cfRule>
  </conditionalFormatting>
  <conditionalFormatting sqref="O153">
    <cfRule type="cellIs" dxfId="12836" priority="12820" stopIfTrue="1" operator="lessThan">
      <formula>G153</formula>
    </cfRule>
  </conditionalFormatting>
  <conditionalFormatting sqref="O153">
    <cfRule type="cellIs" dxfId="12835" priority="12819" stopIfTrue="1" operator="lessThan">
      <formula>G153</formula>
    </cfRule>
  </conditionalFormatting>
  <conditionalFormatting sqref="O153">
    <cfRule type="cellIs" dxfId="12834" priority="12818" stopIfTrue="1" operator="lessThan">
      <formula>G153</formula>
    </cfRule>
  </conditionalFormatting>
  <conditionalFormatting sqref="O153">
    <cfRule type="cellIs" dxfId="12833" priority="12817" stopIfTrue="1" operator="lessThan">
      <formula>G153</formula>
    </cfRule>
  </conditionalFormatting>
  <conditionalFormatting sqref="O153">
    <cfRule type="cellIs" dxfId="12832" priority="12816" stopIfTrue="1" operator="lessThan">
      <formula>G153</formula>
    </cfRule>
  </conditionalFormatting>
  <conditionalFormatting sqref="O153">
    <cfRule type="cellIs" dxfId="12831" priority="12815" stopIfTrue="1" operator="lessThan">
      <formula>G153</formula>
    </cfRule>
  </conditionalFormatting>
  <conditionalFormatting sqref="O153">
    <cfRule type="cellIs" dxfId="12830" priority="12814" stopIfTrue="1" operator="lessThan">
      <formula>G153</formula>
    </cfRule>
  </conditionalFormatting>
  <conditionalFormatting sqref="O153">
    <cfRule type="cellIs" dxfId="12829" priority="12813" stopIfTrue="1" operator="lessThan">
      <formula>G153</formula>
    </cfRule>
  </conditionalFormatting>
  <conditionalFormatting sqref="O153">
    <cfRule type="cellIs" dxfId="12828" priority="12812" stopIfTrue="1" operator="lessThan">
      <formula>G153</formula>
    </cfRule>
  </conditionalFormatting>
  <conditionalFormatting sqref="O153">
    <cfRule type="cellIs" dxfId="12827" priority="12811" stopIfTrue="1" operator="lessThan">
      <formula>G153</formula>
    </cfRule>
  </conditionalFormatting>
  <conditionalFormatting sqref="O153">
    <cfRule type="cellIs" dxfId="12826" priority="12810" stopIfTrue="1" operator="lessThan">
      <formula>G153</formula>
    </cfRule>
  </conditionalFormatting>
  <conditionalFormatting sqref="O153">
    <cfRule type="cellIs" dxfId="12825" priority="12809" stopIfTrue="1" operator="lessThan">
      <formula>G153</formula>
    </cfRule>
  </conditionalFormatting>
  <conditionalFormatting sqref="O153">
    <cfRule type="cellIs" dxfId="12824" priority="12808" stopIfTrue="1" operator="lessThan">
      <formula>G153</formula>
    </cfRule>
  </conditionalFormatting>
  <conditionalFormatting sqref="O153">
    <cfRule type="cellIs" dxfId="12823" priority="12807" stopIfTrue="1" operator="lessThan">
      <formula>G153</formula>
    </cfRule>
  </conditionalFormatting>
  <conditionalFormatting sqref="O153">
    <cfRule type="cellIs" dxfId="12822" priority="12806" stopIfTrue="1" operator="lessThan">
      <formula>G153</formula>
    </cfRule>
  </conditionalFormatting>
  <conditionalFormatting sqref="O153">
    <cfRule type="cellIs" dxfId="12821" priority="12805" stopIfTrue="1" operator="lessThan">
      <formula>G153</formula>
    </cfRule>
  </conditionalFormatting>
  <conditionalFormatting sqref="O153">
    <cfRule type="cellIs" dxfId="12820" priority="12804" stopIfTrue="1" operator="lessThan">
      <formula>G153</formula>
    </cfRule>
  </conditionalFormatting>
  <conditionalFormatting sqref="O153">
    <cfRule type="cellIs" dxfId="12819" priority="12803" stopIfTrue="1" operator="lessThan">
      <formula>G153</formula>
    </cfRule>
  </conditionalFormatting>
  <conditionalFormatting sqref="O153">
    <cfRule type="cellIs" dxfId="12818" priority="12802" stopIfTrue="1" operator="lessThan">
      <formula>G153</formula>
    </cfRule>
  </conditionalFormatting>
  <conditionalFormatting sqref="O153">
    <cfRule type="cellIs" dxfId="12817" priority="12801" stopIfTrue="1" operator="lessThan">
      <formula>G153</formula>
    </cfRule>
  </conditionalFormatting>
  <conditionalFormatting sqref="O153">
    <cfRule type="cellIs" dxfId="12816" priority="12800" stopIfTrue="1" operator="lessThan">
      <formula>G153</formula>
    </cfRule>
  </conditionalFormatting>
  <conditionalFormatting sqref="O153">
    <cfRule type="cellIs" dxfId="12815" priority="12799" stopIfTrue="1" operator="lessThan">
      <formula>G153</formula>
    </cfRule>
  </conditionalFormatting>
  <conditionalFormatting sqref="O153">
    <cfRule type="cellIs" dxfId="12814" priority="12798" stopIfTrue="1" operator="lessThan">
      <formula>G153</formula>
    </cfRule>
  </conditionalFormatting>
  <conditionalFormatting sqref="O153">
    <cfRule type="cellIs" dxfId="12813" priority="12797" stopIfTrue="1" operator="lessThan">
      <formula>G153</formula>
    </cfRule>
  </conditionalFormatting>
  <conditionalFormatting sqref="O153">
    <cfRule type="cellIs" dxfId="12812" priority="12796" stopIfTrue="1" operator="lessThan">
      <formula>G153</formula>
    </cfRule>
  </conditionalFormatting>
  <conditionalFormatting sqref="O153">
    <cfRule type="cellIs" dxfId="12811" priority="12795" stopIfTrue="1" operator="lessThan">
      <formula>G153</formula>
    </cfRule>
  </conditionalFormatting>
  <conditionalFormatting sqref="O153">
    <cfRule type="cellIs" dxfId="12810" priority="12794" stopIfTrue="1" operator="lessThan">
      <formula>G153</formula>
    </cfRule>
  </conditionalFormatting>
  <conditionalFormatting sqref="O153">
    <cfRule type="cellIs" dxfId="12809" priority="12793" stopIfTrue="1" operator="lessThan">
      <formula>G153</formula>
    </cfRule>
  </conditionalFormatting>
  <conditionalFormatting sqref="O153">
    <cfRule type="cellIs" dxfId="12808" priority="12792" stopIfTrue="1" operator="lessThan">
      <formula>G153</formula>
    </cfRule>
  </conditionalFormatting>
  <conditionalFormatting sqref="O153">
    <cfRule type="cellIs" dxfId="12807" priority="12791" stopIfTrue="1" operator="lessThan">
      <formula>G153</formula>
    </cfRule>
  </conditionalFormatting>
  <conditionalFormatting sqref="Y153">
    <cfRule type="cellIs" dxfId="12806" priority="12774" stopIfTrue="1" operator="lessThan">
      <formula>J153</formula>
    </cfRule>
  </conditionalFormatting>
  <conditionalFormatting sqref="Y153">
    <cfRule type="cellIs" dxfId="12805" priority="12773" stopIfTrue="1" operator="lessThan">
      <formula>J153</formula>
    </cfRule>
  </conditionalFormatting>
  <conditionalFormatting sqref="Y153">
    <cfRule type="cellIs" dxfId="12804" priority="12772" stopIfTrue="1" operator="lessThan">
      <formula>J153</formula>
    </cfRule>
  </conditionalFormatting>
  <conditionalFormatting sqref="Y153">
    <cfRule type="cellIs" dxfId="12803" priority="12771" stopIfTrue="1" operator="lessThan">
      <formula>J153</formula>
    </cfRule>
  </conditionalFormatting>
  <conditionalFormatting sqref="Y153">
    <cfRule type="cellIs" dxfId="12802" priority="12770" stopIfTrue="1" operator="lessThan">
      <formula>J153</formula>
    </cfRule>
  </conditionalFormatting>
  <conditionalFormatting sqref="Y153">
    <cfRule type="cellIs" dxfId="12801" priority="12769" stopIfTrue="1" operator="lessThan">
      <formula>J153</formula>
    </cfRule>
  </conditionalFormatting>
  <conditionalFormatting sqref="Y153">
    <cfRule type="cellIs" dxfId="12800" priority="12768" stopIfTrue="1" operator="lessThan">
      <formula>J153</formula>
    </cfRule>
  </conditionalFormatting>
  <conditionalFormatting sqref="Y153">
    <cfRule type="cellIs" dxfId="12799" priority="12767" stopIfTrue="1" operator="lessThan">
      <formula>J153</formula>
    </cfRule>
  </conditionalFormatting>
  <conditionalFormatting sqref="Y153">
    <cfRule type="cellIs" dxfId="12798" priority="12766" stopIfTrue="1" operator="lessThan">
      <formula>J153</formula>
    </cfRule>
  </conditionalFormatting>
  <conditionalFormatting sqref="Y153">
    <cfRule type="cellIs" dxfId="12797" priority="12765" stopIfTrue="1" operator="lessThan">
      <formula>J153</formula>
    </cfRule>
  </conditionalFormatting>
  <conditionalFormatting sqref="Y153">
    <cfRule type="cellIs" dxfId="12796" priority="12764" stopIfTrue="1" operator="lessThan">
      <formula>J153</formula>
    </cfRule>
  </conditionalFormatting>
  <conditionalFormatting sqref="Y153">
    <cfRule type="cellIs" dxfId="12795" priority="12763" stopIfTrue="1" operator="lessThan">
      <formula>J153</formula>
    </cfRule>
  </conditionalFormatting>
  <conditionalFormatting sqref="X153">
    <cfRule type="cellIs" dxfId="12794" priority="12762" stopIfTrue="1" operator="lessThan">
      <formula>J153</formula>
    </cfRule>
  </conditionalFormatting>
  <conditionalFormatting sqref="X153">
    <cfRule type="cellIs" dxfId="12793" priority="12761" stopIfTrue="1" operator="lessThan">
      <formula>J153</formula>
    </cfRule>
  </conditionalFormatting>
  <conditionalFormatting sqref="X153">
    <cfRule type="cellIs" dxfId="12792" priority="12760" stopIfTrue="1" operator="lessThan">
      <formula>J153</formula>
    </cfRule>
  </conditionalFormatting>
  <conditionalFormatting sqref="Y153">
    <cfRule type="cellIs" dxfId="12791" priority="12759" stopIfTrue="1" operator="lessThan">
      <formula>J153</formula>
    </cfRule>
  </conditionalFormatting>
  <conditionalFormatting sqref="X153">
    <cfRule type="cellIs" dxfId="12790" priority="12758" stopIfTrue="1" operator="lessThan">
      <formula>J153</formula>
    </cfRule>
  </conditionalFormatting>
  <conditionalFormatting sqref="X153">
    <cfRule type="cellIs" dxfId="12789" priority="12757" stopIfTrue="1" operator="lessThan">
      <formula>J153</formula>
    </cfRule>
  </conditionalFormatting>
  <conditionalFormatting sqref="O154">
    <cfRule type="cellIs" dxfId="12788" priority="12756" stopIfTrue="1" operator="lessThan">
      <formula>G154</formula>
    </cfRule>
  </conditionalFormatting>
  <conditionalFormatting sqref="O154">
    <cfRule type="cellIs" dxfId="12787" priority="12755" stopIfTrue="1" operator="lessThan">
      <formula>G154</formula>
    </cfRule>
  </conditionalFormatting>
  <conditionalFormatting sqref="O154">
    <cfRule type="cellIs" dxfId="12786" priority="12754" stopIfTrue="1" operator="lessThan">
      <formula>G154</formula>
    </cfRule>
  </conditionalFormatting>
  <conditionalFormatting sqref="O154">
    <cfRule type="cellIs" dxfId="12785" priority="12753" stopIfTrue="1" operator="lessThan">
      <formula>G154</formula>
    </cfRule>
  </conditionalFormatting>
  <conditionalFormatting sqref="O154">
    <cfRule type="cellIs" dxfId="12784" priority="12752" stopIfTrue="1" operator="lessThan">
      <formula>G154</formula>
    </cfRule>
  </conditionalFormatting>
  <conditionalFormatting sqref="O154">
    <cfRule type="cellIs" dxfId="12783" priority="12751" stopIfTrue="1" operator="lessThan">
      <formula>G154</formula>
    </cfRule>
  </conditionalFormatting>
  <conditionalFormatting sqref="O154">
    <cfRule type="cellIs" dxfId="12782" priority="12750" stopIfTrue="1" operator="lessThan">
      <formula>G154</formula>
    </cfRule>
  </conditionalFormatting>
  <conditionalFormatting sqref="O154">
    <cfRule type="cellIs" dxfId="12781" priority="12749" stopIfTrue="1" operator="lessThan">
      <formula>G154</formula>
    </cfRule>
  </conditionalFormatting>
  <conditionalFormatting sqref="O154">
    <cfRule type="cellIs" dxfId="12780" priority="12748" stopIfTrue="1" operator="lessThan">
      <formula>G154</formula>
    </cfRule>
  </conditionalFormatting>
  <conditionalFormatting sqref="O154">
    <cfRule type="cellIs" dxfId="12779" priority="12747" stopIfTrue="1" operator="lessThan">
      <formula>G154</formula>
    </cfRule>
  </conditionalFormatting>
  <conditionalFormatting sqref="O154">
    <cfRule type="cellIs" dxfId="12778" priority="12746" stopIfTrue="1" operator="lessThan">
      <formula>G154</formula>
    </cfRule>
  </conditionalFormatting>
  <conditionalFormatting sqref="O154">
    <cfRule type="cellIs" dxfId="12777" priority="12745" stopIfTrue="1" operator="lessThan">
      <formula>G154</formula>
    </cfRule>
  </conditionalFormatting>
  <conditionalFormatting sqref="O154">
    <cfRule type="cellIs" dxfId="12776" priority="12744" stopIfTrue="1" operator="lessThan">
      <formula>G154</formula>
    </cfRule>
  </conditionalFormatting>
  <conditionalFormatting sqref="O154">
    <cfRule type="cellIs" dxfId="12775" priority="12743" stopIfTrue="1" operator="lessThan">
      <formula>G154</formula>
    </cfRule>
  </conditionalFormatting>
  <conditionalFormatting sqref="O154">
    <cfRule type="cellIs" dxfId="12774" priority="12742" stopIfTrue="1" operator="lessThan">
      <formula>G154</formula>
    </cfRule>
  </conditionalFormatting>
  <conditionalFormatting sqref="O154">
    <cfRule type="cellIs" dxfId="12773" priority="12741" stopIfTrue="1" operator="lessThan">
      <formula>G154</formula>
    </cfRule>
  </conditionalFormatting>
  <conditionalFormatting sqref="O154">
    <cfRule type="cellIs" dxfId="12772" priority="12740" stopIfTrue="1" operator="lessThan">
      <formula>G154</formula>
    </cfRule>
  </conditionalFormatting>
  <conditionalFormatting sqref="O154">
    <cfRule type="cellIs" dxfId="12771" priority="12739" stopIfTrue="1" operator="lessThan">
      <formula>G154</formula>
    </cfRule>
  </conditionalFormatting>
  <conditionalFormatting sqref="O154">
    <cfRule type="cellIs" dxfId="12770" priority="12738" stopIfTrue="1" operator="lessThan">
      <formula>G154</formula>
    </cfRule>
  </conditionalFormatting>
  <conditionalFormatting sqref="O154">
    <cfRule type="cellIs" dxfId="12769" priority="12737" stopIfTrue="1" operator="lessThan">
      <formula>G154</formula>
    </cfRule>
  </conditionalFormatting>
  <conditionalFormatting sqref="O154">
    <cfRule type="cellIs" dxfId="12768" priority="12736" stopIfTrue="1" operator="lessThan">
      <formula>G154</formula>
    </cfRule>
  </conditionalFormatting>
  <conditionalFormatting sqref="O154">
    <cfRule type="cellIs" dxfId="12767" priority="12735" stopIfTrue="1" operator="lessThan">
      <formula>G154</formula>
    </cfRule>
  </conditionalFormatting>
  <conditionalFormatting sqref="O154">
    <cfRule type="cellIs" dxfId="12766" priority="12734" stopIfTrue="1" operator="lessThan">
      <formula>G154</formula>
    </cfRule>
  </conditionalFormatting>
  <conditionalFormatting sqref="O154">
    <cfRule type="cellIs" dxfId="12765" priority="12733" stopIfTrue="1" operator="lessThan">
      <formula>G154</formula>
    </cfRule>
  </conditionalFormatting>
  <conditionalFormatting sqref="O154">
    <cfRule type="cellIs" dxfId="12764" priority="12732" stopIfTrue="1" operator="lessThan">
      <formula>G154</formula>
    </cfRule>
  </conditionalFormatting>
  <conditionalFormatting sqref="O154">
    <cfRule type="cellIs" dxfId="12763" priority="12731" stopIfTrue="1" operator="lessThan">
      <formula>G154</formula>
    </cfRule>
  </conditionalFormatting>
  <conditionalFormatting sqref="O154">
    <cfRule type="cellIs" dxfId="12762" priority="12730" stopIfTrue="1" operator="lessThan">
      <formula>G154</formula>
    </cfRule>
  </conditionalFormatting>
  <conditionalFormatting sqref="O154">
    <cfRule type="cellIs" dxfId="12761" priority="12729" stopIfTrue="1" operator="lessThan">
      <formula>G154</formula>
    </cfRule>
  </conditionalFormatting>
  <conditionalFormatting sqref="O154">
    <cfRule type="cellIs" dxfId="12760" priority="12728" stopIfTrue="1" operator="lessThan">
      <formula>G154</formula>
    </cfRule>
  </conditionalFormatting>
  <conditionalFormatting sqref="O154">
    <cfRule type="cellIs" dxfId="12759" priority="12727" stopIfTrue="1" operator="lessThan">
      <formula>G154</formula>
    </cfRule>
  </conditionalFormatting>
  <conditionalFormatting sqref="O154">
    <cfRule type="cellIs" dxfId="12758" priority="12726" stopIfTrue="1" operator="lessThan">
      <formula>G154</formula>
    </cfRule>
  </conditionalFormatting>
  <conditionalFormatting sqref="O154">
    <cfRule type="cellIs" dxfId="12757" priority="12725" stopIfTrue="1" operator="lessThan">
      <formula>G154</formula>
    </cfRule>
  </conditionalFormatting>
  <conditionalFormatting sqref="O154">
    <cfRule type="cellIs" dxfId="12756" priority="12724" stopIfTrue="1" operator="lessThan">
      <formula>G154</formula>
    </cfRule>
  </conditionalFormatting>
  <conditionalFormatting sqref="O154">
    <cfRule type="cellIs" dxfId="12755" priority="12723" stopIfTrue="1" operator="lessThan">
      <formula>G154</formula>
    </cfRule>
  </conditionalFormatting>
  <conditionalFormatting sqref="O154">
    <cfRule type="cellIs" dxfId="12754" priority="12722" stopIfTrue="1" operator="lessThan">
      <formula>G154</formula>
    </cfRule>
  </conditionalFormatting>
  <conditionalFormatting sqref="O154">
    <cfRule type="cellIs" dxfId="12753" priority="12721" stopIfTrue="1" operator="lessThan">
      <formula>G154</formula>
    </cfRule>
  </conditionalFormatting>
  <conditionalFormatting sqref="O154">
    <cfRule type="cellIs" dxfId="12752" priority="12720" stopIfTrue="1" operator="lessThan">
      <formula>G154</formula>
    </cfRule>
  </conditionalFormatting>
  <conditionalFormatting sqref="O154">
    <cfRule type="cellIs" dxfId="12751" priority="12719" stopIfTrue="1" operator="lessThan">
      <formula>G154</formula>
    </cfRule>
  </conditionalFormatting>
  <conditionalFormatting sqref="O154">
    <cfRule type="cellIs" dxfId="12750" priority="12718" stopIfTrue="1" operator="lessThan">
      <formula>G154</formula>
    </cfRule>
  </conditionalFormatting>
  <conditionalFormatting sqref="O154">
    <cfRule type="cellIs" dxfId="12749" priority="12717" stopIfTrue="1" operator="lessThan">
      <formula>G154</formula>
    </cfRule>
  </conditionalFormatting>
  <conditionalFormatting sqref="O154">
    <cfRule type="cellIs" dxfId="12748" priority="12716" stopIfTrue="1" operator="lessThan">
      <formula>G154</formula>
    </cfRule>
  </conditionalFormatting>
  <conditionalFormatting sqref="O154">
    <cfRule type="cellIs" dxfId="12747" priority="12715" stopIfTrue="1" operator="lessThan">
      <formula>G154</formula>
    </cfRule>
  </conditionalFormatting>
  <conditionalFormatting sqref="O154">
    <cfRule type="cellIs" dxfId="12746" priority="12714" stopIfTrue="1" operator="lessThan">
      <formula>G154</formula>
    </cfRule>
  </conditionalFormatting>
  <conditionalFormatting sqref="O154">
    <cfRule type="cellIs" dxfId="12745" priority="12713" stopIfTrue="1" operator="lessThan">
      <formula>G154</formula>
    </cfRule>
  </conditionalFormatting>
  <conditionalFormatting sqref="O154">
    <cfRule type="cellIs" dxfId="12744" priority="12712" stopIfTrue="1" operator="lessThan">
      <formula>G154</formula>
    </cfRule>
  </conditionalFormatting>
  <conditionalFormatting sqref="O154">
    <cfRule type="cellIs" dxfId="12743" priority="12711" stopIfTrue="1" operator="lessThan">
      <formula>G154</formula>
    </cfRule>
  </conditionalFormatting>
  <conditionalFormatting sqref="O154">
    <cfRule type="cellIs" dxfId="12742" priority="12710" stopIfTrue="1" operator="lessThan">
      <formula>G154</formula>
    </cfRule>
  </conditionalFormatting>
  <conditionalFormatting sqref="O154">
    <cfRule type="cellIs" dxfId="12741" priority="12709" stopIfTrue="1" operator="lessThan">
      <formula>G154</formula>
    </cfRule>
  </conditionalFormatting>
  <conditionalFormatting sqref="O154">
    <cfRule type="cellIs" dxfId="12740" priority="12708" stopIfTrue="1" operator="lessThan">
      <formula>G154</formula>
    </cfRule>
  </conditionalFormatting>
  <conditionalFormatting sqref="O154">
    <cfRule type="cellIs" dxfId="12739" priority="12707" stopIfTrue="1" operator="lessThan">
      <formula>G154</formula>
    </cfRule>
  </conditionalFormatting>
  <conditionalFormatting sqref="O154">
    <cfRule type="cellIs" dxfId="12738" priority="12706" stopIfTrue="1" operator="lessThan">
      <formula>G154</formula>
    </cfRule>
  </conditionalFormatting>
  <conditionalFormatting sqref="O154">
    <cfRule type="cellIs" dxfId="12737" priority="12705" stopIfTrue="1" operator="lessThan">
      <formula>G154</formula>
    </cfRule>
  </conditionalFormatting>
  <conditionalFormatting sqref="O154">
    <cfRule type="cellIs" dxfId="12736" priority="12704" stopIfTrue="1" operator="lessThan">
      <formula>G154</formula>
    </cfRule>
  </conditionalFormatting>
  <conditionalFormatting sqref="O154">
    <cfRule type="cellIs" dxfId="12735" priority="12703" stopIfTrue="1" operator="lessThan">
      <formula>G154</formula>
    </cfRule>
  </conditionalFormatting>
  <conditionalFormatting sqref="O154">
    <cfRule type="cellIs" dxfId="12734" priority="12702" stopIfTrue="1" operator="lessThan">
      <formula>G154</formula>
    </cfRule>
  </conditionalFormatting>
  <conditionalFormatting sqref="O154">
    <cfRule type="cellIs" dxfId="12733" priority="12701" stopIfTrue="1" operator="lessThan">
      <formula>G154</formula>
    </cfRule>
  </conditionalFormatting>
  <conditionalFormatting sqref="O154">
    <cfRule type="cellIs" dxfId="12732" priority="12700" stopIfTrue="1" operator="lessThan">
      <formula>G154</formula>
    </cfRule>
  </conditionalFormatting>
  <conditionalFormatting sqref="O154">
    <cfRule type="cellIs" dxfId="12731" priority="12699" stopIfTrue="1" operator="lessThan">
      <formula>G154</formula>
    </cfRule>
  </conditionalFormatting>
  <conditionalFormatting sqref="O154">
    <cfRule type="cellIs" dxfId="12730" priority="12698" stopIfTrue="1" operator="lessThan">
      <formula>G154</formula>
    </cfRule>
  </conditionalFormatting>
  <conditionalFormatting sqref="O154">
    <cfRule type="cellIs" dxfId="12729" priority="12697" stopIfTrue="1" operator="lessThan">
      <formula>G154</formula>
    </cfRule>
  </conditionalFormatting>
  <conditionalFormatting sqref="O154">
    <cfRule type="cellIs" dxfId="12728" priority="12696" stopIfTrue="1" operator="lessThan">
      <formula>G154</formula>
    </cfRule>
  </conditionalFormatting>
  <conditionalFormatting sqref="O154">
    <cfRule type="cellIs" dxfId="12727" priority="12695" stopIfTrue="1" operator="lessThan">
      <formula>G154</formula>
    </cfRule>
  </conditionalFormatting>
  <conditionalFormatting sqref="O154">
    <cfRule type="cellIs" dxfId="12726" priority="12694" stopIfTrue="1" operator="lessThan">
      <formula>G154</formula>
    </cfRule>
  </conditionalFormatting>
  <conditionalFormatting sqref="O154">
    <cfRule type="cellIs" dxfId="12725" priority="12693" stopIfTrue="1" operator="lessThan">
      <formula>G154</formula>
    </cfRule>
  </conditionalFormatting>
  <conditionalFormatting sqref="O154">
    <cfRule type="cellIs" dxfId="12724" priority="12692" stopIfTrue="1" operator="lessThan">
      <formula>G154</formula>
    </cfRule>
  </conditionalFormatting>
  <conditionalFormatting sqref="O154">
    <cfRule type="cellIs" dxfId="12723" priority="12691" stopIfTrue="1" operator="lessThan">
      <formula>G154</formula>
    </cfRule>
  </conditionalFormatting>
  <conditionalFormatting sqref="O154">
    <cfRule type="cellIs" dxfId="12722" priority="12690" stopIfTrue="1" operator="lessThan">
      <formula>G154</formula>
    </cfRule>
  </conditionalFormatting>
  <conditionalFormatting sqref="O154">
    <cfRule type="cellIs" dxfId="12721" priority="12689" stopIfTrue="1" operator="lessThan">
      <formula>G154</formula>
    </cfRule>
  </conditionalFormatting>
  <conditionalFormatting sqref="O154">
    <cfRule type="cellIs" dxfId="12720" priority="12688" stopIfTrue="1" operator="lessThan">
      <formula>G154</formula>
    </cfRule>
  </conditionalFormatting>
  <conditionalFormatting sqref="O154">
    <cfRule type="cellIs" dxfId="12719" priority="12687" stopIfTrue="1" operator="lessThan">
      <formula>G154</formula>
    </cfRule>
  </conditionalFormatting>
  <conditionalFormatting sqref="O154">
    <cfRule type="cellIs" dxfId="12718" priority="12686" stopIfTrue="1" operator="lessThan">
      <formula>G154</formula>
    </cfRule>
  </conditionalFormatting>
  <conditionalFormatting sqref="O154">
    <cfRule type="cellIs" dxfId="12717" priority="12685" stopIfTrue="1" operator="lessThan">
      <formula>G154</formula>
    </cfRule>
  </conditionalFormatting>
  <conditionalFormatting sqref="O154">
    <cfRule type="cellIs" dxfId="12716" priority="12684" stopIfTrue="1" operator="lessThan">
      <formula>G154</formula>
    </cfRule>
  </conditionalFormatting>
  <conditionalFormatting sqref="O154">
    <cfRule type="cellIs" dxfId="12715" priority="12683" stopIfTrue="1" operator="lessThan">
      <formula>G154</formula>
    </cfRule>
  </conditionalFormatting>
  <conditionalFormatting sqref="O154">
    <cfRule type="cellIs" dxfId="12714" priority="12682" stopIfTrue="1" operator="lessThan">
      <formula>G154</formula>
    </cfRule>
  </conditionalFormatting>
  <conditionalFormatting sqref="O154">
    <cfRule type="cellIs" dxfId="12713" priority="12681" stopIfTrue="1" operator="lessThan">
      <formula>G154</formula>
    </cfRule>
  </conditionalFormatting>
  <conditionalFormatting sqref="O154">
    <cfRule type="cellIs" dxfId="12712" priority="12680" stopIfTrue="1" operator="lessThan">
      <formula>G154</formula>
    </cfRule>
  </conditionalFormatting>
  <conditionalFormatting sqref="O154">
    <cfRule type="cellIs" dxfId="12711" priority="12679" stopIfTrue="1" operator="lessThan">
      <formula>G154</formula>
    </cfRule>
  </conditionalFormatting>
  <conditionalFormatting sqref="O154">
    <cfRule type="cellIs" dxfId="12710" priority="12678" stopIfTrue="1" operator="lessThan">
      <formula>G154</formula>
    </cfRule>
  </conditionalFormatting>
  <conditionalFormatting sqref="O154">
    <cfRule type="cellIs" dxfId="12709" priority="12677" stopIfTrue="1" operator="lessThan">
      <formula>G154</formula>
    </cfRule>
  </conditionalFormatting>
  <conditionalFormatting sqref="O154">
    <cfRule type="cellIs" dxfId="12708" priority="12676" stopIfTrue="1" operator="lessThan">
      <formula>G154</formula>
    </cfRule>
  </conditionalFormatting>
  <conditionalFormatting sqref="O154">
    <cfRule type="cellIs" dxfId="12707" priority="12675" stopIfTrue="1" operator="lessThan">
      <formula>G154</formula>
    </cfRule>
  </conditionalFormatting>
  <conditionalFormatting sqref="O154">
    <cfRule type="cellIs" dxfId="12706" priority="12674" stopIfTrue="1" operator="lessThan">
      <formula>G154</formula>
    </cfRule>
  </conditionalFormatting>
  <conditionalFormatting sqref="O154">
    <cfRule type="cellIs" dxfId="12705" priority="12673" stopIfTrue="1" operator="lessThan">
      <formula>G154</formula>
    </cfRule>
  </conditionalFormatting>
  <conditionalFormatting sqref="O154">
    <cfRule type="cellIs" dxfId="12704" priority="12672" stopIfTrue="1" operator="lessThan">
      <formula>G154</formula>
    </cfRule>
  </conditionalFormatting>
  <conditionalFormatting sqref="O154">
    <cfRule type="cellIs" dxfId="12703" priority="12671" stopIfTrue="1" operator="lessThan">
      <formula>G154</formula>
    </cfRule>
  </conditionalFormatting>
  <conditionalFormatting sqref="O154">
    <cfRule type="cellIs" dxfId="12702" priority="12670" stopIfTrue="1" operator="lessThan">
      <formula>G154</formula>
    </cfRule>
  </conditionalFormatting>
  <conditionalFormatting sqref="O154">
    <cfRule type="cellIs" dxfId="12701" priority="12669" stopIfTrue="1" operator="lessThan">
      <formula>G154</formula>
    </cfRule>
  </conditionalFormatting>
  <conditionalFormatting sqref="O154">
    <cfRule type="cellIs" dxfId="12700" priority="12668" stopIfTrue="1" operator="lessThan">
      <formula>G154</formula>
    </cfRule>
  </conditionalFormatting>
  <conditionalFormatting sqref="O154">
    <cfRule type="cellIs" dxfId="12699" priority="12667" stopIfTrue="1" operator="lessThan">
      <formula>G154</formula>
    </cfRule>
  </conditionalFormatting>
  <conditionalFormatting sqref="O154">
    <cfRule type="cellIs" dxfId="12698" priority="12666" stopIfTrue="1" operator="lessThan">
      <formula>G154</formula>
    </cfRule>
  </conditionalFormatting>
  <conditionalFormatting sqref="O154">
    <cfRule type="cellIs" dxfId="12697" priority="12665" stopIfTrue="1" operator="lessThan">
      <formula>G154</formula>
    </cfRule>
  </conditionalFormatting>
  <conditionalFormatting sqref="O154">
    <cfRule type="cellIs" dxfId="12696" priority="12664" stopIfTrue="1" operator="lessThan">
      <formula>G154</formula>
    </cfRule>
  </conditionalFormatting>
  <conditionalFormatting sqref="O154">
    <cfRule type="cellIs" dxfId="12695" priority="12663" stopIfTrue="1" operator="lessThan">
      <formula>G154</formula>
    </cfRule>
  </conditionalFormatting>
  <conditionalFormatting sqref="O154">
    <cfRule type="cellIs" dxfId="12694" priority="12662" stopIfTrue="1" operator="lessThan">
      <formula>G154</formula>
    </cfRule>
  </conditionalFormatting>
  <conditionalFormatting sqref="O154">
    <cfRule type="cellIs" dxfId="12693" priority="12661" stopIfTrue="1" operator="lessThan">
      <formula>G154</formula>
    </cfRule>
  </conditionalFormatting>
  <conditionalFormatting sqref="O154">
    <cfRule type="cellIs" dxfId="12692" priority="12660" stopIfTrue="1" operator="lessThan">
      <formula>G154</formula>
    </cfRule>
  </conditionalFormatting>
  <conditionalFormatting sqref="O154">
    <cfRule type="cellIs" dxfId="12691" priority="12659" stopIfTrue="1" operator="lessThan">
      <formula>G154</formula>
    </cfRule>
  </conditionalFormatting>
  <conditionalFormatting sqref="O154">
    <cfRule type="cellIs" dxfId="12690" priority="12658" stopIfTrue="1" operator="lessThan">
      <formula>G154</formula>
    </cfRule>
  </conditionalFormatting>
  <conditionalFormatting sqref="O154">
    <cfRule type="cellIs" dxfId="12689" priority="12657" stopIfTrue="1" operator="lessThan">
      <formula>G154</formula>
    </cfRule>
  </conditionalFormatting>
  <conditionalFormatting sqref="O154">
    <cfRule type="cellIs" dxfId="12688" priority="12656" stopIfTrue="1" operator="lessThan">
      <formula>G154</formula>
    </cfRule>
  </conditionalFormatting>
  <conditionalFormatting sqref="O154">
    <cfRule type="cellIs" dxfId="12687" priority="12655" stopIfTrue="1" operator="lessThan">
      <formula>G154</formula>
    </cfRule>
  </conditionalFormatting>
  <conditionalFormatting sqref="O154">
    <cfRule type="cellIs" dxfId="12686" priority="12654" stopIfTrue="1" operator="lessThan">
      <formula>G154</formula>
    </cfRule>
  </conditionalFormatting>
  <conditionalFormatting sqref="O154">
    <cfRule type="cellIs" dxfId="12685" priority="12653" stopIfTrue="1" operator="lessThan">
      <formula>G154</formula>
    </cfRule>
  </conditionalFormatting>
  <conditionalFormatting sqref="O154">
    <cfRule type="cellIs" dxfId="12684" priority="12652" stopIfTrue="1" operator="lessThan">
      <formula>G154</formula>
    </cfRule>
  </conditionalFormatting>
  <conditionalFormatting sqref="O154">
    <cfRule type="cellIs" dxfId="12683" priority="12651" stopIfTrue="1" operator="lessThan">
      <formula>G154</formula>
    </cfRule>
  </conditionalFormatting>
  <conditionalFormatting sqref="O154">
    <cfRule type="cellIs" dxfId="12682" priority="12650" stopIfTrue="1" operator="lessThan">
      <formula>G154</formula>
    </cfRule>
  </conditionalFormatting>
  <conditionalFormatting sqref="O154">
    <cfRule type="cellIs" dxfId="12681" priority="12649" stopIfTrue="1" operator="lessThan">
      <formula>G154</formula>
    </cfRule>
  </conditionalFormatting>
  <conditionalFormatting sqref="O154">
    <cfRule type="cellIs" dxfId="12680" priority="12648" stopIfTrue="1" operator="lessThan">
      <formula>G154</formula>
    </cfRule>
  </conditionalFormatting>
  <conditionalFormatting sqref="O154">
    <cfRule type="cellIs" dxfId="12679" priority="12647" stopIfTrue="1" operator="lessThan">
      <formula>G154</formula>
    </cfRule>
  </conditionalFormatting>
  <conditionalFormatting sqref="O154">
    <cfRule type="cellIs" dxfId="12678" priority="12646" stopIfTrue="1" operator="lessThan">
      <formula>G154</formula>
    </cfRule>
  </conditionalFormatting>
  <conditionalFormatting sqref="O154">
    <cfRule type="cellIs" dxfId="12677" priority="12645" stopIfTrue="1" operator="lessThan">
      <formula>G154</formula>
    </cfRule>
  </conditionalFormatting>
  <conditionalFormatting sqref="O154">
    <cfRule type="cellIs" dxfId="12676" priority="12644" stopIfTrue="1" operator="lessThan">
      <formula>G154</formula>
    </cfRule>
  </conditionalFormatting>
  <conditionalFormatting sqref="O154">
    <cfRule type="cellIs" dxfId="12675" priority="12643" stopIfTrue="1" operator="lessThan">
      <formula>G154</formula>
    </cfRule>
  </conditionalFormatting>
  <conditionalFormatting sqref="O154">
    <cfRule type="cellIs" dxfId="12674" priority="12642" stopIfTrue="1" operator="lessThan">
      <formula>G154</formula>
    </cfRule>
  </conditionalFormatting>
  <conditionalFormatting sqref="O154">
    <cfRule type="cellIs" dxfId="12673" priority="12641" stopIfTrue="1" operator="lessThan">
      <formula>G154</formula>
    </cfRule>
  </conditionalFormatting>
  <conditionalFormatting sqref="O154">
    <cfRule type="cellIs" dxfId="12672" priority="12640" stopIfTrue="1" operator="lessThan">
      <formula>G154</formula>
    </cfRule>
  </conditionalFormatting>
  <conditionalFormatting sqref="O154">
    <cfRule type="cellIs" dxfId="12671" priority="12639" stopIfTrue="1" operator="lessThan">
      <formula>G154</formula>
    </cfRule>
  </conditionalFormatting>
  <conditionalFormatting sqref="O154">
    <cfRule type="cellIs" dxfId="12670" priority="12638" stopIfTrue="1" operator="lessThan">
      <formula>G154</formula>
    </cfRule>
  </conditionalFormatting>
  <conditionalFormatting sqref="O154">
    <cfRule type="cellIs" dxfId="12669" priority="12637" stopIfTrue="1" operator="lessThan">
      <formula>G154</formula>
    </cfRule>
  </conditionalFormatting>
  <conditionalFormatting sqref="O154">
    <cfRule type="cellIs" dxfId="12668" priority="12636" stopIfTrue="1" operator="lessThan">
      <formula>G154</formula>
    </cfRule>
  </conditionalFormatting>
  <conditionalFormatting sqref="O154">
    <cfRule type="cellIs" dxfId="12667" priority="12635" stopIfTrue="1" operator="lessThan">
      <formula>G154</formula>
    </cfRule>
  </conditionalFormatting>
  <conditionalFormatting sqref="O154">
    <cfRule type="cellIs" dxfId="12666" priority="12634" stopIfTrue="1" operator="lessThan">
      <formula>G154</formula>
    </cfRule>
  </conditionalFormatting>
  <conditionalFormatting sqref="O154">
    <cfRule type="cellIs" dxfId="12665" priority="12633" stopIfTrue="1" operator="lessThan">
      <formula>G154</formula>
    </cfRule>
  </conditionalFormatting>
  <conditionalFormatting sqref="O154">
    <cfRule type="cellIs" dxfId="12664" priority="12632" stopIfTrue="1" operator="lessThan">
      <formula>G154</formula>
    </cfRule>
  </conditionalFormatting>
  <conditionalFormatting sqref="O154">
    <cfRule type="cellIs" dxfId="12663" priority="12631" stopIfTrue="1" operator="lessThan">
      <formula>G154</formula>
    </cfRule>
  </conditionalFormatting>
  <conditionalFormatting sqref="O154">
    <cfRule type="cellIs" dxfId="12662" priority="12630" stopIfTrue="1" operator="lessThan">
      <formula>G154</formula>
    </cfRule>
  </conditionalFormatting>
  <conditionalFormatting sqref="O154">
    <cfRule type="cellIs" dxfId="12661" priority="12629" stopIfTrue="1" operator="lessThan">
      <formula>G154</formula>
    </cfRule>
  </conditionalFormatting>
  <conditionalFormatting sqref="O154">
    <cfRule type="cellIs" dxfId="12660" priority="12628" stopIfTrue="1" operator="lessThan">
      <formula>G154</formula>
    </cfRule>
  </conditionalFormatting>
  <conditionalFormatting sqref="O154">
    <cfRule type="cellIs" dxfId="12659" priority="12627" stopIfTrue="1" operator="lessThan">
      <formula>G154</formula>
    </cfRule>
  </conditionalFormatting>
  <conditionalFormatting sqref="O154">
    <cfRule type="cellIs" dxfId="12658" priority="12626" stopIfTrue="1" operator="lessThan">
      <formula>G154</formula>
    </cfRule>
  </conditionalFormatting>
  <conditionalFormatting sqref="O154">
    <cfRule type="cellIs" dxfId="12657" priority="12625" stopIfTrue="1" operator="lessThan">
      <formula>G154</formula>
    </cfRule>
  </conditionalFormatting>
  <conditionalFormatting sqref="O154">
    <cfRule type="cellIs" dxfId="12656" priority="12624" stopIfTrue="1" operator="lessThan">
      <formula>G154</formula>
    </cfRule>
  </conditionalFormatting>
  <conditionalFormatting sqref="O154">
    <cfRule type="cellIs" dxfId="12655" priority="12623" stopIfTrue="1" operator="lessThan">
      <formula>G154</formula>
    </cfRule>
  </conditionalFormatting>
  <conditionalFormatting sqref="O154">
    <cfRule type="cellIs" dxfId="12654" priority="12622" stopIfTrue="1" operator="lessThan">
      <formula>G154</formula>
    </cfRule>
  </conditionalFormatting>
  <conditionalFormatting sqref="O154">
    <cfRule type="cellIs" dxfId="12653" priority="12621" stopIfTrue="1" operator="lessThan">
      <formula>G154</formula>
    </cfRule>
  </conditionalFormatting>
  <conditionalFormatting sqref="O154">
    <cfRule type="cellIs" dxfId="12652" priority="12620" stopIfTrue="1" operator="lessThan">
      <formula>G154</formula>
    </cfRule>
  </conditionalFormatting>
  <conditionalFormatting sqref="O154">
    <cfRule type="cellIs" dxfId="12651" priority="12619" stopIfTrue="1" operator="lessThan">
      <formula>G154</formula>
    </cfRule>
  </conditionalFormatting>
  <conditionalFormatting sqref="O154">
    <cfRule type="cellIs" dxfId="12650" priority="12618" stopIfTrue="1" operator="lessThan">
      <formula>G154</formula>
    </cfRule>
  </conditionalFormatting>
  <conditionalFormatting sqref="O154">
    <cfRule type="cellIs" dxfId="12649" priority="12617" stopIfTrue="1" operator="lessThan">
      <formula>G154</formula>
    </cfRule>
  </conditionalFormatting>
  <conditionalFormatting sqref="O154">
    <cfRule type="cellIs" dxfId="12648" priority="12616" stopIfTrue="1" operator="lessThan">
      <formula>G154</formula>
    </cfRule>
  </conditionalFormatting>
  <conditionalFormatting sqref="O154">
    <cfRule type="cellIs" dxfId="12647" priority="12615" stopIfTrue="1" operator="lessThan">
      <formula>G154</formula>
    </cfRule>
  </conditionalFormatting>
  <conditionalFormatting sqref="O154">
    <cfRule type="cellIs" dxfId="12646" priority="12614" stopIfTrue="1" operator="lessThan">
      <formula>G154</formula>
    </cfRule>
  </conditionalFormatting>
  <conditionalFormatting sqref="O154">
    <cfRule type="cellIs" dxfId="12645" priority="12613" stopIfTrue="1" operator="lessThan">
      <formula>G154</formula>
    </cfRule>
  </conditionalFormatting>
  <conditionalFormatting sqref="O154">
    <cfRule type="cellIs" dxfId="12644" priority="12612" stopIfTrue="1" operator="lessThan">
      <formula>G154</formula>
    </cfRule>
  </conditionalFormatting>
  <conditionalFormatting sqref="O154">
    <cfRule type="cellIs" dxfId="12643" priority="12611" stopIfTrue="1" operator="lessThan">
      <formula>G154</formula>
    </cfRule>
  </conditionalFormatting>
  <conditionalFormatting sqref="O154">
    <cfRule type="cellIs" dxfId="12642" priority="12610" stopIfTrue="1" operator="lessThan">
      <formula>G154</formula>
    </cfRule>
  </conditionalFormatting>
  <conditionalFormatting sqref="O154">
    <cfRule type="cellIs" dxfId="12641" priority="12609" stopIfTrue="1" operator="lessThan">
      <formula>G154</formula>
    </cfRule>
  </conditionalFormatting>
  <conditionalFormatting sqref="O154">
    <cfRule type="cellIs" dxfId="12640" priority="12608" stopIfTrue="1" operator="lessThan">
      <formula>G154</formula>
    </cfRule>
  </conditionalFormatting>
  <conditionalFormatting sqref="O154">
    <cfRule type="cellIs" dxfId="12639" priority="12607" stopIfTrue="1" operator="lessThan">
      <formula>G154</formula>
    </cfRule>
  </conditionalFormatting>
  <conditionalFormatting sqref="O154">
    <cfRule type="cellIs" dxfId="12638" priority="12606" stopIfTrue="1" operator="lessThan">
      <formula>G154</formula>
    </cfRule>
  </conditionalFormatting>
  <conditionalFormatting sqref="O154">
    <cfRule type="cellIs" dxfId="12637" priority="12605" stopIfTrue="1" operator="lessThan">
      <formula>G154</formula>
    </cfRule>
  </conditionalFormatting>
  <conditionalFormatting sqref="O154">
    <cfRule type="cellIs" dxfId="12636" priority="12604" stopIfTrue="1" operator="lessThan">
      <formula>G154</formula>
    </cfRule>
  </conditionalFormatting>
  <conditionalFormatting sqref="O154">
    <cfRule type="cellIs" dxfId="12635" priority="12603" stopIfTrue="1" operator="lessThan">
      <formula>G154</formula>
    </cfRule>
  </conditionalFormatting>
  <conditionalFormatting sqref="O154">
    <cfRule type="cellIs" dxfId="12634" priority="12602" stopIfTrue="1" operator="lessThan">
      <formula>G154</formula>
    </cfRule>
  </conditionalFormatting>
  <conditionalFormatting sqref="O154">
    <cfRule type="cellIs" dxfId="12633" priority="12601" stopIfTrue="1" operator="lessThan">
      <formula>G154</formula>
    </cfRule>
  </conditionalFormatting>
  <conditionalFormatting sqref="O154">
    <cfRule type="cellIs" dxfId="12632" priority="12600" stopIfTrue="1" operator="lessThan">
      <formula>G154</formula>
    </cfRule>
  </conditionalFormatting>
  <conditionalFormatting sqref="O154">
    <cfRule type="cellIs" dxfId="12631" priority="12599" stopIfTrue="1" operator="lessThan">
      <formula>G154</formula>
    </cfRule>
  </conditionalFormatting>
  <conditionalFormatting sqref="O154">
    <cfRule type="cellIs" dxfId="12630" priority="12598" stopIfTrue="1" operator="lessThan">
      <formula>G154</formula>
    </cfRule>
  </conditionalFormatting>
  <conditionalFormatting sqref="O154">
    <cfRule type="cellIs" dxfId="12629" priority="12597" stopIfTrue="1" operator="lessThan">
      <formula>G154</formula>
    </cfRule>
  </conditionalFormatting>
  <conditionalFormatting sqref="O154">
    <cfRule type="cellIs" dxfId="12628" priority="12596" stopIfTrue="1" operator="lessThan">
      <formula>G154</formula>
    </cfRule>
  </conditionalFormatting>
  <conditionalFormatting sqref="O154">
    <cfRule type="cellIs" dxfId="12627" priority="12595" stopIfTrue="1" operator="lessThan">
      <formula>G154</formula>
    </cfRule>
  </conditionalFormatting>
  <conditionalFormatting sqref="O154">
    <cfRule type="cellIs" dxfId="12626" priority="12594" stopIfTrue="1" operator="lessThan">
      <formula>G154</formula>
    </cfRule>
  </conditionalFormatting>
  <conditionalFormatting sqref="O154">
    <cfRule type="cellIs" dxfId="12625" priority="12593" stopIfTrue="1" operator="lessThan">
      <formula>G154</formula>
    </cfRule>
  </conditionalFormatting>
  <conditionalFormatting sqref="O154">
    <cfRule type="cellIs" dxfId="12624" priority="12592" stopIfTrue="1" operator="lessThan">
      <formula>G154</formula>
    </cfRule>
  </conditionalFormatting>
  <conditionalFormatting sqref="O154">
    <cfRule type="cellIs" dxfId="12623" priority="12591" stopIfTrue="1" operator="lessThan">
      <formula>G154</formula>
    </cfRule>
  </conditionalFormatting>
  <conditionalFormatting sqref="O154">
    <cfRule type="cellIs" dxfId="12622" priority="12590" stopIfTrue="1" operator="lessThan">
      <formula>G154</formula>
    </cfRule>
  </conditionalFormatting>
  <conditionalFormatting sqref="O154">
    <cfRule type="cellIs" dxfId="12621" priority="12589" stopIfTrue="1" operator="lessThan">
      <formula>G154</formula>
    </cfRule>
  </conditionalFormatting>
  <conditionalFormatting sqref="O154">
    <cfRule type="cellIs" dxfId="12620" priority="12588" stopIfTrue="1" operator="lessThan">
      <formula>G154</formula>
    </cfRule>
  </conditionalFormatting>
  <conditionalFormatting sqref="O154">
    <cfRule type="cellIs" dxfId="12619" priority="12587" stopIfTrue="1" operator="lessThan">
      <formula>G154</formula>
    </cfRule>
  </conditionalFormatting>
  <conditionalFormatting sqref="O154">
    <cfRule type="cellIs" dxfId="12618" priority="12586" stopIfTrue="1" operator="lessThan">
      <formula>G154</formula>
    </cfRule>
  </conditionalFormatting>
  <conditionalFormatting sqref="O154">
    <cfRule type="cellIs" dxfId="12617" priority="12585" stopIfTrue="1" operator="lessThan">
      <formula>G154</formula>
    </cfRule>
  </conditionalFormatting>
  <conditionalFormatting sqref="O154">
    <cfRule type="cellIs" dxfId="12616" priority="12584" stopIfTrue="1" operator="lessThan">
      <formula>G154</formula>
    </cfRule>
  </conditionalFormatting>
  <conditionalFormatting sqref="O154">
    <cfRule type="cellIs" dxfId="12615" priority="12583" stopIfTrue="1" operator="lessThan">
      <formula>G154</formula>
    </cfRule>
  </conditionalFormatting>
  <conditionalFormatting sqref="O154">
    <cfRule type="cellIs" dxfId="12614" priority="12582" stopIfTrue="1" operator="lessThan">
      <formula>G154</formula>
    </cfRule>
  </conditionalFormatting>
  <conditionalFormatting sqref="O154">
    <cfRule type="cellIs" dxfId="12613" priority="12581" stopIfTrue="1" operator="lessThan">
      <formula>G154</formula>
    </cfRule>
  </conditionalFormatting>
  <conditionalFormatting sqref="O154">
    <cfRule type="cellIs" dxfId="12612" priority="12580" stopIfTrue="1" operator="lessThan">
      <formula>G154</formula>
    </cfRule>
  </conditionalFormatting>
  <conditionalFormatting sqref="O154">
    <cfRule type="cellIs" dxfId="12611" priority="12579" stopIfTrue="1" operator="lessThan">
      <formula>G154</formula>
    </cfRule>
  </conditionalFormatting>
  <conditionalFormatting sqref="O154">
    <cfRule type="cellIs" dxfId="12610" priority="12578" stopIfTrue="1" operator="lessThan">
      <formula>G154</formula>
    </cfRule>
  </conditionalFormatting>
  <conditionalFormatting sqref="O154">
    <cfRule type="cellIs" dxfId="12609" priority="12577" stopIfTrue="1" operator="lessThan">
      <formula>G154</formula>
    </cfRule>
  </conditionalFormatting>
  <conditionalFormatting sqref="O154">
    <cfRule type="cellIs" dxfId="12608" priority="12576" stopIfTrue="1" operator="lessThan">
      <formula>G154</formula>
    </cfRule>
  </conditionalFormatting>
  <conditionalFormatting sqref="O154">
    <cfRule type="cellIs" dxfId="12607" priority="12575" stopIfTrue="1" operator="lessThan">
      <formula>G154</formula>
    </cfRule>
  </conditionalFormatting>
  <conditionalFormatting sqref="O154">
    <cfRule type="cellIs" dxfId="12606" priority="12574" stopIfTrue="1" operator="lessThan">
      <formula>G154</formula>
    </cfRule>
  </conditionalFormatting>
  <conditionalFormatting sqref="O154">
    <cfRule type="cellIs" dxfId="12605" priority="12573" stopIfTrue="1" operator="lessThan">
      <formula>G154</formula>
    </cfRule>
  </conditionalFormatting>
  <conditionalFormatting sqref="O154">
    <cfRule type="cellIs" dxfId="12604" priority="12572" stopIfTrue="1" operator="lessThan">
      <formula>G154</formula>
    </cfRule>
  </conditionalFormatting>
  <conditionalFormatting sqref="O154">
    <cfRule type="cellIs" dxfId="12603" priority="12571" stopIfTrue="1" operator="lessThan">
      <formula>G154</formula>
    </cfRule>
  </conditionalFormatting>
  <conditionalFormatting sqref="O154">
    <cfRule type="cellIs" dxfId="12602" priority="12570" stopIfTrue="1" operator="lessThan">
      <formula>G154</formula>
    </cfRule>
  </conditionalFormatting>
  <conditionalFormatting sqref="O154">
    <cfRule type="cellIs" dxfId="12601" priority="12569" stopIfTrue="1" operator="lessThan">
      <formula>G154</formula>
    </cfRule>
  </conditionalFormatting>
  <conditionalFormatting sqref="O154">
    <cfRule type="cellIs" dxfId="12600" priority="12568" stopIfTrue="1" operator="lessThan">
      <formula>G154</formula>
    </cfRule>
  </conditionalFormatting>
  <conditionalFormatting sqref="O154">
    <cfRule type="cellIs" dxfId="12599" priority="12567" stopIfTrue="1" operator="lessThan">
      <formula>G154</formula>
    </cfRule>
  </conditionalFormatting>
  <conditionalFormatting sqref="O154">
    <cfRule type="cellIs" dxfId="12598" priority="12566" stopIfTrue="1" operator="lessThan">
      <formula>G154</formula>
    </cfRule>
  </conditionalFormatting>
  <conditionalFormatting sqref="O154">
    <cfRule type="cellIs" dxfId="12597" priority="12565" stopIfTrue="1" operator="lessThan">
      <formula>G154</formula>
    </cfRule>
  </conditionalFormatting>
  <conditionalFormatting sqref="O154">
    <cfRule type="cellIs" dxfId="12596" priority="12564" stopIfTrue="1" operator="lessThan">
      <formula>G154</formula>
    </cfRule>
  </conditionalFormatting>
  <conditionalFormatting sqref="O154">
    <cfRule type="cellIs" dxfId="12595" priority="12563" stopIfTrue="1" operator="lessThan">
      <formula>G154</formula>
    </cfRule>
  </conditionalFormatting>
  <conditionalFormatting sqref="O154">
    <cfRule type="cellIs" dxfId="12594" priority="12562" stopIfTrue="1" operator="lessThan">
      <formula>G154</formula>
    </cfRule>
  </conditionalFormatting>
  <conditionalFormatting sqref="O154">
    <cfRule type="cellIs" dxfId="12593" priority="12561" stopIfTrue="1" operator="lessThan">
      <formula>G154</formula>
    </cfRule>
  </conditionalFormatting>
  <conditionalFormatting sqref="O154">
    <cfRule type="cellIs" dxfId="12592" priority="12560" stopIfTrue="1" operator="lessThan">
      <formula>G154</formula>
    </cfRule>
  </conditionalFormatting>
  <conditionalFormatting sqref="O154">
    <cfRule type="cellIs" dxfId="12591" priority="12559" stopIfTrue="1" operator="lessThan">
      <formula>G154</formula>
    </cfRule>
  </conditionalFormatting>
  <conditionalFormatting sqref="O154">
    <cfRule type="cellIs" dxfId="12590" priority="12558" stopIfTrue="1" operator="lessThan">
      <formula>G154</formula>
    </cfRule>
  </conditionalFormatting>
  <conditionalFormatting sqref="O154">
    <cfRule type="cellIs" dxfId="12589" priority="12557" stopIfTrue="1" operator="lessThan">
      <formula>G154</formula>
    </cfRule>
  </conditionalFormatting>
  <conditionalFormatting sqref="O154">
    <cfRule type="cellIs" dxfId="12588" priority="12556" stopIfTrue="1" operator="lessThan">
      <formula>G154</formula>
    </cfRule>
  </conditionalFormatting>
  <conditionalFormatting sqref="O154">
    <cfRule type="cellIs" dxfId="12587" priority="12555" stopIfTrue="1" operator="lessThan">
      <formula>G154</formula>
    </cfRule>
  </conditionalFormatting>
  <conditionalFormatting sqref="O154">
    <cfRule type="cellIs" dxfId="12586" priority="12554" stopIfTrue="1" operator="lessThan">
      <formula>G154</formula>
    </cfRule>
  </conditionalFormatting>
  <conditionalFormatting sqref="O154">
    <cfRule type="cellIs" dxfId="12585" priority="12553" stopIfTrue="1" operator="lessThan">
      <formula>G154</formula>
    </cfRule>
  </conditionalFormatting>
  <conditionalFormatting sqref="O154">
    <cfRule type="cellIs" dxfId="12584" priority="12552" stopIfTrue="1" operator="lessThan">
      <formula>G154</formula>
    </cfRule>
  </conditionalFormatting>
  <conditionalFormatting sqref="O154">
    <cfRule type="cellIs" dxfId="12583" priority="12551" stopIfTrue="1" operator="lessThan">
      <formula>G154</formula>
    </cfRule>
  </conditionalFormatting>
  <conditionalFormatting sqref="O154">
    <cfRule type="cellIs" dxfId="12582" priority="12550" stopIfTrue="1" operator="lessThan">
      <formula>G154</formula>
    </cfRule>
  </conditionalFormatting>
  <conditionalFormatting sqref="O154">
    <cfRule type="cellIs" dxfId="12581" priority="12549" stopIfTrue="1" operator="lessThan">
      <formula>G154</formula>
    </cfRule>
  </conditionalFormatting>
  <conditionalFormatting sqref="O154">
    <cfRule type="cellIs" dxfId="12580" priority="12548" stopIfTrue="1" operator="lessThan">
      <formula>G154</formula>
    </cfRule>
  </conditionalFormatting>
  <conditionalFormatting sqref="O154">
    <cfRule type="cellIs" dxfId="12579" priority="12547" stopIfTrue="1" operator="lessThan">
      <formula>G154</formula>
    </cfRule>
  </conditionalFormatting>
  <conditionalFormatting sqref="O154">
    <cfRule type="cellIs" dxfId="12578" priority="12546" stopIfTrue="1" operator="lessThan">
      <formula>G154</formula>
    </cfRule>
  </conditionalFormatting>
  <conditionalFormatting sqref="O154">
    <cfRule type="cellIs" dxfId="12577" priority="12545" stopIfTrue="1" operator="lessThan">
      <formula>G154</formula>
    </cfRule>
  </conditionalFormatting>
  <conditionalFormatting sqref="O154">
    <cfRule type="cellIs" dxfId="12576" priority="12544" stopIfTrue="1" operator="lessThan">
      <formula>G154</formula>
    </cfRule>
  </conditionalFormatting>
  <conditionalFormatting sqref="O154">
    <cfRule type="cellIs" dxfId="12575" priority="12543" stopIfTrue="1" operator="lessThan">
      <formula>G154</formula>
    </cfRule>
  </conditionalFormatting>
  <conditionalFormatting sqref="O154">
    <cfRule type="cellIs" dxfId="12574" priority="12542" stopIfTrue="1" operator="lessThan">
      <formula>G154</formula>
    </cfRule>
  </conditionalFormatting>
  <conditionalFormatting sqref="O154">
    <cfRule type="cellIs" dxfId="12573" priority="12541" stopIfTrue="1" operator="lessThan">
      <formula>G154</formula>
    </cfRule>
  </conditionalFormatting>
  <conditionalFormatting sqref="O154">
    <cfRule type="cellIs" dxfId="12572" priority="12540" stopIfTrue="1" operator="lessThan">
      <formula>G154</formula>
    </cfRule>
  </conditionalFormatting>
  <conditionalFormatting sqref="O154">
    <cfRule type="cellIs" dxfId="12571" priority="12539" stopIfTrue="1" operator="lessThan">
      <formula>G154</formula>
    </cfRule>
  </conditionalFormatting>
  <conditionalFormatting sqref="O154">
    <cfRule type="cellIs" dxfId="12570" priority="12538" stopIfTrue="1" operator="lessThan">
      <formula>G154</formula>
    </cfRule>
  </conditionalFormatting>
  <conditionalFormatting sqref="O154">
    <cfRule type="cellIs" dxfId="12569" priority="12537" stopIfTrue="1" operator="lessThan">
      <formula>G154</formula>
    </cfRule>
  </conditionalFormatting>
  <conditionalFormatting sqref="O154">
    <cfRule type="cellIs" dxfId="12568" priority="12536" stopIfTrue="1" operator="lessThan">
      <formula>G154</formula>
    </cfRule>
  </conditionalFormatting>
  <conditionalFormatting sqref="O154">
    <cfRule type="cellIs" dxfId="12567" priority="12535" stopIfTrue="1" operator="lessThan">
      <formula>G154</formula>
    </cfRule>
  </conditionalFormatting>
  <conditionalFormatting sqref="O154">
    <cfRule type="cellIs" dxfId="12566" priority="12534" stopIfTrue="1" operator="lessThan">
      <formula>G154</formula>
    </cfRule>
  </conditionalFormatting>
  <conditionalFormatting sqref="O154">
    <cfRule type="cellIs" dxfId="12565" priority="12533" stopIfTrue="1" operator="lessThan">
      <formula>G154</formula>
    </cfRule>
  </conditionalFormatting>
  <conditionalFormatting sqref="O154">
    <cfRule type="cellIs" dxfId="12564" priority="12532" stopIfTrue="1" operator="lessThan">
      <formula>G154</formula>
    </cfRule>
  </conditionalFormatting>
  <conditionalFormatting sqref="O154">
    <cfRule type="cellIs" dxfId="12563" priority="12531" stopIfTrue="1" operator="lessThan">
      <formula>G154</formula>
    </cfRule>
  </conditionalFormatting>
  <conditionalFormatting sqref="O154">
    <cfRule type="cellIs" dxfId="12562" priority="12530" stopIfTrue="1" operator="lessThan">
      <formula>G154</formula>
    </cfRule>
  </conditionalFormatting>
  <conditionalFormatting sqref="O154">
    <cfRule type="cellIs" dxfId="12561" priority="12529" stopIfTrue="1" operator="lessThan">
      <formula>G154</formula>
    </cfRule>
  </conditionalFormatting>
  <conditionalFormatting sqref="O154">
    <cfRule type="cellIs" dxfId="12560" priority="12528" stopIfTrue="1" operator="lessThan">
      <formula>G154</formula>
    </cfRule>
  </conditionalFormatting>
  <conditionalFormatting sqref="O154">
    <cfRule type="cellIs" dxfId="12559" priority="12527" stopIfTrue="1" operator="lessThan">
      <formula>G154</formula>
    </cfRule>
  </conditionalFormatting>
  <conditionalFormatting sqref="O154">
    <cfRule type="cellIs" dxfId="12558" priority="12526" stopIfTrue="1" operator="lessThan">
      <formula>G154</formula>
    </cfRule>
  </conditionalFormatting>
  <conditionalFormatting sqref="O154">
    <cfRule type="cellIs" dxfId="12557" priority="12525" stopIfTrue="1" operator="lessThan">
      <formula>G154</formula>
    </cfRule>
  </conditionalFormatting>
  <conditionalFormatting sqref="O154">
    <cfRule type="cellIs" dxfId="12556" priority="12524" stopIfTrue="1" operator="lessThan">
      <formula>G154</formula>
    </cfRule>
  </conditionalFormatting>
  <conditionalFormatting sqref="O154">
    <cfRule type="cellIs" dxfId="12555" priority="12523" stopIfTrue="1" operator="lessThan">
      <formula>G154</formula>
    </cfRule>
  </conditionalFormatting>
  <conditionalFormatting sqref="O154">
    <cfRule type="cellIs" dxfId="12554" priority="12522" stopIfTrue="1" operator="lessThan">
      <formula>G154</formula>
    </cfRule>
  </conditionalFormatting>
  <conditionalFormatting sqref="O154">
    <cfRule type="cellIs" dxfId="12553" priority="12521" stopIfTrue="1" operator="lessThan">
      <formula>G154</formula>
    </cfRule>
  </conditionalFormatting>
  <conditionalFormatting sqref="O154">
    <cfRule type="cellIs" dxfId="12552" priority="12520" stopIfTrue="1" operator="lessThan">
      <formula>G154</formula>
    </cfRule>
  </conditionalFormatting>
  <conditionalFormatting sqref="O154">
    <cfRule type="cellIs" dxfId="12551" priority="12519" stopIfTrue="1" operator="lessThan">
      <formula>G154</formula>
    </cfRule>
  </conditionalFormatting>
  <conditionalFormatting sqref="O154">
    <cfRule type="cellIs" dxfId="12550" priority="12518" stopIfTrue="1" operator="lessThan">
      <formula>G154</formula>
    </cfRule>
  </conditionalFormatting>
  <conditionalFormatting sqref="O154">
    <cfRule type="cellIs" dxfId="12549" priority="12517" stopIfTrue="1" operator="lessThan">
      <formula>G154</formula>
    </cfRule>
  </conditionalFormatting>
  <conditionalFormatting sqref="O154">
    <cfRule type="cellIs" dxfId="12548" priority="12516" stopIfTrue="1" operator="lessThan">
      <formula>G154</formula>
    </cfRule>
  </conditionalFormatting>
  <conditionalFormatting sqref="O154">
    <cfRule type="cellIs" dxfId="12547" priority="12515" stopIfTrue="1" operator="lessThan">
      <formula>G154</formula>
    </cfRule>
  </conditionalFormatting>
  <conditionalFormatting sqref="O154">
    <cfRule type="cellIs" dxfId="12546" priority="12514" stopIfTrue="1" operator="lessThan">
      <formula>G154</formula>
    </cfRule>
  </conditionalFormatting>
  <conditionalFormatting sqref="O154">
    <cfRule type="cellIs" dxfId="12545" priority="12513" stopIfTrue="1" operator="lessThan">
      <formula>G154</formula>
    </cfRule>
  </conditionalFormatting>
  <conditionalFormatting sqref="O154">
    <cfRule type="cellIs" dxfId="12544" priority="12512" stopIfTrue="1" operator="lessThan">
      <formula>G154</formula>
    </cfRule>
  </conditionalFormatting>
  <conditionalFormatting sqref="O154">
    <cfRule type="cellIs" dxfId="12543" priority="12511" stopIfTrue="1" operator="lessThan">
      <formula>G154</formula>
    </cfRule>
  </conditionalFormatting>
  <conditionalFormatting sqref="O154">
    <cfRule type="cellIs" dxfId="12542" priority="12510" stopIfTrue="1" operator="lessThan">
      <formula>G154</formula>
    </cfRule>
  </conditionalFormatting>
  <conditionalFormatting sqref="O154">
    <cfRule type="cellIs" dxfId="12541" priority="12509" stopIfTrue="1" operator="lessThan">
      <formula>G154</formula>
    </cfRule>
  </conditionalFormatting>
  <conditionalFormatting sqref="O154">
    <cfRule type="cellIs" dxfId="12540" priority="12508" stopIfTrue="1" operator="lessThan">
      <formula>G154</formula>
    </cfRule>
  </conditionalFormatting>
  <conditionalFormatting sqref="O154">
    <cfRule type="cellIs" dxfId="12539" priority="12507" stopIfTrue="1" operator="lessThan">
      <formula>G154</formula>
    </cfRule>
  </conditionalFormatting>
  <conditionalFormatting sqref="O154">
    <cfRule type="cellIs" dxfId="12538" priority="12506" stopIfTrue="1" operator="lessThan">
      <formula>G154</formula>
    </cfRule>
  </conditionalFormatting>
  <conditionalFormatting sqref="O154">
    <cfRule type="cellIs" dxfId="12537" priority="12505" stopIfTrue="1" operator="lessThan">
      <formula>G154</formula>
    </cfRule>
  </conditionalFormatting>
  <conditionalFormatting sqref="O154">
    <cfRule type="cellIs" dxfId="12536" priority="12504" stopIfTrue="1" operator="lessThan">
      <formula>G154</formula>
    </cfRule>
  </conditionalFormatting>
  <conditionalFormatting sqref="O154">
    <cfRule type="cellIs" dxfId="12535" priority="12503" stopIfTrue="1" operator="lessThan">
      <formula>G154</formula>
    </cfRule>
  </conditionalFormatting>
  <conditionalFormatting sqref="O154">
    <cfRule type="cellIs" dxfId="12534" priority="12502" stopIfTrue="1" operator="lessThan">
      <formula>G154</formula>
    </cfRule>
  </conditionalFormatting>
  <conditionalFormatting sqref="O154">
    <cfRule type="cellIs" dxfId="12533" priority="12501" stopIfTrue="1" operator="lessThan">
      <formula>G154</formula>
    </cfRule>
  </conditionalFormatting>
  <conditionalFormatting sqref="O154">
    <cfRule type="cellIs" dxfId="12532" priority="12500" stopIfTrue="1" operator="lessThan">
      <formula>G154</formula>
    </cfRule>
  </conditionalFormatting>
  <conditionalFormatting sqref="O154">
    <cfRule type="cellIs" dxfId="12531" priority="12499" stopIfTrue="1" operator="lessThan">
      <formula>G154</formula>
    </cfRule>
  </conditionalFormatting>
  <conditionalFormatting sqref="O154">
    <cfRule type="cellIs" dxfId="12530" priority="12498" stopIfTrue="1" operator="lessThan">
      <formula>G154</formula>
    </cfRule>
  </conditionalFormatting>
  <conditionalFormatting sqref="O154">
    <cfRule type="cellIs" dxfId="12529" priority="12497" stopIfTrue="1" operator="lessThan">
      <formula>G154</formula>
    </cfRule>
  </conditionalFormatting>
  <conditionalFormatting sqref="O154">
    <cfRule type="cellIs" dxfId="12528" priority="12496" stopIfTrue="1" operator="lessThan">
      <formula>G154</formula>
    </cfRule>
  </conditionalFormatting>
  <conditionalFormatting sqref="O154">
    <cfRule type="cellIs" dxfId="12527" priority="12495" stopIfTrue="1" operator="lessThan">
      <formula>G154</formula>
    </cfRule>
  </conditionalFormatting>
  <conditionalFormatting sqref="O154">
    <cfRule type="cellIs" dxfId="12526" priority="12494" stopIfTrue="1" operator="lessThan">
      <formula>G154</formula>
    </cfRule>
  </conditionalFormatting>
  <conditionalFormatting sqref="O154">
    <cfRule type="cellIs" dxfId="12525" priority="12493" stopIfTrue="1" operator="lessThan">
      <formula>G154</formula>
    </cfRule>
  </conditionalFormatting>
  <conditionalFormatting sqref="O154">
    <cfRule type="cellIs" dxfId="12524" priority="12492" stopIfTrue="1" operator="lessThan">
      <formula>G154</formula>
    </cfRule>
  </conditionalFormatting>
  <conditionalFormatting sqref="O154">
    <cfRule type="cellIs" dxfId="12523" priority="12491" stopIfTrue="1" operator="lessThan">
      <formula>G154</formula>
    </cfRule>
  </conditionalFormatting>
  <conditionalFormatting sqref="O154">
    <cfRule type="cellIs" dxfId="12522" priority="12490" stopIfTrue="1" operator="lessThan">
      <formula>G154</formula>
    </cfRule>
  </conditionalFormatting>
  <conditionalFormatting sqref="O154">
    <cfRule type="cellIs" dxfId="12521" priority="12489" stopIfTrue="1" operator="lessThan">
      <formula>G154</formula>
    </cfRule>
  </conditionalFormatting>
  <conditionalFormatting sqref="O154">
    <cfRule type="cellIs" dxfId="12520" priority="12488" stopIfTrue="1" operator="lessThan">
      <formula>G154</formula>
    </cfRule>
  </conditionalFormatting>
  <conditionalFormatting sqref="O154">
    <cfRule type="cellIs" dxfId="12519" priority="12487" stopIfTrue="1" operator="lessThan">
      <formula>G154</formula>
    </cfRule>
  </conditionalFormatting>
  <conditionalFormatting sqref="O154">
    <cfRule type="cellIs" dxfId="12518" priority="12486" stopIfTrue="1" operator="lessThan">
      <formula>G154</formula>
    </cfRule>
  </conditionalFormatting>
  <conditionalFormatting sqref="O154">
    <cfRule type="cellIs" dxfId="12517" priority="12485" stopIfTrue="1" operator="lessThan">
      <formula>G154</formula>
    </cfRule>
  </conditionalFormatting>
  <conditionalFormatting sqref="O154">
    <cfRule type="cellIs" dxfId="12516" priority="12484" stopIfTrue="1" operator="lessThan">
      <formula>G154</formula>
    </cfRule>
  </conditionalFormatting>
  <conditionalFormatting sqref="O154">
    <cfRule type="cellIs" dxfId="12515" priority="12483" stopIfTrue="1" operator="lessThan">
      <formula>G154</formula>
    </cfRule>
  </conditionalFormatting>
  <conditionalFormatting sqref="O154">
    <cfRule type="cellIs" dxfId="12514" priority="12482" stopIfTrue="1" operator="lessThan">
      <formula>G154</formula>
    </cfRule>
  </conditionalFormatting>
  <conditionalFormatting sqref="O154">
    <cfRule type="cellIs" dxfId="12513" priority="12481" stopIfTrue="1" operator="lessThan">
      <formula>G154</formula>
    </cfRule>
  </conditionalFormatting>
  <conditionalFormatting sqref="O154">
    <cfRule type="cellIs" dxfId="12512" priority="12480" stopIfTrue="1" operator="lessThan">
      <formula>G154</formula>
    </cfRule>
  </conditionalFormatting>
  <conditionalFormatting sqref="O154">
    <cfRule type="cellIs" dxfId="12511" priority="12479" stopIfTrue="1" operator="lessThan">
      <formula>G154</formula>
    </cfRule>
  </conditionalFormatting>
  <conditionalFormatting sqref="O154">
    <cfRule type="cellIs" dxfId="12510" priority="12478" stopIfTrue="1" operator="lessThan">
      <formula>G154</formula>
    </cfRule>
  </conditionalFormatting>
  <conditionalFormatting sqref="O154">
    <cfRule type="cellIs" dxfId="12509" priority="12477" stopIfTrue="1" operator="lessThan">
      <formula>G154</formula>
    </cfRule>
  </conditionalFormatting>
  <conditionalFormatting sqref="O154">
    <cfRule type="cellIs" dxfId="12508" priority="12476" stopIfTrue="1" operator="lessThan">
      <formula>G154</formula>
    </cfRule>
  </conditionalFormatting>
  <conditionalFormatting sqref="O154">
    <cfRule type="cellIs" dxfId="12507" priority="12475" stopIfTrue="1" operator="lessThan">
      <formula>G154</formula>
    </cfRule>
  </conditionalFormatting>
  <conditionalFormatting sqref="O154">
    <cfRule type="cellIs" dxfId="12506" priority="12474" stopIfTrue="1" operator="lessThan">
      <formula>G154</formula>
    </cfRule>
  </conditionalFormatting>
  <conditionalFormatting sqref="O154">
    <cfRule type="cellIs" dxfId="12505" priority="12473" stopIfTrue="1" operator="lessThan">
      <formula>G154</formula>
    </cfRule>
  </conditionalFormatting>
  <conditionalFormatting sqref="O154">
    <cfRule type="cellIs" dxfId="12504" priority="12472" stopIfTrue="1" operator="lessThan">
      <formula>G154</formula>
    </cfRule>
  </conditionalFormatting>
  <conditionalFormatting sqref="O154">
    <cfRule type="cellIs" dxfId="12503" priority="12471" stopIfTrue="1" operator="lessThan">
      <formula>G154</formula>
    </cfRule>
  </conditionalFormatting>
  <conditionalFormatting sqref="O154">
    <cfRule type="cellIs" dxfId="12502" priority="12470" stopIfTrue="1" operator="lessThan">
      <formula>G154</formula>
    </cfRule>
  </conditionalFormatting>
  <conditionalFormatting sqref="O154">
    <cfRule type="cellIs" dxfId="12501" priority="12469" stopIfTrue="1" operator="lessThan">
      <formula>G154</formula>
    </cfRule>
  </conditionalFormatting>
  <conditionalFormatting sqref="O154">
    <cfRule type="cellIs" dxfId="12500" priority="12468" stopIfTrue="1" operator="lessThan">
      <formula>G154</formula>
    </cfRule>
  </conditionalFormatting>
  <conditionalFormatting sqref="O154">
    <cfRule type="cellIs" dxfId="12499" priority="12467" stopIfTrue="1" operator="lessThan">
      <formula>G154</formula>
    </cfRule>
  </conditionalFormatting>
  <conditionalFormatting sqref="O154">
    <cfRule type="cellIs" dxfId="12498" priority="12466" stopIfTrue="1" operator="lessThan">
      <formula>G154</formula>
    </cfRule>
  </conditionalFormatting>
  <conditionalFormatting sqref="O154">
    <cfRule type="cellIs" dxfId="12497" priority="12465" stopIfTrue="1" operator="lessThan">
      <formula>G154</formula>
    </cfRule>
  </conditionalFormatting>
  <conditionalFormatting sqref="O154">
    <cfRule type="cellIs" dxfId="12496" priority="12464" stopIfTrue="1" operator="lessThan">
      <formula>G154</formula>
    </cfRule>
  </conditionalFormatting>
  <conditionalFormatting sqref="O154">
    <cfRule type="cellIs" dxfId="12495" priority="12463" stopIfTrue="1" operator="lessThan">
      <formula>G154</formula>
    </cfRule>
  </conditionalFormatting>
  <conditionalFormatting sqref="O154">
    <cfRule type="cellIs" dxfId="12494" priority="12462" stopIfTrue="1" operator="lessThan">
      <formula>G154</formula>
    </cfRule>
  </conditionalFormatting>
  <conditionalFormatting sqref="O154">
    <cfRule type="cellIs" dxfId="12493" priority="12461" stopIfTrue="1" operator="lessThan">
      <formula>G154</formula>
    </cfRule>
  </conditionalFormatting>
  <conditionalFormatting sqref="O154">
    <cfRule type="cellIs" dxfId="12492" priority="12460" stopIfTrue="1" operator="lessThan">
      <formula>G154</formula>
    </cfRule>
  </conditionalFormatting>
  <conditionalFormatting sqref="O154">
    <cfRule type="cellIs" dxfId="12491" priority="12459" stopIfTrue="1" operator="lessThan">
      <formula>G154</formula>
    </cfRule>
  </conditionalFormatting>
  <conditionalFormatting sqref="O154">
    <cfRule type="cellIs" dxfId="12490" priority="12458" stopIfTrue="1" operator="lessThan">
      <formula>G154</formula>
    </cfRule>
  </conditionalFormatting>
  <conditionalFormatting sqref="O154">
    <cfRule type="cellIs" dxfId="12489" priority="12457" stopIfTrue="1" operator="lessThan">
      <formula>G154</formula>
    </cfRule>
  </conditionalFormatting>
  <conditionalFormatting sqref="O154">
    <cfRule type="cellIs" dxfId="12488" priority="12456" stopIfTrue="1" operator="lessThan">
      <formula>G154</formula>
    </cfRule>
  </conditionalFormatting>
  <conditionalFormatting sqref="O154">
    <cfRule type="cellIs" dxfId="12487" priority="12455" stopIfTrue="1" operator="lessThan">
      <formula>G154</formula>
    </cfRule>
  </conditionalFormatting>
  <conditionalFormatting sqref="O154">
    <cfRule type="cellIs" dxfId="12486" priority="12454" stopIfTrue="1" operator="lessThan">
      <formula>G154</formula>
    </cfRule>
  </conditionalFormatting>
  <conditionalFormatting sqref="O154">
    <cfRule type="cellIs" dxfId="12485" priority="12453" stopIfTrue="1" operator="lessThan">
      <formula>G154</formula>
    </cfRule>
  </conditionalFormatting>
  <conditionalFormatting sqref="O154">
    <cfRule type="cellIs" dxfId="12484" priority="12452" stopIfTrue="1" operator="lessThan">
      <formula>G154</formula>
    </cfRule>
  </conditionalFormatting>
  <conditionalFormatting sqref="O154">
    <cfRule type="cellIs" dxfId="12483" priority="12451" stopIfTrue="1" operator="lessThan">
      <formula>G154</formula>
    </cfRule>
  </conditionalFormatting>
  <conditionalFormatting sqref="O154">
    <cfRule type="cellIs" dxfId="12482" priority="12450" stopIfTrue="1" operator="lessThan">
      <formula>G154</formula>
    </cfRule>
  </conditionalFormatting>
  <conditionalFormatting sqref="O154">
    <cfRule type="cellIs" dxfId="12481" priority="12449" stopIfTrue="1" operator="lessThan">
      <formula>G154</formula>
    </cfRule>
  </conditionalFormatting>
  <conditionalFormatting sqref="O154">
    <cfRule type="cellIs" dxfId="12480" priority="12448" stopIfTrue="1" operator="lessThan">
      <formula>G154</formula>
    </cfRule>
  </conditionalFormatting>
  <conditionalFormatting sqref="O154">
    <cfRule type="cellIs" dxfId="12479" priority="12447" stopIfTrue="1" operator="lessThan">
      <formula>G154</formula>
    </cfRule>
  </conditionalFormatting>
  <conditionalFormatting sqref="O154">
    <cfRule type="cellIs" dxfId="12478" priority="12446" stopIfTrue="1" operator="lessThan">
      <formula>G154</formula>
    </cfRule>
  </conditionalFormatting>
  <conditionalFormatting sqref="O154">
    <cfRule type="cellIs" dxfId="12477" priority="12445" stopIfTrue="1" operator="lessThan">
      <formula>G154</formula>
    </cfRule>
  </conditionalFormatting>
  <conditionalFormatting sqref="O154">
    <cfRule type="cellIs" dxfId="12476" priority="12444" stopIfTrue="1" operator="lessThan">
      <formula>G154</formula>
    </cfRule>
  </conditionalFormatting>
  <conditionalFormatting sqref="O154">
    <cfRule type="cellIs" dxfId="12475" priority="12443" stopIfTrue="1" operator="lessThan">
      <formula>G154</formula>
    </cfRule>
  </conditionalFormatting>
  <conditionalFormatting sqref="O154">
    <cfRule type="cellIs" dxfId="12474" priority="12442" stopIfTrue="1" operator="lessThan">
      <formula>G154</formula>
    </cfRule>
  </conditionalFormatting>
  <conditionalFormatting sqref="O154">
    <cfRule type="cellIs" dxfId="12473" priority="12441" stopIfTrue="1" operator="lessThan">
      <formula>G154</formula>
    </cfRule>
  </conditionalFormatting>
  <conditionalFormatting sqref="O154">
    <cfRule type="cellIs" dxfId="12472" priority="12440" stopIfTrue="1" operator="lessThan">
      <formula>G154</formula>
    </cfRule>
  </conditionalFormatting>
  <conditionalFormatting sqref="O154">
    <cfRule type="cellIs" dxfId="12471" priority="12439" stopIfTrue="1" operator="lessThan">
      <formula>G154</formula>
    </cfRule>
  </conditionalFormatting>
  <conditionalFormatting sqref="O154">
    <cfRule type="cellIs" dxfId="12470" priority="12438" stopIfTrue="1" operator="lessThan">
      <formula>G154</formula>
    </cfRule>
  </conditionalFormatting>
  <conditionalFormatting sqref="O154">
    <cfRule type="cellIs" dxfId="12469" priority="12437" stopIfTrue="1" operator="lessThan">
      <formula>G154</formula>
    </cfRule>
  </conditionalFormatting>
  <conditionalFormatting sqref="O154">
    <cfRule type="cellIs" dxfId="12468" priority="12436" stopIfTrue="1" operator="lessThan">
      <formula>G154</formula>
    </cfRule>
  </conditionalFormatting>
  <conditionalFormatting sqref="O154">
    <cfRule type="cellIs" dxfId="12467" priority="12435" stopIfTrue="1" operator="lessThan">
      <formula>G154</formula>
    </cfRule>
  </conditionalFormatting>
  <conditionalFormatting sqref="O154">
    <cfRule type="cellIs" dxfId="12466" priority="12434" stopIfTrue="1" operator="lessThan">
      <formula>G154</formula>
    </cfRule>
  </conditionalFormatting>
  <conditionalFormatting sqref="O154">
    <cfRule type="cellIs" dxfId="12465" priority="12433" stopIfTrue="1" operator="lessThan">
      <formula>G154</formula>
    </cfRule>
  </conditionalFormatting>
  <conditionalFormatting sqref="O154">
    <cfRule type="cellIs" dxfId="12464" priority="12432" stopIfTrue="1" operator="lessThan">
      <formula>G154</formula>
    </cfRule>
  </conditionalFormatting>
  <conditionalFormatting sqref="O154">
    <cfRule type="cellIs" dxfId="12463" priority="12431" stopIfTrue="1" operator="lessThan">
      <formula>G154</formula>
    </cfRule>
  </conditionalFormatting>
  <conditionalFormatting sqref="O154">
    <cfRule type="cellIs" dxfId="12462" priority="12430" stopIfTrue="1" operator="lessThan">
      <formula>G154</formula>
    </cfRule>
  </conditionalFormatting>
  <conditionalFormatting sqref="O154">
    <cfRule type="cellIs" dxfId="12461" priority="12429" stopIfTrue="1" operator="lessThan">
      <formula>G154</formula>
    </cfRule>
  </conditionalFormatting>
  <conditionalFormatting sqref="O154">
    <cfRule type="cellIs" dxfId="12460" priority="12428" stopIfTrue="1" operator="lessThan">
      <formula>G154</formula>
    </cfRule>
  </conditionalFormatting>
  <conditionalFormatting sqref="O154">
    <cfRule type="cellIs" dxfId="12459" priority="12427" stopIfTrue="1" operator="lessThan">
      <formula>G154</formula>
    </cfRule>
  </conditionalFormatting>
  <conditionalFormatting sqref="O154">
    <cfRule type="cellIs" dxfId="12458" priority="12426" stopIfTrue="1" operator="lessThan">
      <formula>G154</formula>
    </cfRule>
  </conditionalFormatting>
  <conditionalFormatting sqref="O154">
    <cfRule type="cellIs" dxfId="12457" priority="12425" stopIfTrue="1" operator="lessThan">
      <formula>G154</formula>
    </cfRule>
  </conditionalFormatting>
  <conditionalFormatting sqref="O154">
    <cfRule type="cellIs" dxfId="12456" priority="12424" stopIfTrue="1" operator="lessThan">
      <formula>G154</formula>
    </cfRule>
  </conditionalFormatting>
  <conditionalFormatting sqref="O154">
    <cfRule type="cellIs" dxfId="12455" priority="12423" stopIfTrue="1" operator="lessThan">
      <formula>G154</formula>
    </cfRule>
  </conditionalFormatting>
  <conditionalFormatting sqref="O154">
    <cfRule type="cellIs" dxfId="12454" priority="12422" stopIfTrue="1" operator="lessThan">
      <formula>G154</formula>
    </cfRule>
  </conditionalFormatting>
  <conditionalFormatting sqref="O154">
    <cfRule type="cellIs" dxfId="12453" priority="12421" stopIfTrue="1" operator="lessThan">
      <formula>G154</formula>
    </cfRule>
  </conditionalFormatting>
  <conditionalFormatting sqref="O154">
    <cfRule type="cellIs" dxfId="12452" priority="12420" stopIfTrue="1" operator="lessThan">
      <formula>G154</formula>
    </cfRule>
  </conditionalFormatting>
  <conditionalFormatting sqref="O154">
    <cfRule type="cellIs" dxfId="12451" priority="12419" stopIfTrue="1" operator="lessThan">
      <formula>G154</formula>
    </cfRule>
  </conditionalFormatting>
  <conditionalFormatting sqref="O154">
    <cfRule type="cellIs" dxfId="12450" priority="12418" stopIfTrue="1" operator="lessThan">
      <formula>G154</formula>
    </cfRule>
  </conditionalFormatting>
  <conditionalFormatting sqref="O154">
    <cfRule type="cellIs" dxfId="12449" priority="12417" stopIfTrue="1" operator="lessThan">
      <formula>G154</formula>
    </cfRule>
  </conditionalFormatting>
  <conditionalFormatting sqref="O154">
    <cfRule type="cellIs" dxfId="12448" priority="12416" stopIfTrue="1" operator="lessThan">
      <formula>G154</formula>
    </cfRule>
  </conditionalFormatting>
  <conditionalFormatting sqref="O154">
    <cfRule type="cellIs" dxfId="12447" priority="12415" stopIfTrue="1" operator="lessThan">
      <formula>G154</formula>
    </cfRule>
  </conditionalFormatting>
  <conditionalFormatting sqref="O154">
    <cfRule type="cellIs" dxfId="12446" priority="12414" stopIfTrue="1" operator="lessThan">
      <formula>G154</formula>
    </cfRule>
  </conditionalFormatting>
  <conditionalFormatting sqref="O154">
    <cfRule type="cellIs" dxfId="12445" priority="12413" stopIfTrue="1" operator="lessThan">
      <formula>G154</formula>
    </cfRule>
  </conditionalFormatting>
  <conditionalFormatting sqref="O154">
    <cfRule type="cellIs" dxfId="12444" priority="12412" stopIfTrue="1" operator="lessThan">
      <formula>G154</formula>
    </cfRule>
  </conditionalFormatting>
  <conditionalFormatting sqref="O154">
    <cfRule type="cellIs" dxfId="12443" priority="12411" stopIfTrue="1" operator="lessThan">
      <formula>G154</formula>
    </cfRule>
  </conditionalFormatting>
  <conditionalFormatting sqref="O154">
    <cfRule type="cellIs" dxfId="12442" priority="12410" stopIfTrue="1" operator="lessThan">
      <formula>G154</formula>
    </cfRule>
  </conditionalFormatting>
  <conditionalFormatting sqref="O154">
    <cfRule type="cellIs" dxfId="12441" priority="12409" stopIfTrue="1" operator="lessThan">
      <formula>G154</formula>
    </cfRule>
  </conditionalFormatting>
  <conditionalFormatting sqref="O154">
    <cfRule type="cellIs" dxfId="12440" priority="12408" stopIfTrue="1" operator="lessThan">
      <formula>G154</formula>
    </cfRule>
  </conditionalFormatting>
  <conditionalFormatting sqref="O154">
    <cfRule type="cellIs" dxfId="12439" priority="12407" stopIfTrue="1" operator="lessThan">
      <formula>G154</formula>
    </cfRule>
  </conditionalFormatting>
  <conditionalFormatting sqref="O154">
    <cfRule type="cellIs" dxfId="12438" priority="12406" stopIfTrue="1" operator="lessThan">
      <formula>G154</formula>
    </cfRule>
  </conditionalFormatting>
  <conditionalFormatting sqref="O154">
    <cfRule type="cellIs" dxfId="12437" priority="12405" stopIfTrue="1" operator="lessThan">
      <formula>G154</formula>
    </cfRule>
  </conditionalFormatting>
  <conditionalFormatting sqref="O154">
    <cfRule type="cellIs" dxfId="12436" priority="12404" stopIfTrue="1" operator="lessThan">
      <formula>G154</formula>
    </cfRule>
  </conditionalFormatting>
  <conditionalFormatting sqref="O154">
    <cfRule type="cellIs" dxfId="12435" priority="12403" stopIfTrue="1" operator="lessThan">
      <formula>G154</formula>
    </cfRule>
  </conditionalFormatting>
  <conditionalFormatting sqref="O154">
    <cfRule type="cellIs" dxfId="12434" priority="12402" stopIfTrue="1" operator="lessThan">
      <formula>G154</formula>
    </cfRule>
  </conditionalFormatting>
  <conditionalFormatting sqref="O154">
    <cfRule type="cellIs" dxfId="12433" priority="12401" stopIfTrue="1" operator="lessThan">
      <formula>G154</formula>
    </cfRule>
  </conditionalFormatting>
  <conditionalFormatting sqref="O154">
    <cfRule type="cellIs" dxfId="12432" priority="12400" stopIfTrue="1" operator="lessThan">
      <formula>G154</formula>
    </cfRule>
  </conditionalFormatting>
  <conditionalFormatting sqref="O154">
    <cfRule type="cellIs" dxfId="12431" priority="12399" stopIfTrue="1" operator="lessThan">
      <formula>G154</formula>
    </cfRule>
  </conditionalFormatting>
  <conditionalFormatting sqref="O154">
    <cfRule type="cellIs" dxfId="12430" priority="12398" stopIfTrue="1" operator="lessThan">
      <formula>G154</formula>
    </cfRule>
  </conditionalFormatting>
  <conditionalFormatting sqref="O154">
    <cfRule type="cellIs" dxfId="12429" priority="12397" stopIfTrue="1" operator="lessThan">
      <formula>G154</formula>
    </cfRule>
  </conditionalFormatting>
  <conditionalFormatting sqref="O154">
    <cfRule type="cellIs" dxfId="12428" priority="12396" stopIfTrue="1" operator="lessThan">
      <formula>G154</formula>
    </cfRule>
  </conditionalFormatting>
  <conditionalFormatting sqref="O154">
    <cfRule type="cellIs" dxfId="12427" priority="12395" stopIfTrue="1" operator="lessThan">
      <formula>G154</formula>
    </cfRule>
  </conditionalFormatting>
  <conditionalFormatting sqref="O154">
    <cfRule type="cellIs" dxfId="12426" priority="12394" stopIfTrue="1" operator="lessThan">
      <formula>G154</formula>
    </cfRule>
  </conditionalFormatting>
  <conditionalFormatting sqref="O154">
    <cfRule type="cellIs" dxfId="12425" priority="12393" stopIfTrue="1" operator="lessThan">
      <formula>G154</formula>
    </cfRule>
  </conditionalFormatting>
  <conditionalFormatting sqref="O154">
    <cfRule type="cellIs" dxfId="12424" priority="12392" stopIfTrue="1" operator="lessThan">
      <formula>G154</formula>
    </cfRule>
  </conditionalFormatting>
  <conditionalFormatting sqref="Y154">
    <cfRule type="cellIs" dxfId="12423" priority="12375" stopIfTrue="1" operator="lessThan">
      <formula>J154</formula>
    </cfRule>
  </conditionalFormatting>
  <conditionalFormatting sqref="Y154">
    <cfRule type="cellIs" dxfId="12422" priority="12374" stopIfTrue="1" operator="lessThan">
      <formula>J154</formula>
    </cfRule>
  </conditionalFormatting>
  <conditionalFormatting sqref="Y154">
    <cfRule type="cellIs" dxfId="12421" priority="12373" stopIfTrue="1" operator="lessThan">
      <formula>J154</formula>
    </cfRule>
  </conditionalFormatting>
  <conditionalFormatting sqref="Y154">
    <cfRule type="cellIs" dxfId="12420" priority="12372" stopIfTrue="1" operator="lessThan">
      <formula>J154</formula>
    </cfRule>
  </conditionalFormatting>
  <conditionalFormatting sqref="Y154">
    <cfRule type="cellIs" dxfId="12419" priority="12371" stopIfTrue="1" operator="lessThan">
      <formula>J154</formula>
    </cfRule>
  </conditionalFormatting>
  <conditionalFormatting sqref="Y154">
    <cfRule type="cellIs" dxfId="12418" priority="12370" stopIfTrue="1" operator="lessThan">
      <formula>J154</formula>
    </cfRule>
  </conditionalFormatting>
  <conditionalFormatting sqref="Y154">
    <cfRule type="cellIs" dxfId="12417" priority="12369" stopIfTrue="1" operator="lessThan">
      <formula>J154</formula>
    </cfRule>
  </conditionalFormatting>
  <conditionalFormatting sqref="Y154">
    <cfRule type="cellIs" dxfId="12416" priority="12368" stopIfTrue="1" operator="lessThan">
      <formula>J154</formula>
    </cfRule>
  </conditionalFormatting>
  <conditionalFormatting sqref="Y154">
    <cfRule type="cellIs" dxfId="12415" priority="12367" stopIfTrue="1" operator="lessThan">
      <formula>J154</formula>
    </cfRule>
  </conditionalFormatting>
  <conditionalFormatting sqref="Y154">
    <cfRule type="cellIs" dxfId="12414" priority="12366" stopIfTrue="1" operator="lessThan">
      <formula>J154</formula>
    </cfRule>
  </conditionalFormatting>
  <conditionalFormatting sqref="Y154">
    <cfRule type="cellIs" dxfId="12413" priority="12365" stopIfTrue="1" operator="lessThan">
      <formula>J154</formula>
    </cfRule>
  </conditionalFormatting>
  <conditionalFormatting sqref="Y154">
    <cfRule type="cellIs" dxfId="12412" priority="12364" stopIfTrue="1" operator="lessThan">
      <formula>J154</formula>
    </cfRule>
  </conditionalFormatting>
  <conditionalFormatting sqref="X154">
    <cfRule type="cellIs" dxfId="12411" priority="12363" stopIfTrue="1" operator="lessThan">
      <formula>J154</formula>
    </cfRule>
  </conditionalFormatting>
  <conditionalFormatting sqref="X154">
    <cfRule type="cellIs" dxfId="12410" priority="12362" stopIfTrue="1" operator="lessThan">
      <formula>J154</formula>
    </cfRule>
  </conditionalFormatting>
  <conditionalFormatting sqref="X154">
    <cfRule type="cellIs" dxfId="12409" priority="12361" stopIfTrue="1" operator="lessThan">
      <formula>J154</formula>
    </cfRule>
  </conditionalFormatting>
  <conditionalFormatting sqref="Y154">
    <cfRule type="cellIs" dxfId="12408" priority="12360" stopIfTrue="1" operator="lessThan">
      <formula>J154</formula>
    </cfRule>
  </conditionalFormatting>
  <conditionalFormatting sqref="X154">
    <cfRule type="cellIs" dxfId="12407" priority="12359" stopIfTrue="1" operator="lessThan">
      <formula>J154</formula>
    </cfRule>
  </conditionalFormatting>
  <conditionalFormatting sqref="X154">
    <cfRule type="cellIs" dxfId="12406" priority="12358" stopIfTrue="1" operator="lessThan">
      <formula>J154</formula>
    </cfRule>
  </conditionalFormatting>
  <conditionalFormatting sqref="O155">
    <cfRule type="cellIs" dxfId="12405" priority="12357" stopIfTrue="1" operator="lessThan">
      <formula>G155</formula>
    </cfRule>
  </conditionalFormatting>
  <conditionalFormatting sqref="O155">
    <cfRule type="cellIs" dxfId="12404" priority="12356" stopIfTrue="1" operator="lessThan">
      <formula>G155</formula>
    </cfRule>
  </conditionalFormatting>
  <conditionalFormatting sqref="O155">
    <cfRule type="cellIs" dxfId="12403" priority="12355" stopIfTrue="1" operator="lessThan">
      <formula>G155</formula>
    </cfRule>
  </conditionalFormatting>
  <conditionalFormatting sqref="O155">
    <cfRule type="cellIs" dxfId="12402" priority="12354" stopIfTrue="1" operator="lessThan">
      <formula>G155</formula>
    </cfRule>
  </conditionalFormatting>
  <conditionalFormatting sqref="O155">
    <cfRule type="cellIs" dxfId="12401" priority="12353" stopIfTrue="1" operator="lessThan">
      <formula>G155</formula>
    </cfRule>
  </conditionalFormatting>
  <conditionalFormatting sqref="O155">
    <cfRule type="cellIs" dxfId="12400" priority="12352" stopIfTrue="1" operator="lessThan">
      <formula>G155</formula>
    </cfRule>
  </conditionalFormatting>
  <conditionalFormatting sqref="O155">
    <cfRule type="cellIs" dxfId="12399" priority="12351" stopIfTrue="1" operator="lessThan">
      <formula>G155</formula>
    </cfRule>
  </conditionalFormatting>
  <conditionalFormatting sqref="O155">
    <cfRule type="cellIs" dxfId="12398" priority="12350" stopIfTrue="1" operator="lessThan">
      <formula>G155</formula>
    </cfRule>
  </conditionalFormatting>
  <conditionalFormatting sqref="O155">
    <cfRule type="cellIs" dxfId="12397" priority="12349" stopIfTrue="1" operator="lessThan">
      <formula>G155</formula>
    </cfRule>
  </conditionalFormatting>
  <conditionalFormatting sqref="O155">
    <cfRule type="cellIs" dxfId="12396" priority="12348" stopIfTrue="1" operator="lessThan">
      <formula>G155</formula>
    </cfRule>
  </conditionalFormatting>
  <conditionalFormatting sqref="O155">
    <cfRule type="cellIs" dxfId="12395" priority="12347" stopIfTrue="1" operator="lessThan">
      <formula>G155</formula>
    </cfRule>
  </conditionalFormatting>
  <conditionalFormatting sqref="O155">
    <cfRule type="cellIs" dxfId="12394" priority="12346" stopIfTrue="1" operator="lessThan">
      <formula>G155</formula>
    </cfRule>
  </conditionalFormatting>
  <conditionalFormatting sqref="O155">
    <cfRule type="cellIs" dxfId="12393" priority="12345" stopIfTrue="1" operator="lessThan">
      <formula>G155</formula>
    </cfRule>
  </conditionalFormatting>
  <conditionalFormatting sqref="O155">
    <cfRule type="cellIs" dxfId="12392" priority="12344" stopIfTrue="1" operator="lessThan">
      <formula>G155</formula>
    </cfRule>
  </conditionalFormatting>
  <conditionalFormatting sqref="O155">
    <cfRule type="cellIs" dxfId="12391" priority="12343" stopIfTrue="1" operator="lessThan">
      <formula>G155</formula>
    </cfRule>
  </conditionalFormatting>
  <conditionalFormatting sqref="O155">
    <cfRule type="cellIs" dxfId="12390" priority="12342" stopIfTrue="1" operator="lessThan">
      <formula>G155</formula>
    </cfRule>
  </conditionalFormatting>
  <conditionalFormatting sqref="O155">
    <cfRule type="cellIs" dxfId="12389" priority="12341" stopIfTrue="1" operator="lessThan">
      <formula>G155</formula>
    </cfRule>
  </conditionalFormatting>
  <conditionalFormatting sqref="O155">
    <cfRule type="cellIs" dxfId="12388" priority="12340" stopIfTrue="1" operator="lessThan">
      <formula>G155</formula>
    </cfRule>
  </conditionalFormatting>
  <conditionalFormatting sqref="O155">
    <cfRule type="cellIs" dxfId="12387" priority="12339" stopIfTrue="1" operator="lessThan">
      <formula>G155</formula>
    </cfRule>
  </conditionalFormatting>
  <conditionalFormatting sqref="O155">
    <cfRule type="cellIs" dxfId="12386" priority="12338" stopIfTrue="1" operator="lessThan">
      <formula>G155</formula>
    </cfRule>
  </conditionalFormatting>
  <conditionalFormatting sqref="O155">
    <cfRule type="cellIs" dxfId="12385" priority="12337" stopIfTrue="1" operator="lessThan">
      <formula>G155</formula>
    </cfRule>
  </conditionalFormatting>
  <conditionalFormatting sqref="O155">
    <cfRule type="cellIs" dxfId="12384" priority="12336" stopIfTrue="1" operator="lessThan">
      <formula>G155</formula>
    </cfRule>
  </conditionalFormatting>
  <conditionalFormatting sqref="O155">
    <cfRule type="cellIs" dxfId="12383" priority="12335" stopIfTrue="1" operator="lessThan">
      <formula>G155</formula>
    </cfRule>
  </conditionalFormatting>
  <conditionalFormatting sqref="O155">
    <cfRule type="cellIs" dxfId="12382" priority="12334" stopIfTrue="1" operator="lessThan">
      <formula>G155</formula>
    </cfRule>
  </conditionalFormatting>
  <conditionalFormatting sqref="O155">
    <cfRule type="cellIs" dxfId="12381" priority="12333" stopIfTrue="1" operator="lessThan">
      <formula>G155</formula>
    </cfRule>
  </conditionalFormatting>
  <conditionalFormatting sqref="O155">
    <cfRule type="cellIs" dxfId="12380" priority="12332" stopIfTrue="1" operator="lessThan">
      <formula>G155</formula>
    </cfRule>
  </conditionalFormatting>
  <conditionalFormatting sqref="O155">
    <cfRule type="cellIs" dxfId="12379" priority="12331" stopIfTrue="1" operator="lessThan">
      <formula>G155</formula>
    </cfRule>
  </conditionalFormatting>
  <conditionalFormatting sqref="O155">
    <cfRule type="cellIs" dxfId="12378" priority="12330" stopIfTrue="1" operator="lessThan">
      <formula>G155</formula>
    </cfRule>
  </conditionalFormatting>
  <conditionalFormatting sqref="O155">
    <cfRule type="cellIs" dxfId="12377" priority="12329" stopIfTrue="1" operator="lessThan">
      <formula>G155</formula>
    </cfRule>
  </conditionalFormatting>
  <conditionalFormatting sqref="O155">
    <cfRule type="cellIs" dxfId="12376" priority="12328" stopIfTrue="1" operator="lessThan">
      <formula>G155</formula>
    </cfRule>
  </conditionalFormatting>
  <conditionalFormatting sqref="O155">
    <cfRule type="cellIs" dxfId="12375" priority="12327" stopIfTrue="1" operator="lessThan">
      <formula>G155</formula>
    </cfRule>
  </conditionalFormatting>
  <conditionalFormatting sqref="O155">
    <cfRule type="cellIs" dxfId="12374" priority="12326" stopIfTrue="1" operator="lessThan">
      <formula>G155</formula>
    </cfRule>
  </conditionalFormatting>
  <conditionalFormatting sqref="O155">
    <cfRule type="cellIs" dxfId="12373" priority="12325" stopIfTrue="1" operator="lessThan">
      <formula>G155</formula>
    </cfRule>
  </conditionalFormatting>
  <conditionalFormatting sqref="O155">
    <cfRule type="cellIs" dxfId="12372" priority="12324" stopIfTrue="1" operator="lessThan">
      <formula>G155</formula>
    </cfRule>
  </conditionalFormatting>
  <conditionalFormatting sqref="O155">
    <cfRule type="cellIs" dxfId="12371" priority="12323" stopIfTrue="1" operator="lessThan">
      <formula>G155</formula>
    </cfRule>
  </conditionalFormatting>
  <conditionalFormatting sqref="O155">
    <cfRule type="cellIs" dxfId="12370" priority="12322" stopIfTrue="1" operator="lessThan">
      <formula>G155</formula>
    </cfRule>
  </conditionalFormatting>
  <conditionalFormatting sqref="O155">
    <cfRule type="cellIs" dxfId="12369" priority="12321" stopIfTrue="1" operator="lessThan">
      <formula>G155</formula>
    </cfRule>
  </conditionalFormatting>
  <conditionalFormatting sqref="O155">
    <cfRule type="cellIs" dxfId="12368" priority="12320" stopIfTrue="1" operator="lessThan">
      <formula>G155</formula>
    </cfRule>
  </conditionalFormatting>
  <conditionalFormatting sqref="O155">
    <cfRule type="cellIs" dxfId="12367" priority="12319" stopIfTrue="1" operator="lessThan">
      <formula>G155</formula>
    </cfRule>
  </conditionalFormatting>
  <conditionalFormatting sqref="O155">
    <cfRule type="cellIs" dxfId="12366" priority="12318" stopIfTrue="1" operator="lessThan">
      <formula>G155</formula>
    </cfRule>
  </conditionalFormatting>
  <conditionalFormatting sqref="O155">
    <cfRule type="cellIs" dxfId="12365" priority="12317" stopIfTrue="1" operator="lessThan">
      <formula>G155</formula>
    </cfRule>
  </conditionalFormatting>
  <conditionalFormatting sqref="O155">
    <cfRule type="cellIs" dxfId="12364" priority="12316" stopIfTrue="1" operator="lessThan">
      <formula>G155</formula>
    </cfRule>
  </conditionalFormatting>
  <conditionalFormatting sqref="O155">
    <cfRule type="cellIs" dxfId="12363" priority="12315" stopIfTrue="1" operator="lessThan">
      <formula>G155</formula>
    </cfRule>
  </conditionalFormatting>
  <conditionalFormatting sqref="O155">
    <cfRule type="cellIs" dxfId="12362" priority="12314" stopIfTrue="1" operator="lessThan">
      <formula>G155</formula>
    </cfRule>
  </conditionalFormatting>
  <conditionalFormatting sqref="O155">
    <cfRule type="cellIs" dxfId="12361" priority="12313" stopIfTrue="1" operator="lessThan">
      <formula>G155</formula>
    </cfRule>
  </conditionalFormatting>
  <conditionalFormatting sqref="O155">
    <cfRule type="cellIs" dxfId="12360" priority="12312" stopIfTrue="1" operator="lessThan">
      <formula>G155</formula>
    </cfRule>
  </conditionalFormatting>
  <conditionalFormatting sqref="O155">
    <cfRule type="cellIs" dxfId="12359" priority="12311" stopIfTrue="1" operator="lessThan">
      <formula>G155</formula>
    </cfRule>
  </conditionalFormatting>
  <conditionalFormatting sqref="O155">
    <cfRule type="cellIs" dxfId="12358" priority="12310" stopIfTrue="1" operator="lessThan">
      <formula>G155</formula>
    </cfRule>
  </conditionalFormatting>
  <conditionalFormatting sqref="O155">
    <cfRule type="cellIs" dxfId="12357" priority="12309" stopIfTrue="1" operator="lessThan">
      <formula>G155</formula>
    </cfRule>
  </conditionalFormatting>
  <conditionalFormatting sqref="O155">
    <cfRule type="cellIs" dxfId="12356" priority="12308" stopIfTrue="1" operator="lessThan">
      <formula>G155</formula>
    </cfRule>
  </conditionalFormatting>
  <conditionalFormatting sqref="O155">
    <cfRule type="cellIs" dxfId="12355" priority="12307" stopIfTrue="1" operator="lessThan">
      <formula>G155</formula>
    </cfRule>
  </conditionalFormatting>
  <conditionalFormatting sqref="O155">
    <cfRule type="cellIs" dxfId="12354" priority="12306" stopIfTrue="1" operator="lessThan">
      <formula>G155</formula>
    </cfRule>
  </conditionalFormatting>
  <conditionalFormatting sqref="O155">
    <cfRule type="cellIs" dxfId="12353" priority="12305" stopIfTrue="1" operator="lessThan">
      <formula>G155</formula>
    </cfRule>
  </conditionalFormatting>
  <conditionalFormatting sqref="O155">
    <cfRule type="cellIs" dxfId="12352" priority="12304" stopIfTrue="1" operator="lessThan">
      <formula>G155</formula>
    </cfRule>
  </conditionalFormatting>
  <conditionalFormatting sqref="O155">
    <cfRule type="cellIs" dxfId="12351" priority="12303" stopIfTrue="1" operator="lessThan">
      <formula>G155</formula>
    </cfRule>
  </conditionalFormatting>
  <conditionalFormatting sqref="O155">
    <cfRule type="cellIs" dxfId="12350" priority="12302" stopIfTrue="1" operator="lessThan">
      <formula>G155</formula>
    </cfRule>
  </conditionalFormatting>
  <conditionalFormatting sqref="O155">
    <cfRule type="cellIs" dxfId="12349" priority="12301" stopIfTrue="1" operator="lessThan">
      <formula>G155</formula>
    </cfRule>
  </conditionalFormatting>
  <conditionalFormatting sqref="O155">
    <cfRule type="cellIs" dxfId="12348" priority="12300" stopIfTrue="1" operator="lessThan">
      <formula>G155</formula>
    </cfRule>
  </conditionalFormatting>
  <conditionalFormatting sqref="O155">
    <cfRule type="cellIs" dxfId="12347" priority="12299" stopIfTrue="1" operator="lessThan">
      <formula>G155</formula>
    </cfRule>
  </conditionalFormatting>
  <conditionalFormatting sqref="O155">
    <cfRule type="cellIs" dxfId="12346" priority="12298" stopIfTrue="1" operator="lessThan">
      <formula>G155</formula>
    </cfRule>
  </conditionalFormatting>
  <conditionalFormatting sqref="O155">
    <cfRule type="cellIs" dxfId="12345" priority="12297" stopIfTrue="1" operator="lessThan">
      <formula>G155</formula>
    </cfRule>
  </conditionalFormatting>
  <conditionalFormatting sqref="O155">
    <cfRule type="cellIs" dxfId="12344" priority="12296" stopIfTrue="1" operator="lessThan">
      <formula>G155</formula>
    </cfRule>
  </conditionalFormatting>
  <conditionalFormatting sqref="O155">
    <cfRule type="cellIs" dxfId="12343" priority="12295" stopIfTrue="1" operator="lessThan">
      <formula>G155</formula>
    </cfRule>
  </conditionalFormatting>
  <conditionalFormatting sqref="O155">
    <cfRule type="cellIs" dxfId="12342" priority="12294" stopIfTrue="1" operator="lessThan">
      <formula>G155</formula>
    </cfRule>
  </conditionalFormatting>
  <conditionalFormatting sqref="O155">
    <cfRule type="cellIs" dxfId="12341" priority="12293" stopIfTrue="1" operator="lessThan">
      <formula>G155</formula>
    </cfRule>
  </conditionalFormatting>
  <conditionalFormatting sqref="O155">
    <cfRule type="cellIs" dxfId="12340" priority="12292" stopIfTrue="1" operator="lessThan">
      <formula>G155</formula>
    </cfRule>
  </conditionalFormatting>
  <conditionalFormatting sqref="O155">
    <cfRule type="cellIs" dxfId="12339" priority="12291" stopIfTrue="1" operator="lessThan">
      <formula>G155</formula>
    </cfRule>
  </conditionalFormatting>
  <conditionalFormatting sqref="O155">
    <cfRule type="cellIs" dxfId="12338" priority="12290" stopIfTrue="1" operator="lessThan">
      <formula>G155</formula>
    </cfRule>
  </conditionalFormatting>
  <conditionalFormatting sqref="O155">
    <cfRule type="cellIs" dxfId="12337" priority="12289" stopIfTrue="1" operator="lessThan">
      <formula>G155</formula>
    </cfRule>
  </conditionalFormatting>
  <conditionalFormatting sqref="O155">
    <cfRule type="cellIs" dxfId="12336" priority="12288" stopIfTrue="1" operator="lessThan">
      <formula>G155</formula>
    </cfRule>
  </conditionalFormatting>
  <conditionalFormatting sqref="O155">
    <cfRule type="cellIs" dxfId="12335" priority="12287" stopIfTrue="1" operator="lessThan">
      <formula>G155</formula>
    </cfRule>
  </conditionalFormatting>
  <conditionalFormatting sqref="O155">
    <cfRule type="cellIs" dxfId="12334" priority="12286" stopIfTrue="1" operator="lessThan">
      <formula>G155</formula>
    </cfRule>
  </conditionalFormatting>
  <conditionalFormatting sqref="O155">
    <cfRule type="cellIs" dxfId="12333" priority="12285" stopIfTrue="1" operator="lessThan">
      <formula>G155</formula>
    </cfRule>
  </conditionalFormatting>
  <conditionalFormatting sqref="O155">
    <cfRule type="cellIs" dxfId="12332" priority="12284" stopIfTrue="1" operator="lessThan">
      <formula>G155</formula>
    </cfRule>
  </conditionalFormatting>
  <conditionalFormatting sqref="O155">
    <cfRule type="cellIs" dxfId="12331" priority="12283" stopIfTrue="1" operator="lessThan">
      <formula>G155</formula>
    </cfRule>
  </conditionalFormatting>
  <conditionalFormatting sqref="O155">
    <cfRule type="cellIs" dxfId="12330" priority="12282" stopIfTrue="1" operator="lessThan">
      <formula>G155</formula>
    </cfRule>
  </conditionalFormatting>
  <conditionalFormatting sqref="O155">
    <cfRule type="cellIs" dxfId="12329" priority="12281" stopIfTrue="1" operator="lessThan">
      <formula>G155</formula>
    </cfRule>
  </conditionalFormatting>
  <conditionalFormatting sqref="O155">
    <cfRule type="cellIs" dxfId="12328" priority="12280" stopIfTrue="1" operator="lessThan">
      <formula>G155</formula>
    </cfRule>
  </conditionalFormatting>
  <conditionalFormatting sqref="O155">
    <cfRule type="cellIs" dxfId="12327" priority="12279" stopIfTrue="1" operator="lessThan">
      <formula>G155</formula>
    </cfRule>
  </conditionalFormatting>
  <conditionalFormatting sqref="O155">
    <cfRule type="cellIs" dxfId="12326" priority="12278" stopIfTrue="1" operator="lessThan">
      <formula>G155</formula>
    </cfRule>
  </conditionalFormatting>
  <conditionalFormatting sqref="O155">
    <cfRule type="cellIs" dxfId="12325" priority="12277" stopIfTrue="1" operator="lessThan">
      <formula>G155</formula>
    </cfRule>
  </conditionalFormatting>
  <conditionalFormatting sqref="O155">
    <cfRule type="cellIs" dxfId="12324" priority="12276" stopIfTrue="1" operator="lessThan">
      <formula>G155</formula>
    </cfRule>
  </conditionalFormatting>
  <conditionalFormatting sqref="O155">
    <cfRule type="cellIs" dxfId="12323" priority="12275" stopIfTrue="1" operator="lessThan">
      <formula>G155</formula>
    </cfRule>
  </conditionalFormatting>
  <conditionalFormatting sqref="O155">
    <cfRule type="cellIs" dxfId="12322" priority="12274" stopIfTrue="1" operator="lessThan">
      <formula>G155</formula>
    </cfRule>
  </conditionalFormatting>
  <conditionalFormatting sqref="O155">
    <cfRule type="cellIs" dxfId="12321" priority="12273" stopIfTrue="1" operator="lessThan">
      <formula>G155</formula>
    </cfRule>
  </conditionalFormatting>
  <conditionalFormatting sqref="O155">
    <cfRule type="cellIs" dxfId="12320" priority="12272" stopIfTrue="1" operator="lessThan">
      <formula>G155</formula>
    </cfRule>
  </conditionalFormatting>
  <conditionalFormatting sqref="O155">
    <cfRule type="cellIs" dxfId="12319" priority="12271" stopIfTrue="1" operator="lessThan">
      <formula>G155</formula>
    </cfRule>
  </conditionalFormatting>
  <conditionalFormatting sqref="O155">
    <cfRule type="cellIs" dxfId="12318" priority="12270" stopIfTrue="1" operator="lessThan">
      <formula>G155</formula>
    </cfRule>
  </conditionalFormatting>
  <conditionalFormatting sqref="O155">
    <cfRule type="cellIs" dxfId="12317" priority="12269" stopIfTrue="1" operator="lessThan">
      <formula>G155</formula>
    </cfRule>
  </conditionalFormatting>
  <conditionalFormatting sqref="O155">
    <cfRule type="cellIs" dxfId="12316" priority="12268" stopIfTrue="1" operator="lessThan">
      <formula>G155</formula>
    </cfRule>
  </conditionalFormatting>
  <conditionalFormatting sqref="O155">
    <cfRule type="cellIs" dxfId="12315" priority="12267" stopIfTrue="1" operator="lessThan">
      <formula>G155</formula>
    </cfRule>
  </conditionalFormatting>
  <conditionalFormatting sqref="O155">
    <cfRule type="cellIs" dxfId="12314" priority="12266" stopIfTrue="1" operator="lessThan">
      <formula>G155</formula>
    </cfRule>
  </conditionalFormatting>
  <conditionalFormatting sqref="O155">
    <cfRule type="cellIs" dxfId="12313" priority="12265" stopIfTrue="1" operator="lessThan">
      <formula>G155</formula>
    </cfRule>
  </conditionalFormatting>
  <conditionalFormatting sqref="O155">
    <cfRule type="cellIs" dxfId="12312" priority="12264" stopIfTrue="1" operator="lessThan">
      <formula>G155</formula>
    </cfRule>
  </conditionalFormatting>
  <conditionalFormatting sqref="O155">
    <cfRule type="cellIs" dxfId="12311" priority="12263" stopIfTrue="1" operator="lessThan">
      <formula>G155</formula>
    </cfRule>
  </conditionalFormatting>
  <conditionalFormatting sqref="O155">
    <cfRule type="cellIs" dxfId="12310" priority="12262" stopIfTrue="1" operator="lessThan">
      <formula>G155</formula>
    </cfRule>
  </conditionalFormatting>
  <conditionalFormatting sqref="O155">
    <cfRule type="cellIs" dxfId="12309" priority="12261" stopIfTrue="1" operator="lessThan">
      <formula>G155</formula>
    </cfRule>
  </conditionalFormatting>
  <conditionalFormatting sqref="O155">
    <cfRule type="cellIs" dxfId="12308" priority="12260" stopIfTrue="1" operator="lessThan">
      <formula>G155</formula>
    </cfRule>
  </conditionalFormatting>
  <conditionalFormatting sqref="O155">
    <cfRule type="cellIs" dxfId="12307" priority="12259" stopIfTrue="1" operator="lessThan">
      <formula>G155</formula>
    </cfRule>
  </conditionalFormatting>
  <conditionalFormatting sqref="O155">
    <cfRule type="cellIs" dxfId="12306" priority="12258" stopIfTrue="1" operator="lessThan">
      <formula>G155</formula>
    </cfRule>
  </conditionalFormatting>
  <conditionalFormatting sqref="O155">
    <cfRule type="cellIs" dxfId="12305" priority="12257" stopIfTrue="1" operator="lessThan">
      <formula>G155</formula>
    </cfRule>
  </conditionalFormatting>
  <conditionalFormatting sqref="O155">
    <cfRule type="cellIs" dxfId="12304" priority="12256" stopIfTrue="1" operator="lessThan">
      <formula>G155</formula>
    </cfRule>
  </conditionalFormatting>
  <conditionalFormatting sqref="O155">
    <cfRule type="cellIs" dxfId="12303" priority="12255" stopIfTrue="1" operator="lessThan">
      <formula>G155</formula>
    </cfRule>
  </conditionalFormatting>
  <conditionalFormatting sqref="O155">
    <cfRule type="cellIs" dxfId="12302" priority="12254" stopIfTrue="1" operator="lessThan">
      <formula>G155</formula>
    </cfRule>
  </conditionalFormatting>
  <conditionalFormatting sqref="O155">
    <cfRule type="cellIs" dxfId="12301" priority="12253" stopIfTrue="1" operator="lessThan">
      <formula>G155</formula>
    </cfRule>
  </conditionalFormatting>
  <conditionalFormatting sqref="O155">
    <cfRule type="cellIs" dxfId="12300" priority="12252" stopIfTrue="1" operator="lessThan">
      <formula>G155</formula>
    </cfRule>
  </conditionalFormatting>
  <conditionalFormatting sqref="O155">
    <cfRule type="cellIs" dxfId="12299" priority="12251" stopIfTrue="1" operator="lessThan">
      <formula>G155</formula>
    </cfRule>
  </conditionalFormatting>
  <conditionalFormatting sqref="O155">
    <cfRule type="cellIs" dxfId="12298" priority="12250" stopIfTrue="1" operator="lessThan">
      <formula>G155</formula>
    </cfRule>
  </conditionalFormatting>
  <conditionalFormatting sqref="O155">
    <cfRule type="cellIs" dxfId="12297" priority="12249" stopIfTrue="1" operator="lessThan">
      <formula>G155</formula>
    </cfRule>
  </conditionalFormatting>
  <conditionalFormatting sqref="O155">
    <cfRule type="cellIs" dxfId="12296" priority="12248" stopIfTrue="1" operator="lessThan">
      <formula>G155</formula>
    </cfRule>
  </conditionalFormatting>
  <conditionalFormatting sqref="O155">
    <cfRule type="cellIs" dxfId="12295" priority="12247" stopIfTrue="1" operator="lessThan">
      <formula>G155</formula>
    </cfRule>
  </conditionalFormatting>
  <conditionalFormatting sqref="O155">
    <cfRule type="cellIs" dxfId="12294" priority="12246" stopIfTrue="1" operator="lessThan">
      <formula>G155</formula>
    </cfRule>
  </conditionalFormatting>
  <conditionalFormatting sqref="O155">
    <cfRule type="cellIs" dxfId="12293" priority="12245" stopIfTrue="1" operator="lessThan">
      <formula>G155</formula>
    </cfRule>
  </conditionalFormatting>
  <conditionalFormatting sqref="O155">
    <cfRule type="cellIs" dxfId="12292" priority="12244" stopIfTrue="1" operator="lessThan">
      <formula>G155</formula>
    </cfRule>
  </conditionalFormatting>
  <conditionalFormatting sqref="O155">
    <cfRule type="cellIs" dxfId="12291" priority="12243" stopIfTrue="1" operator="lessThan">
      <formula>G155</formula>
    </cfRule>
  </conditionalFormatting>
  <conditionalFormatting sqref="O155">
    <cfRule type="cellIs" dxfId="12290" priority="12242" stopIfTrue="1" operator="lessThan">
      <formula>G155</formula>
    </cfRule>
  </conditionalFormatting>
  <conditionalFormatting sqref="O155">
    <cfRule type="cellIs" dxfId="12289" priority="12241" stopIfTrue="1" operator="lessThan">
      <formula>G155</formula>
    </cfRule>
  </conditionalFormatting>
  <conditionalFormatting sqref="O155">
    <cfRule type="cellIs" dxfId="12288" priority="12240" stopIfTrue="1" operator="lessThan">
      <formula>G155</formula>
    </cfRule>
  </conditionalFormatting>
  <conditionalFormatting sqref="O155">
    <cfRule type="cellIs" dxfId="12287" priority="12239" stopIfTrue="1" operator="lessThan">
      <formula>G155</formula>
    </cfRule>
  </conditionalFormatting>
  <conditionalFormatting sqref="O155">
    <cfRule type="cellIs" dxfId="12286" priority="12238" stopIfTrue="1" operator="lessThan">
      <formula>G155</formula>
    </cfRule>
  </conditionalFormatting>
  <conditionalFormatting sqref="O155">
    <cfRule type="cellIs" dxfId="12285" priority="12237" stopIfTrue="1" operator="lessThan">
      <formula>G155</formula>
    </cfRule>
  </conditionalFormatting>
  <conditionalFormatting sqref="O155">
    <cfRule type="cellIs" dxfId="12284" priority="12236" stopIfTrue="1" operator="lessThan">
      <formula>G155</formula>
    </cfRule>
  </conditionalFormatting>
  <conditionalFormatting sqref="O155">
    <cfRule type="cellIs" dxfId="12283" priority="12235" stopIfTrue="1" operator="lessThan">
      <formula>G155</formula>
    </cfRule>
  </conditionalFormatting>
  <conditionalFormatting sqref="O155">
    <cfRule type="cellIs" dxfId="12282" priority="12234" stopIfTrue="1" operator="lessThan">
      <formula>G155</formula>
    </cfRule>
  </conditionalFormatting>
  <conditionalFormatting sqref="O155">
    <cfRule type="cellIs" dxfId="12281" priority="12233" stopIfTrue="1" operator="lessThan">
      <formula>G155</formula>
    </cfRule>
  </conditionalFormatting>
  <conditionalFormatting sqref="O155">
    <cfRule type="cellIs" dxfId="12280" priority="12232" stopIfTrue="1" operator="lessThan">
      <formula>G155</formula>
    </cfRule>
  </conditionalFormatting>
  <conditionalFormatting sqref="O155">
    <cfRule type="cellIs" dxfId="12279" priority="12231" stopIfTrue="1" operator="lessThan">
      <formula>G155</formula>
    </cfRule>
  </conditionalFormatting>
  <conditionalFormatting sqref="O155">
    <cfRule type="cellIs" dxfId="12278" priority="12230" stopIfTrue="1" operator="lessThan">
      <formula>G155</formula>
    </cfRule>
  </conditionalFormatting>
  <conditionalFormatting sqref="O155">
    <cfRule type="cellIs" dxfId="12277" priority="12229" stopIfTrue="1" operator="lessThan">
      <formula>G155</formula>
    </cfRule>
  </conditionalFormatting>
  <conditionalFormatting sqref="O155">
    <cfRule type="cellIs" dxfId="12276" priority="12228" stopIfTrue="1" operator="lessThan">
      <formula>G155</formula>
    </cfRule>
  </conditionalFormatting>
  <conditionalFormatting sqref="O155">
    <cfRule type="cellIs" dxfId="12275" priority="12227" stopIfTrue="1" operator="lessThan">
      <formula>G155</formula>
    </cfRule>
  </conditionalFormatting>
  <conditionalFormatting sqref="O155">
    <cfRule type="cellIs" dxfId="12274" priority="12226" stopIfTrue="1" operator="lessThan">
      <formula>G155</formula>
    </cfRule>
  </conditionalFormatting>
  <conditionalFormatting sqref="O155">
    <cfRule type="cellIs" dxfId="12273" priority="12225" stopIfTrue="1" operator="lessThan">
      <formula>G155</formula>
    </cfRule>
  </conditionalFormatting>
  <conditionalFormatting sqref="O155">
    <cfRule type="cellIs" dxfId="12272" priority="12224" stopIfTrue="1" operator="lessThan">
      <formula>G155</formula>
    </cfRule>
  </conditionalFormatting>
  <conditionalFormatting sqref="O155">
    <cfRule type="cellIs" dxfId="12271" priority="12223" stopIfTrue="1" operator="lessThan">
      <formula>G155</formula>
    </cfRule>
  </conditionalFormatting>
  <conditionalFormatting sqref="O155">
    <cfRule type="cellIs" dxfId="12270" priority="12222" stopIfTrue="1" operator="lessThan">
      <formula>G155</formula>
    </cfRule>
  </conditionalFormatting>
  <conditionalFormatting sqref="O155">
    <cfRule type="cellIs" dxfId="12269" priority="12221" stopIfTrue="1" operator="lessThan">
      <formula>G155</formula>
    </cfRule>
  </conditionalFormatting>
  <conditionalFormatting sqref="O155">
    <cfRule type="cellIs" dxfId="12268" priority="12220" stopIfTrue="1" operator="lessThan">
      <formula>G155</formula>
    </cfRule>
  </conditionalFormatting>
  <conditionalFormatting sqref="O155">
    <cfRule type="cellIs" dxfId="12267" priority="12219" stopIfTrue="1" operator="lessThan">
      <formula>G155</formula>
    </cfRule>
  </conditionalFormatting>
  <conditionalFormatting sqref="O155">
    <cfRule type="cellIs" dxfId="12266" priority="12218" stopIfTrue="1" operator="lessThan">
      <formula>G155</formula>
    </cfRule>
  </conditionalFormatting>
  <conditionalFormatting sqref="O155">
    <cfRule type="cellIs" dxfId="12265" priority="12217" stopIfTrue="1" operator="lessThan">
      <formula>G155</formula>
    </cfRule>
  </conditionalFormatting>
  <conditionalFormatting sqref="O155">
    <cfRule type="cellIs" dxfId="12264" priority="12216" stopIfTrue="1" operator="lessThan">
      <formula>G155</formula>
    </cfRule>
  </conditionalFormatting>
  <conditionalFormatting sqref="O155">
    <cfRule type="cellIs" dxfId="12263" priority="12215" stopIfTrue="1" operator="lessThan">
      <formula>G155</formula>
    </cfRule>
  </conditionalFormatting>
  <conditionalFormatting sqref="O155">
    <cfRule type="cellIs" dxfId="12262" priority="12214" stopIfTrue="1" operator="lessThan">
      <formula>G155</formula>
    </cfRule>
  </conditionalFormatting>
  <conditionalFormatting sqref="O155">
    <cfRule type="cellIs" dxfId="12261" priority="12213" stopIfTrue="1" operator="lessThan">
      <formula>G155</formula>
    </cfRule>
  </conditionalFormatting>
  <conditionalFormatting sqref="O155">
    <cfRule type="cellIs" dxfId="12260" priority="12212" stopIfTrue="1" operator="lessThan">
      <formula>G155</formula>
    </cfRule>
  </conditionalFormatting>
  <conditionalFormatting sqref="O155">
    <cfRule type="cellIs" dxfId="12259" priority="12211" stopIfTrue="1" operator="lessThan">
      <formula>G155</formula>
    </cfRule>
  </conditionalFormatting>
  <conditionalFormatting sqref="O155">
    <cfRule type="cellIs" dxfId="12258" priority="12210" stopIfTrue="1" operator="lessThan">
      <formula>G155</formula>
    </cfRule>
  </conditionalFormatting>
  <conditionalFormatting sqref="O155">
    <cfRule type="cellIs" dxfId="12257" priority="12209" stopIfTrue="1" operator="lessThan">
      <formula>G155</formula>
    </cfRule>
  </conditionalFormatting>
  <conditionalFormatting sqref="O155">
    <cfRule type="cellIs" dxfId="12256" priority="12208" stopIfTrue="1" operator="lessThan">
      <formula>G155</formula>
    </cfRule>
  </conditionalFormatting>
  <conditionalFormatting sqref="O155">
    <cfRule type="cellIs" dxfId="12255" priority="12207" stopIfTrue="1" operator="lessThan">
      <formula>G155</formula>
    </cfRule>
  </conditionalFormatting>
  <conditionalFormatting sqref="O155">
    <cfRule type="cellIs" dxfId="12254" priority="12206" stopIfTrue="1" operator="lessThan">
      <formula>G155</formula>
    </cfRule>
  </conditionalFormatting>
  <conditionalFormatting sqref="O155">
    <cfRule type="cellIs" dxfId="12253" priority="12205" stopIfTrue="1" operator="lessThan">
      <formula>G155</formula>
    </cfRule>
  </conditionalFormatting>
  <conditionalFormatting sqref="O155">
    <cfRule type="cellIs" dxfId="12252" priority="12204" stopIfTrue="1" operator="lessThan">
      <formula>G155</formula>
    </cfRule>
  </conditionalFormatting>
  <conditionalFormatting sqref="O155">
    <cfRule type="cellIs" dxfId="12251" priority="12203" stopIfTrue="1" operator="lessThan">
      <formula>G155</formula>
    </cfRule>
  </conditionalFormatting>
  <conditionalFormatting sqref="O155">
    <cfRule type="cellIs" dxfId="12250" priority="12202" stopIfTrue="1" operator="lessThan">
      <formula>G155</formula>
    </cfRule>
  </conditionalFormatting>
  <conditionalFormatting sqref="O155">
    <cfRule type="cellIs" dxfId="12249" priority="12201" stopIfTrue="1" operator="lessThan">
      <formula>G155</formula>
    </cfRule>
  </conditionalFormatting>
  <conditionalFormatting sqref="O155">
    <cfRule type="cellIs" dxfId="12248" priority="12200" stopIfTrue="1" operator="lessThan">
      <formula>G155</formula>
    </cfRule>
  </conditionalFormatting>
  <conditionalFormatting sqref="O155">
    <cfRule type="cellIs" dxfId="12247" priority="12199" stopIfTrue="1" operator="lessThan">
      <formula>G155</formula>
    </cfRule>
  </conditionalFormatting>
  <conditionalFormatting sqref="O155">
    <cfRule type="cellIs" dxfId="12246" priority="12198" stopIfTrue="1" operator="lessThan">
      <formula>G155</formula>
    </cfRule>
  </conditionalFormatting>
  <conditionalFormatting sqref="O155">
    <cfRule type="cellIs" dxfId="12245" priority="12197" stopIfTrue="1" operator="lessThan">
      <formula>G155</formula>
    </cfRule>
  </conditionalFormatting>
  <conditionalFormatting sqref="O155">
    <cfRule type="cellIs" dxfId="12244" priority="12196" stopIfTrue="1" operator="lessThan">
      <formula>G155</formula>
    </cfRule>
  </conditionalFormatting>
  <conditionalFormatting sqref="O155">
    <cfRule type="cellIs" dxfId="12243" priority="12195" stopIfTrue="1" operator="lessThan">
      <formula>G155</formula>
    </cfRule>
  </conditionalFormatting>
  <conditionalFormatting sqref="O155">
    <cfRule type="cellIs" dxfId="12242" priority="12194" stopIfTrue="1" operator="lessThan">
      <formula>G155</formula>
    </cfRule>
  </conditionalFormatting>
  <conditionalFormatting sqref="O155">
    <cfRule type="cellIs" dxfId="12241" priority="12193" stopIfTrue="1" operator="lessThan">
      <formula>G155</formula>
    </cfRule>
  </conditionalFormatting>
  <conditionalFormatting sqref="O155">
    <cfRule type="cellIs" dxfId="12240" priority="12192" stopIfTrue="1" operator="lessThan">
      <formula>G155</formula>
    </cfRule>
  </conditionalFormatting>
  <conditionalFormatting sqref="O155">
    <cfRule type="cellIs" dxfId="12239" priority="12191" stopIfTrue="1" operator="lessThan">
      <formula>G155</formula>
    </cfRule>
  </conditionalFormatting>
  <conditionalFormatting sqref="O155">
    <cfRule type="cellIs" dxfId="12238" priority="12190" stopIfTrue="1" operator="lessThan">
      <formula>G155</formula>
    </cfRule>
  </conditionalFormatting>
  <conditionalFormatting sqref="O155">
    <cfRule type="cellIs" dxfId="12237" priority="12189" stopIfTrue="1" operator="lessThan">
      <formula>G155</formula>
    </cfRule>
  </conditionalFormatting>
  <conditionalFormatting sqref="O155">
    <cfRule type="cellIs" dxfId="12236" priority="12188" stopIfTrue="1" operator="lessThan">
      <formula>G155</formula>
    </cfRule>
  </conditionalFormatting>
  <conditionalFormatting sqref="O155">
    <cfRule type="cellIs" dxfId="12235" priority="12187" stopIfTrue="1" operator="lessThan">
      <formula>G155</formula>
    </cfRule>
  </conditionalFormatting>
  <conditionalFormatting sqref="O155">
    <cfRule type="cellIs" dxfId="12234" priority="12186" stopIfTrue="1" operator="lessThan">
      <formula>G155</formula>
    </cfRule>
  </conditionalFormatting>
  <conditionalFormatting sqref="O155">
    <cfRule type="cellIs" dxfId="12233" priority="12185" stopIfTrue="1" operator="lessThan">
      <formula>G155</formula>
    </cfRule>
  </conditionalFormatting>
  <conditionalFormatting sqref="O155">
    <cfRule type="cellIs" dxfId="12232" priority="12184" stopIfTrue="1" operator="lessThan">
      <formula>G155</formula>
    </cfRule>
  </conditionalFormatting>
  <conditionalFormatting sqref="O155">
    <cfRule type="cellIs" dxfId="12231" priority="12183" stopIfTrue="1" operator="lessThan">
      <formula>G155</formula>
    </cfRule>
  </conditionalFormatting>
  <conditionalFormatting sqref="O155">
    <cfRule type="cellIs" dxfId="12230" priority="12182" stopIfTrue="1" operator="lessThan">
      <formula>G155</formula>
    </cfRule>
  </conditionalFormatting>
  <conditionalFormatting sqref="O155">
    <cfRule type="cellIs" dxfId="12229" priority="12181" stopIfTrue="1" operator="lessThan">
      <formula>G155</formula>
    </cfRule>
  </conditionalFormatting>
  <conditionalFormatting sqref="O155">
    <cfRule type="cellIs" dxfId="12228" priority="12180" stopIfTrue="1" operator="lessThan">
      <formula>G155</formula>
    </cfRule>
  </conditionalFormatting>
  <conditionalFormatting sqref="O155">
    <cfRule type="cellIs" dxfId="12227" priority="12179" stopIfTrue="1" operator="lessThan">
      <formula>G155</formula>
    </cfRule>
  </conditionalFormatting>
  <conditionalFormatting sqref="O155">
    <cfRule type="cellIs" dxfId="12226" priority="12178" stopIfTrue="1" operator="lessThan">
      <formula>G155</formula>
    </cfRule>
  </conditionalFormatting>
  <conditionalFormatting sqref="O155">
    <cfRule type="cellIs" dxfId="12225" priority="12177" stopIfTrue="1" operator="lessThan">
      <formula>G155</formula>
    </cfRule>
  </conditionalFormatting>
  <conditionalFormatting sqref="O155">
    <cfRule type="cellIs" dxfId="12224" priority="12176" stopIfTrue="1" operator="lessThan">
      <formula>G155</formula>
    </cfRule>
  </conditionalFormatting>
  <conditionalFormatting sqref="O155">
    <cfRule type="cellIs" dxfId="12223" priority="12175" stopIfTrue="1" operator="lessThan">
      <formula>G155</formula>
    </cfRule>
  </conditionalFormatting>
  <conditionalFormatting sqref="O155">
    <cfRule type="cellIs" dxfId="12222" priority="12174" stopIfTrue="1" operator="lessThan">
      <formula>G155</formula>
    </cfRule>
  </conditionalFormatting>
  <conditionalFormatting sqref="O155">
    <cfRule type="cellIs" dxfId="12221" priority="12173" stopIfTrue="1" operator="lessThan">
      <formula>G155</formula>
    </cfRule>
  </conditionalFormatting>
  <conditionalFormatting sqref="O155">
    <cfRule type="cellIs" dxfId="12220" priority="12172" stopIfTrue="1" operator="lessThan">
      <formula>G155</formula>
    </cfRule>
  </conditionalFormatting>
  <conditionalFormatting sqref="O155">
    <cfRule type="cellIs" dxfId="12219" priority="12171" stopIfTrue="1" operator="lessThan">
      <formula>G155</formula>
    </cfRule>
  </conditionalFormatting>
  <conditionalFormatting sqref="O155">
    <cfRule type="cellIs" dxfId="12218" priority="12170" stopIfTrue="1" operator="lessThan">
      <formula>G155</formula>
    </cfRule>
  </conditionalFormatting>
  <conditionalFormatting sqref="O155">
    <cfRule type="cellIs" dxfId="12217" priority="12169" stopIfTrue="1" operator="lessThan">
      <formula>G155</formula>
    </cfRule>
  </conditionalFormatting>
  <conditionalFormatting sqref="O155">
    <cfRule type="cellIs" dxfId="12216" priority="12168" stopIfTrue="1" operator="lessThan">
      <formula>G155</formula>
    </cfRule>
  </conditionalFormatting>
  <conditionalFormatting sqref="O155">
    <cfRule type="cellIs" dxfId="12215" priority="12167" stopIfTrue="1" operator="lessThan">
      <formula>G155</formula>
    </cfRule>
  </conditionalFormatting>
  <conditionalFormatting sqref="O155">
    <cfRule type="cellIs" dxfId="12214" priority="12166" stopIfTrue="1" operator="lessThan">
      <formula>G155</formula>
    </cfRule>
  </conditionalFormatting>
  <conditionalFormatting sqref="O155">
    <cfRule type="cellIs" dxfId="12213" priority="12165" stopIfTrue="1" operator="lessThan">
      <formula>G155</formula>
    </cfRule>
  </conditionalFormatting>
  <conditionalFormatting sqref="O155">
    <cfRule type="cellIs" dxfId="12212" priority="12164" stopIfTrue="1" operator="lessThan">
      <formula>G155</formula>
    </cfRule>
  </conditionalFormatting>
  <conditionalFormatting sqref="O155">
    <cfRule type="cellIs" dxfId="12211" priority="12163" stopIfTrue="1" operator="lessThan">
      <formula>G155</formula>
    </cfRule>
  </conditionalFormatting>
  <conditionalFormatting sqref="O155">
    <cfRule type="cellIs" dxfId="12210" priority="12162" stopIfTrue="1" operator="lessThan">
      <formula>G155</formula>
    </cfRule>
  </conditionalFormatting>
  <conditionalFormatting sqref="O155">
    <cfRule type="cellIs" dxfId="12209" priority="12161" stopIfTrue="1" operator="lessThan">
      <formula>G155</formula>
    </cfRule>
  </conditionalFormatting>
  <conditionalFormatting sqref="O155">
    <cfRule type="cellIs" dxfId="12208" priority="12160" stopIfTrue="1" operator="lessThan">
      <formula>G155</formula>
    </cfRule>
  </conditionalFormatting>
  <conditionalFormatting sqref="O155">
    <cfRule type="cellIs" dxfId="12207" priority="12159" stopIfTrue="1" operator="lessThan">
      <formula>G155</formula>
    </cfRule>
  </conditionalFormatting>
  <conditionalFormatting sqref="O155">
    <cfRule type="cellIs" dxfId="12206" priority="12158" stopIfTrue="1" operator="lessThan">
      <formula>G155</formula>
    </cfRule>
  </conditionalFormatting>
  <conditionalFormatting sqref="O155">
    <cfRule type="cellIs" dxfId="12205" priority="12157" stopIfTrue="1" operator="lessThan">
      <formula>G155</formula>
    </cfRule>
  </conditionalFormatting>
  <conditionalFormatting sqref="O155">
    <cfRule type="cellIs" dxfId="12204" priority="12156" stopIfTrue="1" operator="lessThan">
      <formula>G155</formula>
    </cfRule>
  </conditionalFormatting>
  <conditionalFormatting sqref="O155">
    <cfRule type="cellIs" dxfId="12203" priority="12155" stopIfTrue="1" operator="lessThan">
      <formula>G155</formula>
    </cfRule>
  </conditionalFormatting>
  <conditionalFormatting sqref="O155">
    <cfRule type="cellIs" dxfId="12202" priority="12154" stopIfTrue="1" operator="lessThan">
      <formula>G155</formula>
    </cfRule>
  </conditionalFormatting>
  <conditionalFormatting sqref="O155">
    <cfRule type="cellIs" dxfId="12201" priority="12153" stopIfTrue="1" operator="lessThan">
      <formula>G155</formula>
    </cfRule>
  </conditionalFormatting>
  <conditionalFormatting sqref="O155">
    <cfRule type="cellIs" dxfId="12200" priority="12152" stopIfTrue="1" operator="lessThan">
      <formula>G155</formula>
    </cfRule>
  </conditionalFormatting>
  <conditionalFormatting sqref="O155">
    <cfRule type="cellIs" dxfId="12199" priority="12151" stopIfTrue="1" operator="lessThan">
      <formula>G155</formula>
    </cfRule>
  </conditionalFormatting>
  <conditionalFormatting sqref="O155">
    <cfRule type="cellIs" dxfId="12198" priority="12150" stopIfTrue="1" operator="lessThan">
      <formula>G155</formula>
    </cfRule>
  </conditionalFormatting>
  <conditionalFormatting sqref="O155">
    <cfRule type="cellIs" dxfId="12197" priority="12149" stopIfTrue="1" operator="lessThan">
      <formula>G155</formula>
    </cfRule>
  </conditionalFormatting>
  <conditionalFormatting sqref="O155">
    <cfRule type="cellIs" dxfId="12196" priority="12148" stopIfTrue="1" operator="lessThan">
      <formula>G155</formula>
    </cfRule>
  </conditionalFormatting>
  <conditionalFormatting sqref="O155">
    <cfRule type="cellIs" dxfId="12195" priority="12147" stopIfTrue="1" operator="lessThan">
      <formula>G155</formula>
    </cfRule>
  </conditionalFormatting>
  <conditionalFormatting sqref="O155">
    <cfRule type="cellIs" dxfId="12194" priority="12146" stopIfTrue="1" operator="lessThan">
      <formula>G155</formula>
    </cfRule>
  </conditionalFormatting>
  <conditionalFormatting sqref="O155">
    <cfRule type="cellIs" dxfId="12193" priority="12145" stopIfTrue="1" operator="lessThan">
      <formula>G155</formula>
    </cfRule>
  </conditionalFormatting>
  <conditionalFormatting sqref="O155">
    <cfRule type="cellIs" dxfId="12192" priority="12144" stopIfTrue="1" operator="lessThan">
      <formula>G155</formula>
    </cfRule>
  </conditionalFormatting>
  <conditionalFormatting sqref="O155">
    <cfRule type="cellIs" dxfId="12191" priority="12143" stopIfTrue="1" operator="lessThan">
      <formula>G155</formula>
    </cfRule>
  </conditionalFormatting>
  <conditionalFormatting sqref="O155">
    <cfRule type="cellIs" dxfId="12190" priority="12142" stopIfTrue="1" operator="lessThan">
      <formula>G155</formula>
    </cfRule>
  </conditionalFormatting>
  <conditionalFormatting sqref="O155">
    <cfRule type="cellIs" dxfId="12189" priority="12141" stopIfTrue="1" operator="lessThan">
      <formula>G155</formula>
    </cfRule>
  </conditionalFormatting>
  <conditionalFormatting sqref="O155">
    <cfRule type="cellIs" dxfId="12188" priority="12140" stopIfTrue="1" operator="lessThan">
      <formula>G155</formula>
    </cfRule>
  </conditionalFormatting>
  <conditionalFormatting sqref="O155">
    <cfRule type="cellIs" dxfId="12187" priority="12139" stopIfTrue="1" operator="lessThan">
      <formula>G155</formula>
    </cfRule>
  </conditionalFormatting>
  <conditionalFormatting sqref="O155">
    <cfRule type="cellIs" dxfId="12186" priority="12138" stopIfTrue="1" operator="lessThan">
      <formula>G155</formula>
    </cfRule>
  </conditionalFormatting>
  <conditionalFormatting sqref="O155">
    <cfRule type="cellIs" dxfId="12185" priority="12137" stopIfTrue="1" operator="lessThan">
      <formula>G155</formula>
    </cfRule>
  </conditionalFormatting>
  <conditionalFormatting sqref="O155">
    <cfRule type="cellIs" dxfId="12184" priority="12136" stopIfTrue="1" operator="lessThan">
      <formula>G155</formula>
    </cfRule>
  </conditionalFormatting>
  <conditionalFormatting sqref="O155">
    <cfRule type="cellIs" dxfId="12183" priority="12135" stopIfTrue="1" operator="lessThan">
      <formula>G155</formula>
    </cfRule>
  </conditionalFormatting>
  <conditionalFormatting sqref="O155">
    <cfRule type="cellIs" dxfId="12182" priority="12134" stopIfTrue="1" operator="lessThan">
      <formula>G155</formula>
    </cfRule>
  </conditionalFormatting>
  <conditionalFormatting sqref="O155">
    <cfRule type="cellIs" dxfId="12181" priority="12133" stopIfTrue="1" operator="lessThan">
      <formula>G155</formula>
    </cfRule>
  </conditionalFormatting>
  <conditionalFormatting sqref="O155">
    <cfRule type="cellIs" dxfId="12180" priority="12132" stopIfTrue="1" operator="lessThan">
      <formula>G155</formula>
    </cfRule>
  </conditionalFormatting>
  <conditionalFormatting sqref="O155">
    <cfRule type="cellIs" dxfId="12179" priority="12131" stopIfTrue="1" operator="lessThan">
      <formula>G155</formula>
    </cfRule>
  </conditionalFormatting>
  <conditionalFormatting sqref="O155">
    <cfRule type="cellIs" dxfId="12178" priority="12130" stopIfTrue="1" operator="lessThan">
      <formula>G155</formula>
    </cfRule>
  </conditionalFormatting>
  <conditionalFormatting sqref="O155">
    <cfRule type="cellIs" dxfId="12177" priority="12129" stopIfTrue="1" operator="lessThan">
      <formula>G155</formula>
    </cfRule>
  </conditionalFormatting>
  <conditionalFormatting sqref="O155">
    <cfRule type="cellIs" dxfId="12176" priority="12128" stopIfTrue="1" operator="lessThan">
      <formula>G155</formula>
    </cfRule>
  </conditionalFormatting>
  <conditionalFormatting sqref="O155">
    <cfRule type="cellIs" dxfId="12175" priority="12127" stopIfTrue="1" operator="lessThan">
      <formula>G155</formula>
    </cfRule>
  </conditionalFormatting>
  <conditionalFormatting sqref="O155">
    <cfRule type="cellIs" dxfId="12174" priority="12126" stopIfTrue="1" operator="lessThan">
      <formula>G155</formula>
    </cfRule>
  </conditionalFormatting>
  <conditionalFormatting sqref="O155">
    <cfRule type="cellIs" dxfId="12173" priority="12125" stopIfTrue="1" operator="lessThan">
      <formula>G155</formula>
    </cfRule>
  </conditionalFormatting>
  <conditionalFormatting sqref="O155">
    <cfRule type="cellIs" dxfId="12172" priority="12124" stopIfTrue="1" operator="lessThan">
      <formula>G155</formula>
    </cfRule>
  </conditionalFormatting>
  <conditionalFormatting sqref="O155">
    <cfRule type="cellIs" dxfId="12171" priority="12123" stopIfTrue="1" operator="lessThan">
      <formula>G155</formula>
    </cfRule>
  </conditionalFormatting>
  <conditionalFormatting sqref="O155">
    <cfRule type="cellIs" dxfId="12170" priority="12122" stopIfTrue="1" operator="lessThan">
      <formula>G155</formula>
    </cfRule>
  </conditionalFormatting>
  <conditionalFormatting sqref="O155">
    <cfRule type="cellIs" dxfId="12169" priority="12121" stopIfTrue="1" operator="lessThan">
      <formula>G155</formula>
    </cfRule>
  </conditionalFormatting>
  <conditionalFormatting sqref="O155">
    <cfRule type="cellIs" dxfId="12168" priority="12120" stopIfTrue="1" operator="lessThan">
      <formula>G155</formula>
    </cfRule>
  </conditionalFormatting>
  <conditionalFormatting sqref="O155">
    <cfRule type="cellIs" dxfId="12167" priority="12119" stopIfTrue="1" operator="lessThan">
      <formula>G155</formula>
    </cfRule>
  </conditionalFormatting>
  <conditionalFormatting sqref="O155">
    <cfRule type="cellIs" dxfId="12166" priority="12118" stopIfTrue="1" operator="lessThan">
      <formula>G155</formula>
    </cfRule>
  </conditionalFormatting>
  <conditionalFormatting sqref="O155">
    <cfRule type="cellIs" dxfId="12165" priority="12117" stopIfTrue="1" operator="lessThan">
      <formula>G155</formula>
    </cfRule>
  </conditionalFormatting>
  <conditionalFormatting sqref="O155">
    <cfRule type="cellIs" dxfId="12164" priority="12116" stopIfTrue="1" operator="lessThan">
      <formula>G155</formula>
    </cfRule>
  </conditionalFormatting>
  <conditionalFormatting sqref="O155">
    <cfRule type="cellIs" dxfId="12163" priority="12115" stopIfTrue="1" operator="lessThan">
      <formula>G155</formula>
    </cfRule>
  </conditionalFormatting>
  <conditionalFormatting sqref="O155">
    <cfRule type="cellIs" dxfId="12162" priority="12114" stopIfTrue="1" operator="lessThan">
      <formula>G155</formula>
    </cfRule>
  </conditionalFormatting>
  <conditionalFormatting sqref="O155">
    <cfRule type="cellIs" dxfId="12161" priority="12113" stopIfTrue="1" operator="lessThan">
      <formula>G155</formula>
    </cfRule>
  </conditionalFormatting>
  <conditionalFormatting sqref="O155">
    <cfRule type="cellIs" dxfId="12160" priority="12112" stopIfTrue="1" operator="lessThan">
      <formula>G155</formula>
    </cfRule>
  </conditionalFormatting>
  <conditionalFormatting sqref="O155">
    <cfRule type="cellIs" dxfId="12159" priority="12111" stopIfTrue="1" operator="lessThan">
      <formula>G155</formula>
    </cfRule>
  </conditionalFormatting>
  <conditionalFormatting sqref="O155">
    <cfRule type="cellIs" dxfId="12158" priority="12110" stopIfTrue="1" operator="lessThan">
      <formula>G155</formula>
    </cfRule>
  </conditionalFormatting>
  <conditionalFormatting sqref="O155">
    <cfRule type="cellIs" dxfId="12157" priority="12109" stopIfTrue="1" operator="lessThan">
      <formula>G155</formula>
    </cfRule>
  </conditionalFormatting>
  <conditionalFormatting sqref="O155">
    <cfRule type="cellIs" dxfId="12156" priority="12108" stopIfTrue="1" operator="lessThan">
      <formula>G155</formula>
    </cfRule>
  </conditionalFormatting>
  <conditionalFormatting sqref="O155">
    <cfRule type="cellIs" dxfId="12155" priority="12107" stopIfTrue="1" operator="lessThan">
      <formula>G155</formula>
    </cfRule>
  </conditionalFormatting>
  <conditionalFormatting sqref="O155">
    <cfRule type="cellIs" dxfId="12154" priority="12106" stopIfTrue="1" operator="lessThan">
      <formula>G155</formula>
    </cfRule>
  </conditionalFormatting>
  <conditionalFormatting sqref="O155">
    <cfRule type="cellIs" dxfId="12153" priority="12105" stopIfTrue="1" operator="lessThan">
      <formula>G155</formula>
    </cfRule>
  </conditionalFormatting>
  <conditionalFormatting sqref="O155">
    <cfRule type="cellIs" dxfId="12152" priority="12104" stopIfTrue="1" operator="lessThan">
      <formula>G155</formula>
    </cfRule>
  </conditionalFormatting>
  <conditionalFormatting sqref="O155">
    <cfRule type="cellIs" dxfId="12151" priority="12103" stopIfTrue="1" operator="lessThan">
      <formula>G155</formula>
    </cfRule>
  </conditionalFormatting>
  <conditionalFormatting sqref="O155">
    <cfRule type="cellIs" dxfId="12150" priority="12102" stopIfTrue="1" operator="lessThan">
      <formula>G155</formula>
    </cfRule>
  </conditionalFormatting>
  <conditionalFormatting sqref="O155">
    <cfRule type="cellIs" dxfId="12149" priority="12101" stopIfTrue="1" operator="lessThan">
      <formula>G155</formula>
    </cfRule>
  </conditionalFormatting>
  <conditionalFormatting sqref="O155">
    <cfRule type="cellIs" dxfId="12148" priority="12100" stopIfTrue="1" operator="lessThan">
      <formula>G155</formula>
    </cfRule>
  </conditionalFormatting>
  <conditionalFormatting sqref="O155">
    <cfRule type="cellIs" dxfId="12147" priority="12099" stopIfTrue="1" operator="lessThan">
      <formula>G155</formula>
    </cfRule>
  </conditionalFormatting>
  <conditionalFormatting sqref="O155">
    <cfRule type="cellIs" dxfId="12146" priority="12098" stopIfTrue="1" operator="lessThan">
      <formula>G155</formula>
    </cfRule>
  </conditionalFormatting>
  <conditionalFormatting sqref="O155">
    <cfRule type="cellIs" dxfId="12145" priority="12097" stopIfTrue="1" operator="lessThan">
      <formula>G155</formula>
    </cfRule>
  </conditionalFormatting>
  <conditionalFormatting sqref="O155">
    <cfRule type="cellIs" dxfId="12144" priority="12096" stopIfTrue="1" operator="lessThan">
      <formula>G155</formula>
    </cfRule>
  </conditionalFormatting>
  <conditionalFormatting sqref="O155">
    <cfRule type="cellIs" dxfId="12143" priority="12095" stopIfTrue="1" operator="lessThan">
      <formula>G155</formula>
    </cfRule>
  </conditionalFormatting>
  <conditionalFormatting sqref="O155">
    <cfRule type="cellIs" dxfId="12142" priority="12094" stopIfTrue="1" operator="lessThan">
      <formula>G155</formula>
    </cfRule>
  </conditionalFormatting>
  <conditionalFormatting sqref="O155">
    <cfRule type="cellIs" dxfId="12141" priority="12093" stopIfTrue="1" operator="lessThan">
      <formula>G155</formula>
    </cfRule>
  </conditionalFormatting>
  <conditionalFormatting sqref="O155">
    <cfRule type="cellIs" dxfId="12140" priority="12092" stopIfTrue="1" operator="lessThan">
      <formula>G155</formula>
    </cfRule>
  </conditionalFormatting>
  <conditionalFormatting sqref="O155">
    <cfRule type="cellIs" dxfId="12139" priority="12091" stopIfTrue="1" operator="lessThan">
      <formula>G155</formula>
    </cfRule>
  </conditionalFormatting>
  <conditionalFormatting sqref="O155">
    <cfRule type="cellIs" dxfId="12138" priority="12090" stopIfTrue="1" operator="lessThan">
      <formula>G155</formula>
    </cfRule>
  </conditionalFormatting>
  <conditionalFormatting sqref="O155">
    <cfRule type="cellIs" dxfId="12137" priority="12089" stopIfTrue="1" operator="lessThan">
      <formula>G155</formula>
    </cfRule>
  </conditionalFormatting>
  <conditionalFormatting sqref="O155">
    <cfRule type="cellIs" dxfId="12136" priority="12088" stopIfTrue="1" operator="lessThan">
      <formula>G155</formula>
    </cfRule>
  </conditionalFormatting>
  <conditionalFormatting sqref="O155">
    <cfRule type="cellIs" dxfId="12135" priority="12087" stopIfTrue="1" operator="lessThan">
      <formula>G155</formula>
    </cfRule>
  </conditionalFormatting>
  <conditionalFormatting sqref="O155">
    <cfRule type="cellIs" dxfId="12134" priority="12086" stopIfTrue="1" operator="lessThan">
      <formula>G155</formula>
    </cfRule>
  </conditionalFormatting>
  <conditionalFormatting sqref="O155">
    <cfRule type="cellIs" dxfId="12133" priority="12085" stopIfTrue="1" operator="lessThan">
      <formula>G155</formula>
    </cfRule>
  </conditionalFormatting>
  <conditionalFormatting sqref="O155">
    <cfRule type="cellIs" dxfId="12132" priority="12084" stopIfTrue="1" operator="lessThan">
      <formula>G155</formula>
    </cfRule>
  </conditionalFormatting>
  <conditionalFormatting sqref="O155">
    <cfRule type="cellIs" dxfId="12131" priority="12083" stopIfTrue="1" operator="lessThan">
      <formula>G155</formula>
    </cfRule>
  </conditionalFormatting>
  <conditionalFormatting sqref="O155">
    <cfRule type="cellIs" dxfId="12130" priority="12082" stopIfTrue="1" operator="lessThan">
      <formula>G155</formula>
    </cfRule>
  </conditionalFormatting>
  <conditionalFormatting sqref="O155">
    <cfRule type="cellIs" dxfId="12129" priority="12081" stopIfTrue="1" operator="lessThan">
      <formula>G155</formula>
    </cfRule>
  </conditionalFormatting>
  <conditionalFormatting sqref="O155">
    <cfRule type="cellIs" dxfId="12128" priority="12080" stopIfTrue="1" operator="lessThan">
      <formula>G155</formula>
    </cfRule>
  </conditionalFormatting>
  <conditionalFormatting sqref="O155">
    <cfRule type="cellIs" dxfId="12127" priority="12079" stopIfTrue="1" operator="lessThan">
      <formula>G155</formula>
    </cfRule>
  </conditionalFormatting>
  <conditionalFormatting sqref="O155">
    <cfRule type="cellIs" dxfId="12126" priority="12078" stopIfTrue="1" operator="lessThan">
      <formula>G155</formula>
    </cfRule>
  </conditionalFormatting>
  <conditionalFormatting sqref="O155">
    <cfRule type="cellIs" dxfId="12125" priority="12077" stopIfTrue="1" operator="lessThan">
      <formula>G155</formula>
    </cfRule>
  </conditionalFormatting>
  <conditionalFormatting sqref="O155">
    <cfRule type="cellIs" dxfId="12124" priority="12076" stopIfTrue="1" operator="lessThan">
      <formula>G155</formula>
    </cfRule>
  </conditionalFormatting>
  <conditionalFormatting sqref="O155">
    <cfRule type="cellIs" dxfId="12123" priority="12075" stopIfTrue="1" operator="lessThan">
      <formula>G155</formula>
    </cfRule>
  </conditionalFormatting>
  <conditionalFormatting sqref="O155">
    <cfRule type="cellIs" dxfId="12122" priority="12074" stopIfTrue="1" operator="lessThan">
      <formula>G155</formula>
    </cfRule>
  </conditionalFormatting>
  <conditionalFormatting sqref="O155">
    <cfRule type="cellIs" dxfId="12121" priority="12073" stopIfTrue="1" operator="lessThan">
      <formula>G155</formula>
    </cfRule>
  </conditionalFormatting>
  <conditionalFormatting sqref="O155">
    <cfRule type="cellIs" dxfId="12120" priority="12072" stopIfTrue="1" operator="lessThan">
      <formula>G155</formula>
    </cfRule>
  </conditionalFormatting>
  <conditionalFormatting sqref="O155">
    <cfRule type="cellIs" dxfId="12119" priority="12071" stopIfTrue="1" operator="lessThan">
      <formula>G155</formula>
    </cfRule>
  </conditionalFormatting>
  <conditionalFormatting sqref="O155">
    <cfRule type="cellIs" dxfId="12118" priority="12070" stopIfTrue="1" operator="lessThan">
      <formula>G155</formula>
    </cfRule>
  </conditionalFormatting>
  <conditionalFormatting sqref="O155">
    <cfRule type="cellIs" dxfId="12117" priority="12069" stopIfTrue="1" operator="lessThan">
      <formula>G155</formula>
    </cfRule>
  </conditionalFormatting>
  <conditionalFormatting sqref="O155">
    <cfRule type="cellIs" dxfId="12116" priority="12068" stopIfTrue="1" operator="lessThan">
      <formula>G155</formula>
    </cfRule>
  </conditionalFormatting>
  <conditionalFormatting sqref="O155">
    <cfRule type="cellIs" dxfId="12115" priority="12067" stopIfTrue="1" operator="lessThan">
      <formula>G155</formula>
    </cfRule>
  </conditionalFormatting>
  <conditionalFormatting sqref="O155">
    <cfRule type="cellIs" dxfId="12114" priority="12066" stopIfTrue="1" operator="lessThan">
      <formula>G155</formula>
    </cfRule>
  </conditionalFormatting>
  <conditionalFormatting sqref="O155">
    <cfRule type="cellIs" dxfId="12113" priority="12065" stopIfTrue="1" operator="lessThan">
      <formula>G155</formula>
    </cfRule>
  </conditionalFormatting>
  <conditionalFormatting sqref="O155">
    <cfRule type="cellIs" dxfId="12112" priority="12064" stopIfTrue="1" operator="lessThan">
      <formula>G155</formula>
    </cfRule>
  </conditionalFormatting>
  <conditionalFormatting sqref="O155">
    <cfRule type="cellIs" dxfId="12111" priority="12063" stopIfTrue="1" operator="lessThan">
      <formula>G155</formula>
    </cfRule>
  </conditionalFormatting>
  <conditionalFormatting sqref="O155">
    <cfRule type="cellIs" dxfId="12110" priority="12062" stopIfTrue="1" operator="lessThan">
      <formula>G155</formula>
    </cfRule>
  </conditionalFormatting>
  <conditionalFormatting sqref="O155">
    <cfRule type="cellIs" dxfId="12109" priority="12061" stopIfTrue="1" operator="lessThan">
      <formula>G155</formula>
    </cfRule>
  </conditionalFormatting>
  <conditionalFormatting sqref="O155">
    <cfRule type="cellIs" dxfId="12108" priority="12060" stopIfTrue="1" operator="lessThan">
      <formula>G155</formula>
    </cfRule>
  </conditionalFormatting>
  <conditionalFormatting sqref="O155">
    <cfRule type="cellIs" dxfId="12107" priority="12059" stopIfTrue="1" operator="lessThan">
      <formula>G155</formula>
    </cfRule>
  </conditionalFormatting>
  <conditionalFormatting sqref="O155">
    <cfRule type="cellIs" dxfId="12106" priority="12058" stopIfTrue="1" operator="lessThan">
      <formula>G155</formula>
    </cfRule>
  </conditionalFormatting>
  <conditionalFormatting sqref="O155">
    <cfRule type="cellIs" dxfId="12105" priority="12057" stopIfTrue="1" operator="lessThan">
      <formula>G155</formula>
    </cfRule>
  </conditionalFormatting>
  <conditionalFormatting sqref="O155">
    <cfRule type="cellIs" dxfId="12104" priority="12056" stopIfTrue="1" operator="lessThan">
      <formula>G155</formula>
    </cfRule>
  </conditionalFormatting>
  <conditionalFormatting sqref="O155">
    <cfRule type="cellIs" dxfId="12103" priority="12055" stopIfTrue="1" operator="lessThan">
      <formula>G155</formula>
    </cfRule>
  </conditionalFormatting>
  <conditionalFormatting sqref="O155">
    <cfRule type="cellIs" dxfId="12102" priority="12054" stopIfTrue="1" operator="lessThan">
      <formula>G155</formula>
    </cfRule>
  </conditionalFormatting>
  <conditionalFormatting sqref="O155">
    <cfRule type="cellIs" dxfId="12101" priority="12053" stopIfTrue="1" operator="lessThan">
      <formula>G155</formula>
    </cfRule>
  </conditionalFormatting>
  <conditionalFormatting sqref="O155">
    <cfRule type="cellIs" dxfId="12100" priority="12052" stopIfTrue="1" operator="lessThan">
      <formula>G155</formula>
    </cfRule>
  </conditionalFormatting>
  <conditionalFormatting sqref="O155">
    <cfRule type="cellIs" dxfId="12099" priority="12051" stopIfTrue="1" operator="lessThan">
      <formula>G155</formula>
    </cfRule>
  </conditionalFormatting>
  <conditionalFormatting sqref="O155">
    <cfRule type="cellIs" dxfId="12098" priority="12050" stopIfTrue="1" operator="lessThan">
      <formula>G155</formula>
    </cfRule>
  </conditionalFormatting>
  <conditionalFormatting sqref="O155">
    <cfRule type="cellIs" dxfId="12097" priority="12049" stopIfTrue="1" operator="lessThan">
      <formula>G155</formula>
    </cfRule>
  </conditionalFormatting>
  <conditionalFormatting sqref="O155">
    <cfRule type="cellIs" dxfId="12096" priority="12048" stopIfTrue="1" operator="lessThan">
      <formula>G155</formula>
    </cfRule>
  </conditionalFormatting>
  <conditionalFormatting sqref="O155">
    <cfRule type="cellIs" dxfId="12095" priority="12047" stopIfTrue="1" operator="lessThan">
      <formula>G155</formula>
    </cfRule>
  </conditionalFormatting>
  <conditionalFormatting sqref="O155">
    <cfRule type="cellIs" dxfId="12094" priority="12046" stopIfTrue="1" operator="lessThan">
      <formula>G155</formula>
    </cfRule>
  </conditionalFormatting>
  <conditionalFormatting sqref="O155">
    <cfRule type="cellIs" dxfId="12093" priority="12045" stopIfTrue="1" operator="lessThan">
      <formula>G155</formula>
    </cfRule>
  </conditionalFormatting>
  <conditionalFormatting sqref="O155">
    <cfRule type="cellIs" dxfId="12092" priority="12044" stopIfTrue="1" operator="lessThan">
      <formula>G155</formula>
    </cfRule>
  </conditionalFormatting>
  <conditionalFormatting sqref="O155">
    <cfRule type="cellIs" dxfId="12091" priority="12043" stopIfTrue="1" operator="lessThan">
      <formula>G155</formula>
    </cfRule>
  </conditionalFormatting>
  <conditionalFormatting sqref="O155">
    <cfRule type="cellIs" dxfId="12090" priority="12042" stopIfTrue="1" operator="lessThan">
      <formula>G155</formula>
    </cfRule>
  </conditionalFormatting>
  <conditionalFormatting sqref="O155">
    <cfRule type="cellIs" dxfId="12089" priority="12041" stopIfTrue="1" operator="lessThan">
      <formula>G155</formula>
    </cfRule>
  </conditionalFormatting>
  <conditionalFormatting sqref="O155">
    <cfRule type="cellIs" dxfId="12088" priority="12040" stopIfTrue="1" operator="lessThan">
      <formula>G155</formula>
    </cfRule>
  </conditionalFormatting>
  <conditionalFormatting sqref="O155">
    <cfRule type="cellIs" dxfId="12087" priority="12039" stopIfTrue="1" operator="lessThan">
      <formula>G155</formula>
    </cfRule>
  </conditionalFormatting>
  <conditionalFormatting sqref="O155">
    <cfRule type="cellIs" dxfId="12086" priority="12038" stopIfTrue="1" operator="lessThan">
      <formula>G155</formula>
    </cfRule>
  </conditionalFormatting>
  <conditionalFormatting sqref="O155">
    <cfRule type="cellIs" dxfId="12085" priority="12037" stopIfTrue="1" operator="lessThan">
      <formula>G155</formula>
    </cfRule>
  </conditionalFormatting>
  <conditionalFormatting sqref="O155">
    <cfRule type="cellIs" dxfId="12084" priority="12036" stopIfTrue="1" operator="lessThan">
      <formula>G155</formula>
    </cfRule>
  </conditionalFormatting>
  <conditionalFormatting sqref="O155">
    <cfRule type="cellIs" dxfId="12083" priority="12035" stopIfTrue="1" operator="lessThan">
      <formula>G155</formula>
    </cfRule>
  </conditionalFormatting>
  <conditionalFormatting sqref="O155">
    <cfRule type="cellIs" dxfId="12082" priority="12034" stopIfTrue="1" operator="lessThan">
      <formula>G155</formula>
    </cfRule>
  </conditionalFormatting>
  <conditionalFormatting sqref="O155">
    <cfRule type="cellIs" dxfId="12081" priority="12033" stopIfTrue="1" operator="lessThan">
      <formula>G155</formula>
    </cfRule>
  </conditionalFormatting>
  <conditionalFormatting sqref="O155">
    <cfRule type="cellIs" dxfId="12080" priority="12032" stopIfTrue="1" operator="lessThan">
      <formula>G155</formula>
    </cfRule>
  </conditionalFormatting>
  <conditionalFormatting sqref="O155">
    <cfRule type="cellIs" dxfId="12079" priority="12031" stopIfTrue="1" operator="lessThan">
      <formula>G155</formula>
    </cfRule>
  </conditionalFormatting>
  <conditionalFormatting sqref="O155">
    <cfRule type="cellIs" dxfId="12078" priority="12030" stopIfTrue="1" operator="lessThan">
      <formula>G155</formula>
    </cfRule>
  </conditionalFormatting>
  <conditionalFormatting sqref="O155">
    <cfRule type="cellIs" dxfId="12077" priority="12029" stopIfTrue="1" operator="lessThan">
      <formula>G155</formula>
    </cfRule>
  </conditionalFormatting>
  <conditionalFormatting sqref="O155">
    <cfRule type="cellIs" dxfId="12076" priority="12028" stopIfTrue="1" operator="lessThan">
      <formula>G155</formula>
    </cfRule>
  </conditionalFormatting>
  <conditionalFormatting sqref="O155">
    <cfRule type="cellIs" dxfId="12075" priority="12027" stopIfTrue="1" operator="lessThan">
      <formula>G155</formula>
    </cfRule>
  </conditionalFormatting>
  <conditionalFormatting sqref="O155">
    <cfRule type="cellIs" dxfId="12074" priority="12026" stopIfTrue="1" operator="lessThan">
      <formula>G155</formula>
    </cfRule>
  </conditionalFormatting>
  <conditionalFormatting sqref="O155">
    <cfRule type="cellIs" dxfId="12073" priority="12025" stopIfTrue="1" operator="lessThan">
      <formula>G155</formula>
    </cfRule>
  </conditionalFormatting>
  <conditionalFormatting sqref="O155">
    <cfRule type="cellIs" dxfId="12072" priority="12024" stopIfTrue="1" operator="lessThan">
      <formula>G155</formula>
    </cfRule>
  </conditionalFormatting>
  <conditionalFormatting sqref="O155">
    <cfRule type="cellIs" dxfId="12071" priority="12023" stopIfTrue="1" operator="lessThan">
      <formula>G155</formula>
    </cfRule>
  </conditionalFormatting>
  <conditionalFormatting sqref="O155">
    <cfRule type="cellIs" dxfId="12070" priority="12022" stopIfTrue="1" operator="lessThan">
      <formula>G155</formula>
    </cfRule>
  </conditionalFormatting>
  <conditionalFormatting sqref="O155">
    <cfRule type="cellIs" dxfId="12069" priority="12021" stopIfTrue="1" operator="lessThan">
      <formula>G155</formula>
    </cfRule>
  </conditionalFormatting>
  <conditionalFormatting sqref="O155">
    <cfRule type="cellIs" dxfId="12068" priority="12020" stopIfTrue="1" operator="lessThan">
      <formula>G155</formula>
    </cfRule>
  </conditionalFormatting>
  <conditionalFormatting sqref="O155">
    <cfRule type="cellIs" dxfId="12067" priority="12019" stopIfTrue="1" operator="lessThan">
      <formula>G155</formula>
    </cfRule>
  </conditionalFormatting>
  <conditionalFormatting sqref="O155">
    <cfRule type="cellIs" dxfId="12066" priority="12018" stopIfTrue="1" operator="lessThan">
      <formula>G155</formula>
    </cfRule>
  </conditionalFormatting>
  <conditionalFormatting sqref="O155">
    <cfRule type="cellIs" dxfId="12065" priority="12017" stopIfTrue="1" operator="lessThan">
      <formula>G155</formula>
    </cfRule>
  </conditionalFormatting>
  <conditionalFormatting sqref="O155">
    <cfRule type="cellIs" dxfId="12064" priority="12016" stopIfTrue="1" operator="lessThan">
      <formula>G155</formula>
    </cfRule>
  </conditionalFormatting>
  <conditionalFormatting sqref="O155">
    <cfRule type="cellIs" dxfId="12063" priority="12015" stopIfTrue="1" operator="lessThan">
      <formula>G155</formula>
    </cfRule>
  </conditionalFormatting>
  <conditionalFormatting sqref="O155">
    <cfRule type="cellIs" dxfId="12062" priority="12014" stopIfTrue="1" operator="lessThan">
      <formula>G155</formula>
    </cfRule>
  </conditionalFormatting>
  <conditionalFormatting sqref="O155">
    <cfRule type="cellIs" dxfId="12061" priority="12013" stopIfTrue="1" operator="lessThan">
      <formula>G155</formula>
    </cfRule>
  </conditionalFormatting>
  <conditionalFormatting sqref="O155">
    <cfRule type="cellIs" dxfId="12060" priority="12012" stopIfTrue="1" operator="lessThan">
      <formula>G155</formula>
    </cfRule>
  </conditionalFormatting>
  <conditionalFormatting sqref="O155">
    <cfRule type="cellIs" dxfId="12059" priority="12011" stopIfTrue="1" operator="lessThan">
      <formula>G155</formula>
    </cfRule>
  </conditionalFormatting>
  <conditionalFormatting sqref="O155">
    <cfRule type="cellIs" dxfId="12058" priority="12010" stopIfTrue="1" operator="lessThan">
      <formula>G155</formula>
    </cfRule>
  </conditionalFormatting>
  <conditionalFormatting sqref="O155">
    <cfRule type="cellIs" dxfId="12057" priority="12009" stopIfTrue="1" operator="lessThan">
      <formula>G155</formula>
    </cfRule>
  </conditionalFormatting>
  <conditionalFormatting sqref="O155">
    <cfRule type="cellIs" dxfId="12056" priority="12008" stopIfTrue="1" operator="lessThan">
      <formula>G155</formula>
    </cfRule>
  </conditionalFormatting>
  <conditionalFormatting sqref="O155">
    <cfRule type="cellIs" dxfId="12055" priority="12007" stopIfTrue="1" operator="lessThan">
      <formula>G155</formula>
    </cfRule>
  </conditionalFormatting>
  <conditionalFormatting sqref="O155">
    <cfRule type="cellIs" dxfId="12054" priority="12006" stopIfTrue="1" operator="lessThan">
      <formula>G155</formula>
    </cfRule>
  </conditionalFormatting>
  <conditionalFormatting sqref="O155">
    <cfRule type="cellIs" dxfId="12053" priority="12005" stopIfTrue="1" operator="lessThan">
      <formula>G155</formula>
    </cfRule>
  </conditionalFormatting>
  <conditionalFormatting sqref="O155">
    <cfRule type="cellIs" dxfId="12052" priority="12004" stopIfTrue="1" operator="lessThan">
      <formula>G155</formula>
    </cfRule>
  </conditionalFormatting>
  <conditionalFormatting sqref="O155">
    <cfRule type="cellIs" dxfId="12051" priority="12003" stopIfTrue="1" operator="lessThan">
      <formula>G155</formula>
    </cfRule>
  </conditionalFormatting>
  <conditionalFormatting sqref="O155">
    <cfRule type="cellIs" dxfId="12050" priority="12002" stopIfTrue="1" operator="lessThan">
      <formula>G155</formula>
    </cfRule>
  </conditionalFormatting>
  <conditionalFormatting sqref="O155">
    <cfRule type="cellIs" dxfId="12049" priority="12001" stopIfTrue="1" operator="lessThan">
      <formula>G155</formula>
    </cfRule>
  </conditionalFormatting>
  <conditionalFormatting sqref="O155">
    <cfRule type="cellIs" dxfId="12048" priority="12000" stopIfTrue="1" operator="lessThan">
      <formula>G155</formula>
    </cfRule>
  </conditionalFormatting>
  <conditionalFormatting sqref="O155">
    <cfRule type="cellIs" dxfId="12047" priority="11999" stopIfTrue="1" operator="lessThan">
      <formula>G155</formula>
    </cfRule>
  </conditionalFormatting>
  <conditionalFormatting sqref="O155">
    <cfRule type="cellIs" dxfId="12046" priority="11998" stopIfTrue="1" operator="lessThan">
      <formula>G155</formula>
    </cfRule>
  </conditionalFormatting>
  <conditionalFormatting sqref="O155">
    <cfRule type="cellIs" dxfId="12045" priority="11997" stopIfTrue="1" operator="lessThan">
      <formula>G155</formula>
    </cfRule>
  </conditionalFormatting>
  <conditionalFormatting sqref="O155">
    <cfRule type="cellIs" dxfId="12044" priority="11996" stopIfTrue="1" operator="lessThan">
      <formula>G155</formula>
    </cfRule>
  </conditionalFormatting>
  <conditionalFormatting sqref="O155">
    <cfRule type="cellIs" dxfId="12043" priority="11995" stopIfTrue="1" operator="lessThan">
      <formula>G155</formula>
    </cfRule>
  </conditionalFormatting>
  <conditionalFormatting sqref="O155">
    <cfRule type="cellIs" dxfId="12042" priority="11994" stopIfTrue="1" operator="lessThan">
      <formula>G155</formula>
    </cfRule>
  </conditionalFormatting>
  <conditionalFormatting sqref="O155">
    <cfRule type="cellIs" dxfId="12041" priority="11993" stopIfTrue="1" operator="lessThan">
      <formula>G155</formula>
    </cfRule>
  </conditionalFormatting>
  <conditionalFormatting sqref="Y155">
    <cfRule type="cellIs" dxfId="12040" priority="11976" stopIfTrue="1" operator="lessThan">
      <formula>J155</formula>
    </cfRule>
  </conditionalFormatting>
  <conditionalFormatting sqref="Y155">
    <cfRule type="cellIs" dxfId="12039" priority="11975" stopIfTrue="1" operator="lessThan">
      <formula>J155</formula>
    </cfRule>
  </conditionalFormatting>
  <conditionalFormatting sqref="Y155">
    <cfRule type="cellIs" dxfId="12038" priority="11974" stopIfTrue="1" operator="lessThan">
      <formula>J155</formula>
    </cfRule>
  </conditionalFormatting>
  <conditionalFormatting sqref="Y155">
    <cfRule type="cellIs" dxfId="12037" priority="11973" stopIfTrue="1" operator="lessThan">
      <formula>J155</formula>
    </cfRule>
  </conditionalFormatting>
  <conditionalFormatting sqref="Y155">
    <cfRule type="cellIs" dxfId="12036" priority="11972" stopIfTrue="1" operator="lessThan">
      <formula>J155</formula>
    </cfRule>
  </conditionalFormatting>
  <conditionalFormatting sqref="Y155">
    <cfRule type="cellIs" dxfId="12035" priority="11971" stopIfTrue="1" operator="lessThan">
      <formula>J155</formula>
    </cfRule>
  </conditionalFormatting>
  <conditionalFormatting sqref="Y155">
    <cfRule type="cellIs" dxfId="12034" priority="11970" stopIfTrue="1" operator="lessThan">
      <formula>J155</formula>
    </cfRule>
  </conditionalFormatting>
  <conditionalFormatting sqref="Y155">
    <cfRule type="cellIs" dxfId="12033" priority="11969" stopIfTrue="1" operator="lessThan">
      <formula>J155</formula>
    </cfRule>
  </conditionalFormatting>
  <conditionalFormatting sqref="Y155">
    <cfRule type="cellIs" dxfId="12032" priority="11968" stopIfTrue="1" operator="lessThan">
      <formula>J155</formula>
    </cfRule>
  </conditionalFormatting>
  <conditionalFormatting sqref="Y155">
    <cfRule type="cellIs" dxfId="12031" priority="11967" stopIfTrue="1" operator="lessThan">
      <formula>J155</formula>
    </cfRule>
  </conditionalFormatting>
  <conditionalFormatting sqref="Y155">
    <cfRule type="cellIs" dxfId="12030" priority="11966" stopIfTrue="1" operator="lessThan">
      <formula>J155</formula>
    </cfRule>
  </conditionalFormatting>
  <conditionalFormatting sqref="Y155">
    <cfRule type="cellIs" dxfId="12029" priority="11965" stopIfTrue="1" operator="lessThan">
      <formula>J155</formula>
    </cfRule>
  </conditionalFormatting>
  <conditionalFormatting sqref="X155">
    <cfRule type="cellIs" dxfId="12028" priority="11964" stopIfTrue="1" operator="lessThan">
      <formula>J155</formula>
    </cfRule>
  </conditionalFormatting>
  <conditionalFormatting sqref="X155">
    <cfRule type="cellIs" dxfId="12027" priority="11963" stopIfTrue="1" operator="lessThan">
      <formula>J155</formula>
    </cfRule>
  </conditionalFormatting>
  <conditionalFormatting sqref="X155">
    <cfRule type="cellIs" dxfId="12026" priority="11962" stopIfTrue="1" operator="lessThan">
      <formula>J155</formula>
    </cfRule>
  </conditionalFormatting>
  <conditionalFormatting sqref="Y155">
    <cfRule type="cellIs" dxfId="12025" priority="11961" stopIfTrue="1" operator="lessThan">
      <formula>J155</formula>
    </cfRule>
  </conditionalFormatting>
  <conditionalFormatting sqref="X155">
    <cfRule type="cellIs" dxfId="12024" priority="11960" stopIfTrue="1" operator="lessThan">
      <formula>J155</formula>
    </cfRule>
  </conditionalFormatting>
  <conditionalFormatting sqref="X155">
    <cfRule type="cellIs" dxfId="12023" priority="11959" stopIfTrue="1" operator="lessThan">
      <formula>J155</formula>
    </cfRule>
  </conditionalFormatting>
  <conditionalFormatting sqref="O156">
    <cfRule type="cellIs" dxfId="12022" priority="11958" stopIfTrue="1" operator="lessThan">
      <formula>G156</formula>
    </cfRule>
  </conditionalFormatting>
  <conditionalFormatting sqref="O156">
    <cfRule type="cellIs" dxfId="12021" priority="11957" stopIfTrue="1" operator="lessThan">
      <formula>G156</formula>
    </cfRule>
  </conditionalFormatting>
  <conditionalFormatting sqref="O156">
    <cfRule type="cellIs" dxfId="12020" priority="11956" stopIfTrue="1" operator="lessThan">
      <formula>G156</formula>
    </cfRule>
  </conditionalFormatting>
  <conditionalFormatting sqref="O156">
    <cfRule type="cellIs" dxfId="12019" priority="11955" stopIfTrue="1" operator="lessThan">
      <formula>G156</formula>
    </cfRule>
  </conditionalFormatting>
  <conditionalFormatting sqref="O156">
    <cfRule type="cellIs" dxfId="12018" priority="11954" stopIfTrue="1" operator="lessThan">
      <formula>G156</formula>
    </cfRule>
  </conditionalFormatting>
  <conditionalFormatting sqref="O156">
    <cfRule type="cellIs" dxfId="12017" priority="11953" stopIfTrue="1" operator="lessThan">
      <formula>G156</formula>
    </cfRule>
  </conditionalFormatting>
  <conditionalFormatting sqref="O156">
    <cfRule type="cellIs" dxfId="12016" priority="11952" stopIfTrue="1" operator="lessThan">
      <formula>G156</formula>
    </cfRule>
  </conditionalFormatting>
  <conditionalFormatting sqref="O156">
    <cfRule type="cellIs" dxfId="12015" priority="11951" stopIfTrue="1" operator="lessThan">
      <formula>G156</formula>
    </cfRule>
  </conditionalFormatting>
  <conditionalFormatting sqref="O156">
    <cfRule type="cellIs" dxfId="12014" priority="11950" stopIfTrue="1" operator="lessThan">
      <formula>G156</formula>
    </cfRule>
  </conditionalFormatting>
  <conditionalFormatting sqref="O156">
    <cfRule type="cellIs" dxfId="12013" priority="11949" stopIfTrue="1" operator="lessThan">
      <formula>G156</formula>
    </cfRule>
  </conditionalFormatting>
  <conditionalFormatting sqref="O156">
    <cfRule type="cellIs" dxfId="12012" priority="11948" stopIfTrue="1" operator="lessThan">
      <formula>G156</formula>
    </cfRule>
  </conditionalFormatting>
  <conditionalFormatting sqref="O156">
    <cfRule type="cellIs" dxfId="12011" priority="11947" stopIfTrue="1" operator="lessThan">
      <formula>G156</formula>
    </cfRule>
  </conditionalFormatting>
  <conditionalFormatting sqref="O156">
    <cfRule type="cellIs" dxfId="12010" priority="11946" stopIfTrue="1" operator="lessThan">
      <formula>G156</formula>
    </cfRule>
  </conditionalFormatting>
  <conditionalFormatting sqref="O156">
    <cfRule type="cellIs" dxfId="12009" priority="11945" stopIfTrue="1" operator="lessThan">
      <formula>G156</formula>
    </cfRule>
  </conditionalFormatting>
  <conditionalFormatting sqref="O156">
    <cfRule type="cellIs" dxfId="12008" priority="11944" stopIfTrue="1" operator="lessThan">
      <formula>G156</formula>
    </cfRule>
  </conditionalFormatting>
  <conditionalFormatting sqref="O156">
    <cfRule type="cellIs" dxfId="12007" priority="11943" stopIfTrue="1" operator="lessThan">
      <formula>G156</formula>
    </cfRule>
  </conditionalFormatting>
  <conditionalFormatting sqref="O156">
    <cfRule type="cellIs" dxfId="12006" priority="11942" stopIfTrue="1" operator="lessThan">
      <formula>G156</formula>
    </cfRule>
  </conditionalFormatting>
  <conditionalFormatting sqref="O156">
    <cfRule type="cellIs" dxfId="12005" priority="11941" stopIfTrue="1" operator="lessThan">
      <formula>G156</formula>
    </cfRule>
  </conditionalFormatting>
  <conditionalFormatting sqref="O156">
    <cfRule type="cellIs" dxfId="12004" priority="11940" stopIfTrue="1" operator="lessThan">
      <formula>G156</formula>
    </cfRule>
  </conditionalFormatting>
  <conditionalFormatting sqref="O156">
    <cfRule type="cellIs" dxfId="12003" priority="11939" stopIfTrue="1" operator="lessThan">
      <formula>G156</formula>
    </cfRule>
  </conditionalFormatting>
  <conditionalFormatting sqref="O156">
    <cfRule type="cellIs" dxfId="12002" priority="11938" stopIfTrue="1" operator="lessThan">
      <formula>G156</formula>
    </cfRule>
  </conditionalFormatting>
  <conditionalFormatting sqref="O156">
    <cfRule type="cellIs" dxfId="12001" priority="11937" stopIfTrue="1" operator="lessThan">
      <formula>G156</formula>
    </cfRule>
  </conditionalFormatting>
  <conditionalFormatting sqref="O156">
    <cfRule type="cellIs" dxfId="12000" priority="11936" stopIfTrue="1" operator="lessThan">
      <formula>G156</formula>
    </cfRule>
  </conditionalFormatting>
  <conditionalFormatting sqref="O156">
    <cfRule type="cellIs" dxfId="11999" priority="11935" stopIfTrue="1" operator="lessThan">
      <formula>G156</formula>
    </cfRule>
  </conditionalFormatting>
  <conditionalFormatting sqref="O156">
    <cfRule type="cellIs" dxfId="11998" priority="11934" stopIfTrue="1" operator="lessThan">
      <formula>G156</formula>
    </cfRule>
  </conditionalFormatting>
  <conditionalFormatting sqref="O156">
    <cfRule type="cellIs" dxfId="11997" priority="11933" stopIfTrue="1" operator="lessThan">
      <formula>G156</formula>
    </cfRule>
  </conditionalFormatting>
  <conditionalFormatting sqref="O156">
    <cfRule type="cellIs" dxfId="11996" priority="11932" stopIfTrue="1" operator="lessThan">
      <formula>G156</formula>
    </cfRule>
  </conditionalFormatting>
  <conditionalFormatting sqref="O156">
    <cfRule type="cellIs" dxfId="11995" priority="11931" stopIfTrue="1" operator="lessThan">
      <formula>G156</formula>
    </cfRule>
  </conditionalFormatting>
  <conditionalFormatting sqref="O156">
    <cfRule type="cellIs" dxfId="11994" priority="11930" stopIfTrue="1" operator="lessThan">
      <formula>G156</formula>
    </cfRule>
  </conditionalFormatting>
  <conditionalFormatting sqref="O156">
    <cfRule type="cellIs" dxfId="11993" priority="11929" stopIfTrue="1" operator="lessThan">
      <formula>G156</formula>
    </cfRule>
  </conditionalFormatting>
  <conditionalFormatting sqref="O156">
    <cfRule type="cellIs" dxfId="11992" priority="11928" stopIfTrue="1" operator="lessThan">
      <formula>G156</formula>
    </cfRule>
  </conditionalFormatting>
  <conditionalFormatting sqref="O156">
    <cfRule type="cellIs" dxfId="11991" priority="11927" stopIfTrue="1" operator="lessThan">
      <formula>G156</formula>
    </cfRule>
  </conditionalFormatting>
  <conditionalFormatting sqref="O156">
    <cfRule type="cellIs" dxfId="11990" priority="11926" stopIfTrue="1" operator="lessThan">
      <formula>G156</formula>
    </cfRule>
  </conditionalFormatting>
  <conditionalFormatting sqref="O156">
    <cfRule type="cellIs" dxfId="11989" priority="11925" stopIfTrue="1" operator="lessThan">
      <formula>G156</formula>
    </cfRule>
  </conditionalFormatting>
  <conditionalFormatting sqref="O156">
    <cfRule type="cellIs" dxfId="11988" priority="11924" stopIfTrue="1" operator="lessThan">
      <formula>G156</formula>
    </cfRule>
  </conditionalFormatting>
  <conditionalFormatting sqref="O156">
    <cfRule type="cellIs" dxfId="11987" priority="11923" stopIfTrue="1" operator="lessThan">
      <formula>G156</formula>
    </cfRule>
  </conditionalFormatting>
  <conditionalFormatting sqref="O156">
    <cfRule type="cellIs" dxfId="11986" priority="11922" stopIfTrue="1" operator="lessThan">
      <formula>G156</formula>
    </cfRule>
  </conditionalFormatting>
  <conditionalFormatting sqref="O156">
    <cfRule type="cellIs" dxfId="11985" priority="11921" stopIfTrue="1" operator="lessThan">
      <formula>G156</formula>
    </cfRule>
  </conditionalFormatting>
  <conditionalFormatting sqref="O156">
    <cfRule type="cellIs" dxfId="11984" priority="11920" stopIfTrue="1" operator="lessThan">
      <formula>G156</formula>
    </cfRule>
  </conditionalFormatting>
  <conditionalFormatting sqref="O156">
    <cfRule type="cellIs" dxfId="11983" priority="11919" stopIfTrue="1" operator="lessThan">
      <formula>G156</formula>
    </cfRule>
  </conditionalFormatting>
  <conditionalFormatting sqref="O156">
    <cfRule type="cellIs" dxfId="11982" priority="11918" stopIfTrue="1" operator="lessThan">
      <formula>G156</formula>
    </cfRule>
  </conditionalFormatting>
  <conditionalFormatting sqref="O156">
    <cfRule type="cellIs" dxfId="11981" priority="11917" stopIfTrue="1" operator="lessThan">
      <formula>G156</formula>
    </cfRule>
  </conditionalFormatting>
  <conditionalFormatting sqref="O156">
    <cfRule type="cellIs" dxfId="11980" priority="11916" stopIfTrue="1" operator="lessThan">
      <formula>G156</formula>
    </cfRule>
  </conditionalFormatting>
  <conditionalFormatting sqref="O156">
    <cfRule type="cellIs" dxfId="11979" priority="11915" stopIfTrue="1" operator="lessThan">
      <formula>G156</formula>
    </cfRule>
  </conditionalFormatting>
  <conditionalFormatting sqref="O156">
    <cfRule type="cellIs" dxfId="11978" priority="11914" stopIfTrue="1" operator="lessThan">
      <formula>G156</formula>
    </cfRule>
  </conditionalFormatting>
  <conditionalFormatting sqref="O156">
    <cfRule type="cellIs" dxfId="11977" priority="11913" stopIfTrue="1" operator="lessThan">
      <formula>G156</formula>
    </cfRule>
  </conditionalFormatting>
  <conditionalFormatting sqref="O156">
    <cfRule type="cellIs" dxfId="11976" priority="11912" stopIfTrue="1" operator="lessThan">
      <formula>G156</formula>
    </cfRule>
  </conditionalFormatting>
  <conditionalFormatting sqref="O156">
    <cfRule type="cellIs" dxfId="11975" priority="11911" stopIfTrue="1" operator="lessThan">
      <formula>G156</formula>
    </cfRule>
  </conditionalFormatting>
  <conditionalFormatting sqref="O156">
    <cfRule type="cellIs" dxfId="11974" priority="11910" stopIfTrue="1" operator="lessThan">
      <formula>G156</formula>
    </cfRule>
  </conditionalFormatting>
  <conditionalFormatting sqref="O156">
    <cfRule type="cellIs" dxfId="11973" priority="11909" stopIfTrue="1" operator="lessThan">
      <formula>G156</formula>
    </cfRule>
  </conditionalFormatting>
  <conditionalFormatting sqref="O156">
    <cfRule type="cellIs" dxfId="11972" priority="11908" stopIfTrue="1" operator="lessThan">
      <formula>G156</formula>
    </cfRule>
  </conditionalFormatting>
  <conditionalFormatting sqref="O156">
    <cfRule type="cellIs" dxfId="11971" priority="11907" stopIfTrue="1" operator="lessThan">
      <formula>G156</formula>
    </cfRule>
  </conditionalFormatting>
  <conditionalFormatting sqref="O156">
    <cfRule type="cellIs" dxfId="11970" priority="11906" stopIfTrue="1" operator="lessThan">
      <formula>G156</formula>
    </cfRule>
  </conditionalFormatting>
  <conditionalFormatting sqref="O156">
    <cfRule type="cellIs" dxfId="11969" priority="11905" stopIfTrue="1" operator="lessThan">
      <formula>G156</formula>
    </cfRule>
  </conditionalFormatting>
  <conditionalFormatting sqref="O156">
    <cfRule type="cellIs" dxfId="11968" priority="11904" stopIfTrue="1" operator="lessThan">
      <formula>G156</formula>
    </cfRule>
  </conditionalFormatting>
  <conditionalFormatting sqref="O156">
    <cfRule type="cellIs" dxfId="11967" priority="11903" stopIfTrue="1" operator="lessThan">
      <formula>G156</formula>
    </cfRule>
  </conditionalFormatting>
  <conditionalFormatting sqref="O156">
    <cfRule type="cellIs" dxfId="11966" priority="11902" stopIfTrue="1" operator="lessThan">
      <formula>G156</formula>
    </cfRule>
  </conditionalFormatting>
  <conditionalFormatting sqref="O156">
    <cfRule type="cellIs" dxfId="11965" priority="11901" stopIfTrue="1" operator="lessThan">
      <formula>G156</formula>
    </cfRule>
  </conditionalFormatting>
  <conditionalFormatting sqref="O156">
    <cfRule type="cellIs" dxfId="11964" priority="11900" stopIfTrue="1" operator="lessThan">
      <formula>G156</formula>
    </cfRule>
  </conditionalFormatting>
  <conditionalFormatting sqref="O156">
    <cfRule type="cellIs" dxfId="11963" priority="11899" stopIfTrue="1" operator="lessThan">
      <formula>G156</formula>
    </cfRule>
  </conditionalFormatting>
  <conditionalFormatting sqref="O156">
    <cfRule type="cellIs" dxfId="11962" priority="11898" stopIfTrue="1" operator="lessThan">
      <formula>G156</formula>
    </cfRule>
  </conditionalFormatting>
  <conditionalFormatting sqref="O156">
    <cfRule type="cellIs" dxfId="11961" priority="11897" stopIfTrue="1" operator="lessThan">
      <formula>G156</formula>
    </cfRule>
  </conditionalFormatting>
  <conditionalFormatting sqref="O156">
    <cfRule type="cellIs" dxfId="11960" priority="11896" stopIfTrue="1" operator="lessThan">
      <formula>G156</formula>
    </cfRule>
  </conditionalFormatting>
  <conditionalFormatting sqref="O156">
    <cfRule type="cellIs" dxfId="11959" priority="11895" stopIfTrue="1" operator="lessThan">
      <formula>G156</formula>
    </cfRule>
  </conditionalFormatting>
  <conditionalFormatting sqref="O156">
    <cfRule type="cellIs" dxfId="11958" priority="11894" stopIfTrue="1" operator="lessThan">
      <formula>G156</formula>
    </cfRule>
  </conditionalFormatting>
  <conditionalFormatting sqref="O156">
    <cfRule type="cellIs" dxfId="11957" priority="11893" stopIfTrue="1" operator="lessThan">
      <formula>G156</formula>
    </cfRule>
  </conditionalFormatting>
  <conditionalFormatting sqref="O156">
    <cfRule type="cellIs" dxfId="11956" priority="11892" stopIfTrue="1" operator="lessThan">
      <formula>G156</formula>
    </cfRule>
  </conditionalFormatting>
  <conditionalFormatting sqref="O156">
    <cfRule type="cellIs" dxfId="11955" priority="11891" stopIfTrue="1" operator="lessThan">
      <formula>G156</formula>
    </cfRule>
  </conditionalFormatting>
  <conditionalFormatting sqref="O156">
    <cfRule type="cellIs" dxfId="11954" priority="11890" stopIfTrue="1" operator="lessThan">
      <formula>G156</formula>
    </cfRule>
  </conditionalFormatting>
  <conditionalFormatting sqref="O156">
    <cfRule type="cellIs" dxfId="11953" priority="11889" stopIfTrue="1" operator="lessThan">
      <formula>G156</formula>
    </cfRule>
  </conditionalFormatting>
  <conditionalFormatting sqref="O156">
    <cfRule type="cellIs" dxfId="11952" priority="11888" stopIfTrue="1" operator="lessThan">
      <formula>G156</formula>
    </cfRule>
  </conditionalFormatting>
  <conditionalFormatting sqref="O156">
    <cfRule type="cellIs" dxfId="11951" priority="11887" stopIfTrue="1" operator="lessThan">
      <formula>G156</formula>
    </cfRule>
  </conditionalFormatting>
  <conditionalFormatting sqref="O156">
    <cfRule type="cellIs" dxfId="11950" priority="11886" stopIfTrue="1" operator="lessThan">
      <formula>G156</formula>
    </cfRule>
  </conditionalFormatting>
  <conditionalFormatting sqref="O156">
    <cfRule type="cellIs" dxfId="11949" priority="11885" stopIfTrue="1" operator="lessThan">
      <formula>G156</formula>
    </cfRule>
  </conditionalFormatting>
  <conditionalFormatting sqref="O156">
    <cfRule type="cellIs" dxfId="11948" priority="11884" stopIfTrue="1" operator="lessThan">
      <formula>G156</formula>
    </cfRule>
  </conditionalFormatting>
  <conditionalFormatting sqref="O156">
    <cfRule type="cellIs" dxfId="11947" priority="11883" stopIfTrue="1" operator="lessThan">
      <formula>G156</formula>
    </cfRule>
  </conditionalFormatting>
  <conditionalFormatting sqref="O156">
    <cfRule type="cellIs" dxfId="11946" priority="11882" stopIfTrue="1" operator="lessThan">
      <formula>G156</formula>
    </cfRule>
  </conditionalFormatting>
  <conditionalFormatting sqref="O156">
    <cfRule type="cellIs" dxfId="11945" priority="11881" stopIfTrue="1" operator="lessThan">
      <formula>G156</formula>
    </cfRule>
  </conditionalFormatting>
  <conditionalFormatting sqref="O156">
    <cfRule type="cellIs" dxfId="11944" priority="11880" stopIfTrue="1" operator="lessThan">
      <formula>G156</formula>
    </cfRule>
  </conditionalFormatting>
  <conditionalFormatting sqref="O156">
    <cfRule type="cellIs" dxfId="11943" priority="11879" stopIfTrue="1" operator="lessThan">
      <formula>G156</formula>
    </cfRule>
  </conditionalFormatting>
  <conditionalFormatting sqref="O156">
    <cfRule type="cellIs" dxfId="11942" priority="11878" stopIfTrue="1" operator="lessThan">
      <formula>G156</formula>
    </cfRule>
  </conditionalFormatting>
  <conditionalFormatting sqref="O156">
    <cfRule type="cellIs" dxfId="11941" priority="11877" stopIfTrue="1" operator="lessThan">
      <formula>G156</formula>
    </cfRule>
  </conditionalFormatting>
  <conditionalFormatting sqref="O156">
    <cfRule type="cellIs" dxfId="11940" priority="11876" stopIfTrue="1" operator="lessThan">
      <formula>G156</formula>
    </cfRule>
  </conditionalFormatting>
  <conditionalFormatting sqref="O156">
    <cfRule type="cellIs" dxfId="11939" priority="11875" stopIfTrue="1" operator="lessThan">
      <formula>G156</formula>
    </cfRule>
  </conditionalFormatting>
  <conditionalFormatting sqref="O156">
    <cfRule type="cellIs" dxfId="11938" priority="11874" stopIfTrue="1" operator="lessThan">
      <formula>G156</formula>
    </cfRule>
  </conditionalFormatting>
  <conditionalFormatting sqref="O156">
    <cfRule type="cellIs" dxfId="11937" priority="11873" stopIfTrue="1" operator="lessThan">
      <formula>G156</formula>
    </cfRule>
  </conditionalFormatting>
  <conditionalFormatting sqref="O156">
    <cfRule type="cellIs" dxfId="11936" priority="11872" stopIfTrue="1" operator="lessThan">
      <formula>G156</formula>
    </cfRule>
  </conditionalFormatting>
  <conditionalFormatting sqref="O156">
    <cfRule type="cellIs" dxfId="11935" priority="11871" stopIfTrue="1" operator="lessThan">
      <formula>G156</formula>
    </cfRule>
  </conditionalFormatting>
  <conditionalFormatting sqref="O156">
    <cfRule type="cellIs" dxfId="11934" priority="11870" stopIfTrue="1" operator="lessThan">
      <formula>G156</formula>
    </cfRule>
  </conditionalFormatting>
  <conditionalFormatting sqref="O156">
    <cfRule type="cellIs" dxfId="11933" priority="11869" stopIfTrue="1" operator="lessThan">
      <formula>G156</formula>
    </cfRule>
  </conditionalFormatting>
  <conditionalFormatting sqref="O156">
    <cfRule type="cellIs" dxfId="11932" priority="11868" stopIfTrue="1" operator="lessThan">
      <formula>G156</formula>
    </cfRule>
  </conditionalFormatting>
  <conditionalFormatting sqref="O156">
    <cfRule type="cellIs" dxfId="11931" priority="11867" stopIfTrue="1" operator="lessThan">
      <formula>G156</formula>
    </cfRule>
  </conditionalFormatting>
  <conditionalFormatting sqref="O156">
    <cfRule type="cellIs" dxfId="11930" priority="11866" stopIfTrue="1" operator="lessThan">
      <formula>G156</formula>
    </cfRule>
  </conditionalFormatting>
  <conditionalFormatting sqref="O156">
    <cfRule type="cellIs" dxfId="11929" priority="11865" stopIfTrue="1" operator="lessThan">
      <formula>G156</formula>
    </cfRule>
  </conditionalFormatting>
  <conditionalFormatting sqref="O156">
    <cfRule type="cellIs" dxfId="11928" priority="11864" stopIfTrue="1" operator="lessThan">
      <formula>G156</formula>
    </cfRule>
  </conditionalFormatting>
  <conditionalFormatting sqref="O156">
    <cfRule type="cellIs" dxfId="11927" priority="11863" stopIfTrue="1" operator="lessThan">
      <formula>G156</formula>
    </cfRule>
  </conditionalFormatting>
  <conditionalFormatting sqref="O156">
    <cfRule type="cellIs" dxfId="11926" priority="11862" stopIfTrue="1" operator="lessThan">
      <formula>G156</formula>
    </cfRule>
  </conditionalFormatting>
  <conditionalFormatting sqref="O156">
    <cfRule type="cellIs" dxfId="11925" priority="11861" stopIfTrue="1" operator="lessThan">
      <formula>G156</formula>
    </cfRule>
  </conditionalFormatting>
  <conditionalFormatting sqref="O156">
    <cfRule type="cellIs" dxfId="11924" priority="11860" stopIfTrue="1" operator="lessThan">
      <formula>G156</formula>
    </cfRule>
  </conditionalFormatting>
  <conditionalFormatting sqref="O156">
    <cfRule type="cellIs" dxfId="11923" priority="11859" stopIfTrue="1" operator="lessThan">
      <formula>G156</formula>
    </cfRule>
  </conditionalFormatting>
  <conditionalFormatting sqref="O156">
    <cfRule type="cellIs" dxfId="11922" priority="11858" stopIfTrue="1" operator="lessThan">
      <formula>G156</formula>
    </cfRule>
  </conditionalFormatting>
  <conditionalFormatting sqref="O156">
    <cfRule type="cellIs" dxfId="11921" priority="11857" stopIfTrue="1" operator="lessThan">
      <formula>G156</formula>
    </cfRule>
  </conditionalFormatting>
  <conditionalFormatting sqref="O156">
    <cfRule type="cellIs" dxfId="11920" priority="11856" stopIfTrue="1" operator="lessThan">
      <formula>G156</formula>
    </cfRule>
  </conditionalFormatting>
  <conditionalFormatting sqref="O156">
    <cfRule type="cellIs" dxfId="11919" priority="11855" stopIfTrue="1" operator="lessThan">
      <formula>G156</formula>
    </cfRule>
  </conditionalFormatting>
  <conditionalFormatting sqref="O156">
    <cfRule type="cellIs" dxfId="11918" priority="11854" stopIfTrue="1" operator="lessThan">
      <formula>G156</formula>
    </cfRule>
  </conditionalFormatting>
  <conditionalFormatting sqref="O156">
    <cfRule type="cellIs" dxfId="11917" priority="11853" stopIfTrue="1" operator="lessThan">
      <formula>G156</formula>
    </cfRule>
  </conditionalFormatting>
  <conditionalFormatting sqref="O156">
    <cfRule type="cellIs" dxfId="11916" priority="11852" stopIfTrue="1" operator="lessThan">
      <formula>G156</formula>
    </cfRule>
  </conditionalFormatting>
  <conditionalFormatting sqref="O156">
    <cfRule type="cellIs" dxfId="11915" priority="11851" stopIfTrue="1" operator="lessThan">
      <formula>G156</formula>
    </cfRule>
  </conditionalFormatting>
  <conditionalFormatting sqref="O156">
    <cfRule type="cellIs" dxfId="11914" priority="11850" stopIfTrue="1" operator="lessThan">
      <formula>G156</formula>
    </cfRule>
  </conditionalFormatting>
  <conditionalFormatting sqref="O156">
    <cfRule type="cellIs" dxfId="11913" priority="11849" stopIfTrue="1" operator="lessThan">
      <formula>G156</formula>
    </cfRule>
  </conditionalFormatting>
  <conditionalFormatting sqref="O156">
    <cfRule type="cellIs" dxfId="11912" priority="11848" stopIfTrue="1" operator="lessThan">
      <formula>G156</formula>
    </cfRule>
  </conditionalFormatting>
  <conditionalFormatting sqref="O156">
    <cfRule type="cellIs" dxfId="11911" priority="11847" stopIfTrue="1" operator="lessThan">
      <formula>G156</formula>
    </cfRule>
  </conditionalFormatting>
  <conditionalFormatting sqref="O156">
    <cfRule type="cellIs" dxfId="11910" priority="11846" stopIfTrue="1" operator="lessThan">
      <formula>G156</formula>
    </cfRule>
  </conditionalFormatting>
  <conditionalFormatting sqref="O156">
    <cfRule type="cellIs" dxfId="11909" priority="11845" stopIfTrue="1" operator="lessThan">
      <formula>G156</formula>
    </cfRule>
  </conditionalFormatting>
  <conditionalFormatting sqref="O156">
    <cfRule type="cellIs" dxfId="11908" priority="11844" stopIfTrue="1" operator="lessThan">
      <formula>G156</formula>
    </cfRule>
  </conditionalFormatting>
  <conditionalFormatting sqref="O156">
    <cfRule type="cellIs" dxfId="11907" priority="11843" stopIfTrue="1" operator="lessThan">
      <formula>G156</formula>
    </cfRule>
  </conditionalFormatting>
  <conditionalFormatting sqref="O156">
    <cfRule type="cellIs" dxfId="11906" priority="11842" stopIfTrue="1" operator="lessThan">
      <formula>G156</formula>
    </cfRule>
  </conditionalFormatting>
  <conditionalFormatting sqref="O156">
    <cfRule type="cellIs" dxfId="11905" priority="11841" stopIfTrue="1" operator="lessThan">
      <formula>G156</formula>
    </cfRule>
  </conditionalFormatting>
  <conditionalFormatting sqref="O156">
    <cfRule type="cellIs" dxfId="11904" priority="11840" stopIfTrue="1" operator="lessThan">
      <formula>G156</formula>
    </cfRule>
  </conditionalFormatting>
  <conditionalFormatting sqref="O156">
    <cfRule type="cellIs" dxfId="11903" priority="11839" stopIfTrue="1" operator="lessThan">
      <formula>G156</formula>
    </cfRule>
  </conditionalFormatting>
  <conditionalFormatting sqref="O156">
    <cfRule type="cellIs" dxfId="11902" priority="11838" stopIfTrue="1" operator="lessThan">
      <formula>G156</formula>
    </cfRule>
  </conditionalFormatting>
  <conditionalFormatting sqref="O156">
    <cfRule type="cellIs" dxfId="11901" priority="11837" stopIfTrue="1" operator="lessThan">
      <formula>G156</formula>
    </cfRule>
  </conditionalFormatting>
  <conditionalFormatting sqref="O156">
    <cfRule type="cellIs" dxfId="11900" priority="11836" stopIfTrue="1" operator="lessThan">
      <formula>G156</formula>
    </cfRule>
  </conditionalFormatting>
  <conditionalFormatting sqref="O156">
    <cfRule type="cellIs" dxfId="11899" priority="11835" stopIfTrue="1" operator="lessThan">
      <formula>G156</formula>
    </cfRule>
  </conditionalFormatting>
  <conditionalFormatting sqref="O156">
    <cfRule type="cellIs" dxfId="11898" priority="11834" stopIfTrue="1" operator="lessThan">
      <formula>G156</formula>
    </cfRule>
  </conditionalFormatting>
  <conditionalFormatting sqref="O156">
    <cfRule type="cellIs" dxfId="11897" priority="11833" stopIfTrue="1" operator="lessThan">
      <formula>G156</formula>
    </cfRule>
  </conditionalFormatting>
  <conditionalFormatting sqref="O156">
    <cfRule type="cellIs" dxfId="11896" priority="11832" stopIfTrue="1" operator="lessThan">
      <formula>G156</formula>
    </cfRule>
  </conditionalFormatting>
  <conditionalFormatting sqref="O156">
    <cfRule type="cellIs" dxfId="11895" priority="11831" stopIfTrue="1" operator="lessThan">
      <formula>G156</formula>
    </cfRule>
  </conditionalFormatting>
  <conditionalFormatting sqref="O156">
    <cfRule type="cellIs" dxfId="11894" priority="11830" stopIfTrue="1" operator="lessThan">
      <formula>G156</formula>
    </cfRule>
  </conditionalFormatting>
  <conditionalFormatting sqref="O156">
    <cfRule type="cellIs" dxfId="11893" priority="11829" stopIfTrue="1" operator="lessThan">
      <formula>G156</formula>
    </cfRule>
  </conditionalFormatting>
  <conditionalFormatting sqref="O156">
    <cfRule type="cellIs" dxfId="11892" priority="11828" stopIfTrue="1" operator="lessThan">
      <formula>G156</formula>
    </cfRule>
  </conditionalFormatting>
  <conditionalFormatting sqref="O156">
    <cfRule type="cellIs" dxfId="11891" priority="11827" stopIfTrue="1" operator="lessThan">
      <formula>G156</formula>
    </cfRule>
  </conditionalFormatting>
  <conditionalFormatting sqref="O156">
    <cfRule type="cellIs" dxfId="11890" priority="11826" stopIfTrue="1" operator="lessThan">
      <formula>G156</formula>
    </cfRule>
  </conditionalFormatting>
  <conditionalFormatting sqref="O156">
    <cfRule type="cellIs" dxfId="11889" priority="11825" stopIfTrue="1" operator="lessThan">
      <formula>G156</formula>
    </cfRule>
  </conditionalFormatting>
  <conditionalFormatting sqref="O156">
    <cfRule type="cellIs" dxfId="11888" priority="11824" stopIfTrue="1" operator="lessThan">
      <formula>G156</formula>
    </cfRule>
  </conditionalFormatting>
  <conditionalFormatting sqref="O156">
    <cfRule type="cellIs" dxfId="11887" priority="11823" stopIfTrue="1" operator="lessThan">
      <formula>G156</formula>
    </cfRule>
  </conditionalFormatting>
  <conditionalFormatting sqref="O156">
    <cfRule type="cellIs" dxfId="11886" priority="11822" stopIfTrue="1" operator="lessThan">
      <formula>G156</formula>
    </cfRule>
  </conditionalFormatting>
  <conditionalFormatting sqref="O156">
    <cfRule type="cellIs" dxfId="11885" priority="11821" stopIfTrue="1" operator="lessThan">
      <formula>G156</formula>
    </cfRule>
  </conditionalFormatting>
  <conditionalFormatting sqref="O156">
    <cfRule type="cellIs" dxfId="11884" priority="11820" stopIfTrue="1" operator="lessThan">
      <formula>G156</formula>
    </cfRule>
  </conditionalFormatting>
  <conditionalFormatting sqref="O156">
    <cfRule type="cellIs" dxfId="11883" priority="11819" stopIfTrue="1" operator="lessThan">
      <formula>G156</formula>
    </cfRule>
  </conditionalFormatting>
  <conditionalFormatting sqref="O156">
    <cfRule type="cellIs" dxfId="11882" priority="11818" stopIfTrue="1" operator="lessThan">
      <formula>G156</formula>
    </cfRule>
  </conditionalFormatting>
  <conditionalFormatting sqref="O156">
    <cfRule type="cellIs" dxfId="11881" priority="11817" stopIfTrue="1" operator="lessThan">
      <formula>G156</formula>
    </cfRule>
  </conditionalFormatting>
  <conditionalFormatting sqref="O156">
    <cfRule type="cellIs" dxfId="11880" priority="11816" stopIfTrue="1" operator="lessThan">
      <formula>G156</formula>
    </cfRule>
  </conditionalFormatting>
  <conditionalFormatting sqref="O156">
    <cfRule type="cellIs" dxfId="11879" priority="11815" stopIfTrue="1" operator="lessThan">
      <formula>G156</formula>
    </cfRule>
  </conditionalFormatting>
  <conditionalFormatting sqref="O156">
    <cfRule type="cellIs" dxfId="11878" priority="11814" stopIfTrue="1" operator="lessThan">
      <formula>G156</formula>
    </cfRule>
  </conditionalFormatting>
  <conditionalFormatting sqref="O156">
    <cfRule type="cellIs" dxfId="11877" priority="11813" stopIfTrue="1" operator="lessThan">
      <formula>G156</formula>
    </cfRule>
  </conditionalFormatting>
  <conditionalFormatting sqref="O156">
    <cfRule type="cellIs" dxfId="11876" priority="11812" stopIfTrue="1" operator="lessThan">
      <formula>G156</formula>
    </cfRule>
  </conditionalFormatting>
  <conditionalFormatting sqref="O156">
    <cfRule type="cellIs" dxfId="11875" priority="11811" stopIfTrue="1" operator="lessThan">
      <formula>G156</formula>
    </cfRule>
  </conditionalFormatting>
  <conditionalFormatting sqref="O156">
    <cfRule type="cellIs" dxfId="11874" priority="11810" stopIfTrue="1" operator="lessThan">
      <formula>G156</formula>
    </cfRule>
  </conditionalFormatting>
  <conditionalFormatting sqref="O156">
    <cfRule type="cellIs" dxfId="11873" priority="11809" stopIfTrue="1" operator="lessThan">
      <formula>G156</formula>
    </cfRule>
  </conditionalFormatting>
  <conditionalFormatting sqref="O156">
    <cfRule type="cellIs" dxfId="11872" priority="11808" stopIfTrue="1" operator="lessThan">
      <formula>G156</formula>
    </cfRule>
  </conditionalFormatting>
  <conditionalFormatting sqref="O156">
    <cfRule type="cellIs" dxfId="11871" priority="11807" stopIfTrue="1" operator="lessThan">
      <formula>G156</formula>
    </cfRule>
  </conditionalFormatting>
  <conditionalFormatting sqref="O156">
    <cfRule type="cellIs" dxfId="11870" priority="11806" stopIfTrue="1" operator="lessThan">
      <formula>G156</formula>
    </cfRule>
  </conditionalFormatting>
  <conditionalFormatting sqref="O156">
    <cfRule type="cellIs" dxfId="11869" priority="11805" stopIfTrue="1" operator="lessThan">
      <formula>G156</formula>
    </cfRule>
  </conditionalFormatting>
  <conditionalFormatting sqref="O156">
    <cfRule type="cellIs" dxfId="11868" priority="11804" stopIfTrue="1" operator="lessThan">
      <formula>G156</formula>
    </cfRule>
  </conditionalFormatting>
  <conditionalFormatting sqref="O156">
    <cfRule type="cellIs" dxfId="11867" priority="11803" stopIfTrue="1" operator="lessThan">
      <formula>G156</formula>
    </cfRule>
  </conditionalFormatting>
  <conditionalFormatting sqref="O156">
    <cfRule type="cellIs" dxfId="11866" priority="11802" stopIfTrue="1" operator="lessThan">
      <formula>G156</formula>
    </cfRule>
  </conditionalFormatting>
  <conditionalFormatting sqref="O156">
    <cfRule type="cellIs" dxfId="11865" priority="11801" stopIfTrue="1" operator="lessThan">
      <formula>G156</formula>
    </cfRule>
  </conditionalFormatting>
  <conditionalFormatting sqref="O156">
    <cfRule type="cellIs" dxfId="11864" priority="11800" stopIfTrue="1" operator="lessThan">
      <formula>G156</formula>
    </cfRule>
  </conditionalFormatting>
  <conditionalFormatting sqref="O156">
    <cfRule type="cellIs" dxfId="11863" priority="11799" stopIfTrue="1" operator="lessThan">
      <formula>G156</formula>
    </cfRule>
  </conditionalFormatting>
  <conditionalFormatting sqref="O156">
    <cfRule type="cellIs" dxfId="11862" priority="11798" stopIfTrue="1" operator="lessThan">
      <formula>G156</formula>
    </cfRule>
  </conditionalFormatting>
  <conditionalFormatting sqref="O156">
    <cfRule type="cellIs" dxfId="11861" priority="11797" stopIfTrue="1" operator="lessThan">
      <formula>G156</formula>
    </cfRule>
  </conditionalFormatting>
  <conditionalFormatting sqref="O156">
    <cfRule type="cellIs" dxfId="11860" priority="11796" stopIfTrue="1" operator="lessThan">
      <formula>G156</formula>
    </cfRule>
  </conditionalFormatting>
  <conditionalFormatting sqref="O156">
    <cfRule type="cellIs" dxfId="11859" priority="11795" stopIfTrue="1" operator="lessThan">
      <formula>G156</formula>
    </cfRule>
  </conditionalFormatting>
  <conditionalFormatting sqref="O156">
    <cfRule type="cellIs" dxfId="11858" priority="11794" stopIfTrue="1" operator="lessThan">
      <formula>G156</formula>
    </cfRule>
  </conditionalFormatting>
  <conditionalFormatting sqref="O156">
    <cfRule type="cellIs" dxfId="11857" priority="11793" stopIfTrue="1" operator="lessThan">
      <formula>G156</formula>
    </cfRule>
  </conditionalFormatting>
  <conditionalFormatting sqref="O156">
    <cfRule type="cellIs" dxfId="11856" priority="11792" stopIfTrue="1" operator="lessThan">
      <formula>G156</formula>
    </cfRule>
  </conditionalFormatting>
  <conditionalFormatting sqref="O156">
    <cfRule type="cellIs" dxfId="11855" priority="11791" stopIfTrue="1" operator="lessThan">
      <formula>G156</formula>
    </cfRule>
  </conditionalFormatting>
  <conditionalFormatting sqref="O156">
    <cfRule type="cellIs" dxfId="11854" priority="11790" stopIfTrue="1" operator="lessThan">
      <formula>G156</formula>
    </cfRule>
  </conditionalFormatting>
  <conditionalFormatting sqref="O156">
    <cfRule type="cellIs" dxfId="11853" priority="11789" stopIfTrue="1" operator="lessThan">
      <formula>G156</formula>
    </cfRule>
  </conditionalFormatting>
  <conditionalFormatting sqref="O156">
    <cfRule type="cellIs" dxfId="11852" priority="11788" stopIfTrue="1" operator="lessThan">
      <formula>G156</formula>
    </cfRule>
  </conditionalFormatting>
  <conditionalFormatting sqref="O156">
    <cfRule type="cellIs" dxfId="11851" priority="11787" stopIfTrue="1" operator="lessThan">
      <formula>G156</formula>
    </cfRule>
  </conditionalFormatting>
  <conditionalFormatting sqref="O156">
    <cfRule type="cellIs" dxfId="11850" priority="11786" stopIfTrue="1" operator="lessThan">
      <formula>G156</formula>
    </cfRule>
  </conditionalFormatting>
  <conditionalFormatting sqref="O156">
    <cfRule type="cellIs" dxfId="11849" priority="11785" stopIfTrue="1" operator="lessThan">
      <formula>G156</formula>
    </cfRule>
  </conditionalFormatting>
  <conditionalFormatting sqref="O156">
    <cfRule type="cellIs" dxfId="11848" priority="11784" stopIfTrue="1" operator="lessThan">
      <formula>G156</formula>
    </cfRule>
  </conditionalFormatting>
  <conditionalFormatting sqref="O156">
    <cfRule type="cellIs" dxfId="11847" priority="11783" stopIfTrue="1" operator="lessThan">
      <formula>G156</formula>
    </cfRule>
  </conditionalFormatting>
  <conditionalFormatting sqref="O156">
    <cfRule type="cellIs" dxfId="11846" priority="11782" stopIfTrue="1" operator="lessThan">
      <formula>G156</formula>
    </cfRule>
  </conditionalFormatting>
  <conditionalFormatting sqref="O156">
    <cfRule type="cellIs" dxfId="11845" priority="11781" stopIfTrue="1" operator="lessThan">
      <formula>G156</formula>
    </cfRule>
  </conditionalFormatting>
  <conditionalFormatting sqref="O156">
    <cfRule type="cellIs" dxfId="11844" priority="11780" stopIfTrue="1" operator="lessThan">
      <formula>G156</formula>
    </cfRule>
  </conditionalFormatting>
  <conditionalFormatting sqref="O156">
    <cfRule type="cellIs" dxfId="11843" priority="11779" stopIfTrue="1" operator="lessThan">
      <formula>G156</formula>
    </cfRule>
  </conditionalFormatting>
  <conditionalFormatting sqref="O156">
    <cfRule type="cellIs" dxfId="11842" priority="11778" stopIfTrue="1" operator="lessThan">
      <formula>G156</formula>
    </cfRule>
  </conditionalFormatting>
  <conditionalFormatting sqref="O156">
    <cfRule type="cellIs" dxfId="11841" priority="11777" stopIfTrue="1" operator="lessThan">
      <formula>G156</formula>
    </cfRule>
  </conditionalFormatting>
  <conditionalFormatting sqref="O156">
    <cfRule type="cellIs" dxfId="11840" priority="11776" stopIfTrue="1" operator="lessThan">
      <formula>G156</formula>
    </cfRule>
  </conditionalFormatting>
  <conditionalFormatting sqref="O156">
    <cfRule type="cellIs" dxfId="11839" priority="11775" stopIfTrue="1" operator="lessThan">
      <formula>G156</formula>
    </cfRule>
  </conditionalFormatting>
  <conditionalFormatting sqref="O156">
    <cfRule type="cellIs" dxfId="11838" priority="11774" stopIfTrue="1" operator="lessThan">
      <formula>G156</formula>
    </cfRule>
  </conditionalFormatting>
  <conditionalFormatting sqref="O156">
    <cfRule type="cellIs" dxfId="11837" priority="11773" stopIfTrue="1" operator="lessThan">
      <formula>G156</formula>
    </cfRule>
  </conditionalFormatting>
  <conditionalFormatting sqref="O156">
    <cfRule type="cellIs" dxfId="11836" priority="11772" stopIfTrue="1" operator="lessThan">
      <formula>G156</formula>
    </cfRule>
  </conditionalFormatting>
  <conditionalFormatting sqref="O156">
    <cfRule type="cellIs" dxfId="11835" priority="11771" stopIfTrue="1" operator="lessThan">
      <formula>G156</formula>
    </cfRule>
  </conditionalFormatting>
  <conditionalFormatting sqref="O156">
    <cfRule type="cellIs" dxfId="11834" priority="11770" stopIfTrue="1" operator="lessThan">
      <formula>G156</formula>
    </cfRule>
  </conditionalFormatting>
  <conditionalFormatting sqref="O156">
    <cfRule type="cellIs" dxfId="11833" priority="11769" stopIfTrue="1" operator="lessThan">
      <formula>G156</formula>
    </cfRule>
  </conditionalFormatting>
  <conditionalFormatting sqref="O156">
    <cfRule type="cellIs" dxfId="11832" priority="11768" stopIfTrue="1" operator="lessThan">
      <formula>G156</formula>
    </cfRule>
  </conditionalFormatting>
  <conditionalFormatting sqref="O156">
    <cfRule type="cellIs" dxfId="11831" priority="11767" stopIfTrue="1" operator="lessThan">
      <formula>G156</formula>
    </cfRule>
  </conditionalFormatting>
  <conditionalFormatting sqref="O156">
    <cfRule type="cellIs" dxfId="11830" priority="11766" stopIfTrue="1" operator="lessThan">
      <formula>G156</formula>
    </cfRule>
  </conditionalFormatting>
  <conditionalFormatting sqref="O156">
    <cfRule type="cellIs" dxfId="11829" priority="11765" stopIfTrue="1" operator="lessThan">
      <formula>G156</formula>
    </cfRule>
  </conditionalFormatting>
  <conditionalFormatting sqref="O156">
    <cfRule type="cellIs" dxfId="11828" priority="11764" stopIfTrue="1" operator="lessThan">
      <formula>G156</formula>
    </cfRule>
  </conditionalFormatting>
  <conditionalFormatting sqref="O156">
    <cfRule type="cellIs" dxfId="11827" priority="11763" stopIfTrue="1" operator="lessThan">
      <formula>G156</formula>
    </cfRule>
  </conditionalFormatting>
  <conditionalFormatting sqref="O156">
    <cfRule type="cellIs" dxfId="11826" priority="11762" stopIfTrue="1" operator="lessThan">
      <formula>G156</formula>
    </cfRule>
  </conditionalFormatting>
  <conditionalFormatting sqref="O156">
    <cfRule type="cellIs" dxfId="11825" priority="11761" stopIfTrue="1" operator="lessThan">
      <formula>G156</formula>
    </cfRule>
  </conditionalFormatting>
  <conditionalFormatting sqref="O156">
    <cfRule type="cellIs" dxfId="11824" priority="11760" stopIfTrue="1" operator="lessThan">
      <formula>G156</formula>
    </cfRule>
  </conditionalFormatting>
  <conditionalFormatting sqref="O156">
    <cfRule type="cellIs" dxfId="11823" priority="11759" stopIfTrue="1" operator="lessThan">
      <formula>G156</formula>
    </cfRule>
  </conditionalFormatting>
  <conditionalFormatting sqref="O156">
    <cfRule type="cellIs" dxfId="11822" priority="11758" stopIfTrue="1" operator="lessThan">
      <formula>G156</formula>
    </cfRule>
  </conditionalFormatting>
  <conditionalFormatting sqref="O156">
    <cfRule type="cellIs" dxfId="11821" priority="11757" stopIfTrue="1" operator="lessThan">
      <formula>G156</formula>
    </cfRule>
  </conditionalFormatting>
  <conditionalFormatting sqref="O156">
    <cfRule type="cellIs" dxfId="11820" priority="11756" stopIfTrue="1" operator="lessThan">
      <formula>G156</formula>
    </cfRule>
  </conditionalFormatting>
  <conditionalFormatting sqref="O156">
    <cfRule type="cellIs" dxfId="11819" priority="11755" stopIfTrue="1" operator="lessThan">
      <formula>G156</formula>
    </cfRule>
  </conditionalFormatting>
  <conditionalFormatting sqref="O156">
    <cfRule type="cellIs" dxfId="11818" priority="11754" stopIfTrue="1" operator="lessThan">
      <formula>G156</formula>
    </cfRule>
  </conditionalFormatting>
  <conditionalFormatting sqref="O156">
    <cfRule type="cellIs" dxfId="11817" priority="11753" stopIfTrue="1" operator="lessThan">
      <formula>G156</formula>
    </cfRule>
  </conditionalFormatting>
  <conditionalFormatting sqref="O156">
    <cfRule type="cellIs" dxfId="11816" priority="11752" stopIfTrue="1" operator="lessThan">
      <formula>G156</formula>
    </cfRule>
  </conditionalFormatting>
  <conditionalFormatting sqref="O156">
    <cfRule type="cellIs" dxfId="11815" priority="11751" stopIfTrue="1" operator="lessThan">
      <formula>G156</formula>
    </cfRule>
  </conditionalFormatting>
  <conditionalFormatting sqref="O156">
    <cfRule type="cellIs" dxfId="11814" priority="11750" stopIfTrue="1" operator="lessThan">
      <formula>G156</formula>
    </cfRule>
  </conditionalFormatting>
  <conditionalFormatting sqref="O156">
    <cfRule type="cellIs" dxfId="11813" priority="11749" stopIfTrue="1" operator="lessThan">
      <formula>G156</formula>
    </cfRule>
  </conditionalFormatting>
  <conditionalFormatting sqref="O156">
    <cfRule type="cellIs" dxfId="11812" priority="11748" stopIfTrue="1" operator="lessThan">
      <formula>G156</formula>
    </cfRule>
  </conditionalFormatting>
  <conditionalFormatting sqref="O156">
    <cfRule type="cellIs" dxfId="11811" priority="11747" stopIfTrue="1" operator="lessThan">
      <formula>G156</formula>
    </cfRule>
  </conditionalFormatting>
  <conditionalFormatting sqref="O156">
    <cfRule type="cellIs" dxfId="11810" priority="11746" stopIfTrue="1" operator="lessThan">
      <formula>G156</formula>
    </cfRule>
  </conditionalFormatting>
  <conditionalFormatting sqref="O156">
    <cfRule type="cellIs" dxfId="11809" priority="11745" stopIfTrue="1" operator="lessThan">
      <formula>G156</formula>
    </cfRule>
  </conditionalFormatting>
  <conditionalFormatting sqref="O156">
    <cfRule type="cellIs" dxfId="11808" priority="11744" stopIfTrue="1" operator="lessThan">
      <formula>G156</formula>
    </cfRule>
  </conditionalFormatting>
  <conditionalFormatting sqref="O156">
    <cfRule type="cellIs" dxfId="11807" priority="11743" stopIfTrue="1" operator="lessThan">
      <formula>G156</formula>
    </cfRule>
  </conditionalFormatting>
  <conditionalFormatting sqref="O156">
    <cfRule type="cellIs" dxfId="11806" priority="11742" stopIfTrue="1" operator="lessThan">
      <formula>G156</formula>
    </cfRule>
  </conditionalFormatting>
  <conditionalFormatting sqref="O156">
    <cfRule type="cellIs" dxfId="11805" priority="11741" stopIfTrue="1" operator="lessThan">
      <formula>G156</formula>
    </cfRule>
  </conditionalFormatting>
  <conditionalFormatting sqref="O156">
    <cfRule type="cellIs" dxfId="11804" priority="11740" stopIfTrue="1" operator="lessThan">
      <formula>G156</formula>
    </cfRule>
  </conditionalFormatting>
  <conditionalFormatting sqref="O156">
    <cfRule type="cellIs" dxfId="11803" priority="11739" stopIfTrue="1" operator="lessThan">
      <formula>G156</formula>
    </cfRule>
  </conditionalFormatting>
  <conditionalFormatting sqref="O156">
    <cfRule type="cellIs" dxfId="11802" priority="11738" stopIfTrue="1" operator="lessThan">
      <formula>G156</formula>
    </cfRule>
  </conditionalFormatting>
  <conditionalFormatting sqref="O156">
    <cfRule type="cellIs" dxfId="11801" priority="11737" stopIfTrue="1" operator="lessThan">
      <formula>G156</formula>
    </cfRule>
  </conditionalFormatting>
  <conditionalFormatting sqref="O156">
    <cfRule type="cellIs" dxfId="11800" priority="11736" stopIfTrue="1" operator="lessThan">
      <formula>G156</formula>
    </cfRule>
  </conditionalFormatting>
  <conditionalFormatting sqref="O156">
    <cfRule type="cellIs" dxfId="11799" priority="11735" stopIfTrue="1" operator="lessThan">
      <formula>G156</formula>
    </cfRule>
  </conditionalFormatting>
  <conditionalFormatting sqref="O156">
    <cfRule type="cellIs" dxfId="11798" priority="11734" stopIfTrue="1" operator="lessThan">
      <formula>G156</formula>
    </cfRule>
  </conditionalFormatting>
  <conditionalFormatting sqref="O156">
    <cfRule type="cellIs" dxfId="11797" priority="11733" stopIfTrue="1" operator="lessThan">
      <formula>G156</formula>
    </cfRule>
  </conditionalFormatting>
  <conditionalFormatting sqref="O156">
    <cfRule type="cellIs" dxfId="11796" priority="11732" stopIfTrue="1" operator="lessThan">
      <formula>G156</formula>
    </cfRule>
  </conditionalFormatting>
  <conditionalFormatting sqref="O156">
    <cfRule type="cellIs" dxfId="11795" priority="11731" stopIfTrue="1" operator="lessThan">
      <formula>G156</formula>
    </cfRule>
  </conditionalFormatting>
  <conditionalFormatting sqref="O156">
    <cfRule type="cellIs" dxfId="11794" priority="11730" stopIfTrue="1" operator="lessThan">
      <formula>G156</formula>
    </cfRule>
  </conditionalFormatting>
  <conditionalFormatting sqref="O156">
    <cfRule type="cellIs" dxfId="11793" priority="11729" stopIfTrue="1" operator="lessThan">
      <formula>G156</formula>
    </cfRule>
  </conditionalFormatting>
  <conditionalFormatting sqref="O156">
    <cfRule type="cellIs" dxfId="11792" priority="11728" stopIfTrue="1" operator="lessThan">
      <formula>G156</formula>
    </cfRule>
  </conditionalFormatting>
  <conditionalFormatting sqref="O156">
    <cfRule type="cellIs" dxfId="11791" priority="11727" stopIfTrue="1" operator="lessThan">
      <formula>G156</formula>
    </cfRule>
  </conditionalFormatting>
  <conditionalFormatting sqref="O156">
    <cfRule type="cellIs" dxfId="11790" priority="11726" stopIfTrue="1" operator="lessThan">
      <formula>G156</formula>
    </cfRule>
  </conditionalFormatting>
  <conditionalFormatting sqref="O156">
    <cfRule type="cellIs" dxfId="11789" priority="11725" stopIfTrue="1" operator="lessThan">
      <formula>G156</formula>
    </cfRule>
  </conditionalFormatting>
  <conditionalFormatting sqref="O156">
    <cfRule type="cellIs" dxfId="11788" priority="11724" stopIfTrue="1" operator="lessThan">
      <formula>G156</formula>
    </cfRule>
  </conditionalFormatting>
  <conditionalFormatting sqref="O156">
    <cfRule type="cellIs" dxfId="11787" priority="11723" stopIfTrue="1" operator="lessThan">
      <formula>G156</formula>
    </cfRule>
  </conditionalFormatting>
  <conditionalFormatting sqref="O156">
    <cfRule type="cellIs" dxfId="11786" priority="11722" stopIfTrue="1" operator="lessThan">
      <formula>G156</formula>
    </cfRule>
  </conditionalFormatting>
  <conditionalFormatting sqref="O156">
    <cfRule type="cellIs" dxfId="11785" priority="11721" stopIfTrue="1" operator="lessThan">
      <formula>G156</formula>
    </cfRule>
  </conditionalFormatting>
  <conditionalFormatting sqref="O156">
    <cfRule type="cellIs" dxfId="11784" priority="11720" stopIfTrue="1" operator="lessThan">
      <formula>G156</formula>
    </cfRule>
  </conditionalFormatting>
  <conditionalFormatting sqref="O156">
    <cfRule type="cellIs" dxfId="11783" priority="11719" stopIfTrue="1" operator="lessThan">
      <formula>G156</formula>
    </cfRule>
  </conditionalFormatting>
  <conditionalFormatting sqref="O156">
    <cfRule type="cellIs" dxfId="11782" priority="11718" stopIfTrue="1" operator="lessThan">
      <formula>G156</formula>
    </cfRule>
  </conditionalFormatting>
  <conditionalFormatting sqref="O156">
    <cfRule type="cellIs" dxfId="11781" priority="11717" stopIfTrue="1" operator="lessThan">
      <formula>G156</formula>
    </cfRule>
  </conditionalFormatting>
  <conditionalFormatting sqref="O156">
    <cfRule type="cellIs" dxfId="11780" priority="11716" stopIfTrue="1" operator="lessThan">
      <formula>G156</formula>
    </cfRule>
  </conditionalFormatting>
  <conditionalFormatting sqref="O156">
    <cfRule type="cellIs" dxfId="11779" priority="11715" stopIfTrue="1" operator="lessThan">
      <formula>G156</formula>
    </cfRule>
  </conditionalFormatting>
  <conditionalFormatting sqref="O156">
    <cfRule type="cellIs" dxfId="11778" priority="11714" stopIfTrue="1" operator="lessThan">
      <formula>G156</formula>
    </cfRule>
  </conditionalFormatting>
  <conditionalFormatting sqref="O156">
    <cfRule type="cellIs" dxfId="11777" priority="11713" stopIfTrue="1" operator="lessThan">
      <formula>G156</formula>
    </cfRule>
  </conditionalFormatting>
  <conditionalFormatting sqref="O156">
    <cfRule type="cellIs" dxfId="11776" priority="11712" stopIfTrue="1" operator="lessThan">
      <formula>G156</formula>
    </cfRule>
  </conditionalFormatting>
  <conditionalFormatting sqref="O156">
    <cfRule type="cellIs" dxfId="11775" priority="11711" stopIfTrue="1" operator="lessThan">
      <formula>G156</formula>
    </cfRule>
  </conditionalFormatting>
  <conditionalFormatting sqref="O156">
    <cfRule type="cellIs" dxfId="11774" priority="11710" stopIfTrue="1" operator="lessThan">
      <formula>G156</formula>
    </cfRule>
  </conditionalFormatting>
  <conditionalFormatting sqref="O156">
    <cfRule type="cellIs" dxfId="11773" priority="11709" stopIfTrue="1" operator="lessThan">
      <formula>G156</formula>
    </cfRule>
  </conditionalFormatting>
  <conditionalFormatting sqref="O156">
    <cfRule type="cellIs" dxfId="11772" priority="11708" stopIfTrue="1" operator="lessThan">
      <formula>G156</formula>
    </cfRule>
  </conditionalFormatting>
  <conditionalFormatting sqref="O156">
    <cfRule type="cellIs" dxfId="11771" priority="11707" stopIfTrue="1" operator="lessThan">
      <formula>G156</formula>
    </cfRule>
  </conditionalFormatting>
  <conditionalFormatting sqref="O156">
    <cfRule type="cellIs" dxfId="11770" priority="11706" stopIfTrue="1" operator="lessThan">
      <formula>G156</formula>
    </cfRule>
  </conditionalFormatting>
  <conditionalFormatting sqref="O156">
    <cfRule type="cellIs" dxfId="11769" priority="11705" stopIfTrue="1" operator="lessThan">
      <formula>G156</formula>
    </cfRule>
  </conditionalFormatting>
  <conditionalFormatting sqref="O156">
    <cfRule type="cellIs" dxfId="11768" priority="11704" stopIfTrue="1" operator="lessThan">
      <formula>G156</formula>
    </cfRule>
  </conditionalFormatting>
  <conditionalFormatting sqref="O156">
    <cfRule type="cellIs" dxfId="11767" priority="11703" stopIfTrue="1" operator="lessThan">
      <formula>G156</formula>
    </cfRule>
  </conditionalFormatting>
  <conditionalFormatting sqref="O156">
    <cfRule type="cellIs" dxfId="11766" priority="11702" stopIfTrue="1" operator="lessThan">
      <formula>G156</formula>
    </cfRule>
  </conditionalFormatting>
  <conditionalFormatting sqref="O156">
    <cfRule type="cellIs" dxfId="11765" priority="11701" stopIfTrue="1" operator="lessThan">
      <formula>G156</formula>
    </cfRule>
  </conditionalFormatting>
  <conditionalFormatting sqref="O156">
    <cfRule type="cellIs" dxfId="11764" priority="11700" stopIfTrue="1" operator="lessThan">
      <formula>G156</formula>
    </cfRule>
  </conditionalFormatting>
  <conditionalFormatting sqref="O156">
    <cfRule type="cellIs" dxfId="11763" priority="11699" stopIfTrue="1" operator="lessThan">
      <formula>G156</formula>
    </cfRule>
  </conditionalFormatting>
  <conditionalFormatting sqref="O156">
    <cfRule type="cellIs" dxfId="11762" priority="11698" stopIfTrue="1" operator="lessThan">
      <formula>G156</formula>
    </cfRule>
  </conditionalFormatting>
  <conditionalFormatting sqref="O156">
    <cfRule type="cellIs" dxfId="11761" priority="11697" stopIfTrue="1" operator="lessThan">
      <formula>G156</formula>
    </cfRule>
  </conditionalFormatting>
  <conditionalFormatting sqref="O156">
    <cfRule type="cellIs" dxfId="11760" priority="11696" stopIfTrue="1" operator="lessThan">
      <formula>G156</formula>
    </cfRule>
  </conditionalFormatting>
  <conditionalFormatting sqref="O156">
    <cfRule type="cellIs" dxfId="11759" priority="11695" stopIfTrue="1" operator="lessThan">
      <formula>G156</formula>
    </cfRule>
  </conditionalFormatting>
  <conditionalFormatting sqref="O156">
    <cfRule type="cellIs" dxfId="11758" priority="11694" stopIfTrue="1" operator="lessThan">
      <formula>G156</formula>
    </cfRule>
  </conditionalFormatting>
  <conditionalFormatting sqref="O156">
    <cfRule type="cellIs" dxfId="11757" priority="11693" stopIfTrue="1" operator="lessThan">
      <formula>G156</formula>
    </cfRule>
  </conditionalFormatting>
  <conditionalFormatting sqref="O156">
    <cfRule type="cellIs" dxfId="11756" priority="11692" stopIfTrue="1" operator="lessThan">
      <formula>G156</formula>
    </cfRule>
  </conditionalFormatting>
  <conditionalFormatting sqref="O156">
    <cfRule type="cellIs" dxfId="11755" priority="11691" stopIfTrue="1" operator="lessThan">
      <formula>G156</formula>
    </cfRule>
  </conditionalFormatting>
  <conditionalFormatting sqref="O156">
    <cfRule type="cellIs" dxfId="11754" priority="11690" stopIfTrue="1" operator="lessThan">
      <formula>G156</formula>
    </cfRule>
  </conditionalFormatting>
  <conditionalFormatting sqref="O156">
    <cfRule type="cellIs" dxfId="11753" priority="11689" stopIfTrue="1" operator="lessThan">
      <formula>G156</formula>
    </cfRule>
  </conditionalFormatting>
  <conditionalFormatting sqref="O156">
    <cfRule type="cellIs" dxfId="11752" priority="11688" stopIfTrue="1" operator="lessThan">
      <formula>G156</formula>
    </cfRule>
  </conditionalFormatting>
  <conditionalFormatting sqref="O156">
    <cfRule type="cellIs" dxfId="11751" priority="11687" stopIfTrue="1" operator="lessThan">
      <formula>G156</formula>
    </cfRule>
  </conditionalFormatting>
  <conditionalFormatting sqref="O156">
    <cfRule type="cellIs" dxfId="11750" priority="11686" stopIfTrue="1" operator="lessThan">
      <formula>G156</formula>
    </cfRule>
  </conditionalFormatting>
  <conditionalFormatting sqref="O156">
    <cfRule type="cellIs" dxfId="11749" priority="11685" stopIfTrue="1" operator="lessThan">
      <formula>G156</formula>
    </cfRule>
  </conditionalFormatting>
  <conditionalFormatting sqref="O156">
    <cfRule type="cellIs" dxfId="11748" priority="11684" stopIfTrue="1" operator="lessThan">
      <formula>G156</formula>
    </cfRule>
  </conditionalFormatting>
  <conditionalFormatting sqref="O156">
    <cfRule type="cellIs" dxfId="11747" priority="11683" stopIfTrue="1" operator="lessThan">
      <formula>G156</formula>
    </cfRule>
  </conditionalFormatting>
  <conditionalFormatting sqref="O156">
    <cfRule type="cellIs" dxfId="11746" priority="11682" stopIfTrue="1" operator="lessThan">
      <formula>G156</formula>
    </cfRule>
  </conditionalFormatting>
  <conditionalFormatting sqref="O156">
    <cfRule type="cellIs" dxfId="11745" priority="11681" stopIfTrue="1" operator="lessThan">
      <formula>G156</formula>
    </cfRule>
  </conditionalFormatting>
  <conditionalFormatting sqref="O156">
    <cfRule type="cellIs" dxfId="11744" priority="11680" stopIfTrue="1" operator="lessThan">
      <formula>G156</formula>
    </cfRule>
  </conditionalFormatting>
  <conditionalFormatting sqref="O156">
    <cfRule type="cellIs" dxfId="11743" priority="11679" stopIfTrue="1" operator="lessThan">
      <formula>G156</formula>
    </cfRule>
  </conditionalFormatting>
  <conditionalFormatting sqref="O156">
    <cfRule type="cellIs" dxfId="11742" priority="11678" stopIfTrue="1" operator="lessThan">
      <formula>G156</formula>
    </cfRule>
  </conditionalFormatting>
  <conditionalFormatting sqref="O156">
    <cfRule type="cellIs" dxfId="11741" priority="11677" stopIfTrue="1" operator="lessThan">
      <formula>G156</formula>
    </cfRule>
  </conditionalFormatting>
  <conditionalFormatting sqref="O156">
    <cfRule type="cellIs" dxfId="11740" priority="11676" stopIfTrue="1" operator="lessThan">
      <formula>G156</formula>
    </cfRule>
  </conditionalFormatting>
  <conditionalFormatting sqref="O156">
    <cfRule type="cellIs" dxfId="11739" priority="11675" stopIfTrue="1" operator="lessThan">
      <formula>G156</formula>
    </cfRule>
  </conditionalFormatting>
  <conditionalFormatting sqref="O156">
    <cfRule type="cellIs" dxfId="11738" priority="11674" stopIfTrue="1" operator="lessThan">
      <formula>G156</formula>
    </cfRule>
  </conditionalFormatting>
  <conditionalFormatting sqref="O156">
    <cfRule type="cellIs" dxfId="11737" priority="11673" stopIfTrue="1" operator="lessThan">
      <formula>G156</formula>
    </cfRule>
  </conditionalFormatting>
  <conditionalFormatting sqref="O156">
    <cfRule type="cellIs" dxfId="11736" priority="11672" stopIfTrue="1" operator="lessThan">
      <formula>G156</formula>
    </cfRule>
  </conditionalFormatting>
  <conditionalFormatting sqref="O156">
    <cfRule type="cellIs" dxfId="11735" priority="11671" stopIfTrue="1" operator="lessThan">
      <formula>G156</formula>
    </cfRule>
  </conditionalFormatting>
  <conditionalFormatting sqref="O156">
    <cfRule type="cellIs" dxfId="11734" priority="11670" stopIfTrue="1" operator="lessThan">
      <formula>G156</formula>
    </cfRule>
  </conditionalFormatting>
  <conditionalFormatting sqref="O156">
    <cfRule type="cellIs" dxfId="11733" priority="11669" stopIfTrue="1" operator="lessThan">
      <formula>G156</formula>
    </cfRule>
  </conditionalFormatting>
  <conditionalFormatting sqref="O156">
    <cfRule type="cellIs" dxfId="11732" priority="11668" stopIfTrue="1" operator="lessThan">
      <formula>G156</formula>
    </cfRule>
  </conditionalFormatting>
  <conditionalFormatting sqref="O156">
    <cfRule type="cellIs" dxfId="11731" priority="11667" stopIfTrue="1" operator="lessThan">
      <formula>G156</formula>
    </cfRule>
  </conditionalFormatting>
  <conditionalFormatting sqref="O156">
    <cfRule type="cellIs" dxfId="11730" priority="11666" stopIfTrue="1" operator="lessThan">
      <formula>G156</formula>
    </cfRule>
  </conditionalFormatting>
  <conditionalFormatting sqref="O156">
    <cfRule type="cellIs" dxfId="11729" priority="11665" stopIfTrue="1" operator="lessThan">
      <formula>G156</formula>
    </cfRule>
  </conditionalFormatting>
  <conditionalFormatting sqref="O156">
    <cfRule type="cellIs" dxfId="11728" priority="11664" stopIfTrue="1" operator="lessThan">
      <formula>G156</formula>
    </cfRule>
  </conditionalFormatting>
  <conditionalFormatting sqref="O156">
    <cfRule type="cellIs" dxfId="11727" priority="11663" stopIfTrue="1" operator="lessThan">
      <formula>G156</formula>
    </cfRule>
  </conditionalFormatting>
  <conditionalFormatting sqref="O156">
    <cfRule type="cellIs" dxfId="11726" priority="11662" stopIfTrue="1" operator="lessThan">
      <formula>G156</formula>
    </cfRule>
  </conditionalFormatting>
  <conditionalFormatting sqref="O156">
    <cfRule type="cellIs" dxfId="11725" priority="11661" stopIfTrue="1" operator="lessThan">
      <formula>G156</formula>
    </cfRule>
  </conditionalFormatting>
  <conditionalFormatting sqref="O156">
    <cfRule type="cellIs" dxfId="11724" priority="11660" stopIfTrue="1" operator="lessThan">
      <formula>G156</formula>
    </cfRule>
  </conditionalFormatting>
  <conditionalFormatting sqref="O156">
    <cfRule type="cellIs" dxfId="11723" priority="11659" stopIfTrue="1" operator="lessThan">
      <formula>G156</formula>
    </cfRule>
  </conditionalFormatting>
  <conditionalFormatting sqref="O156">
    <cfRule type="cellIs" dxfId="11722" priority="11658" stopIfTrue="1" operator="lessThan">
      <formula>G156</formula>
    </cfRule>
  </conditionalFormatting>
  <conditionalFormatting sqref="O156">
    <cfRule type="cellIs" dxfId="11721" priority="11657" stopIfTrue="1" operator="lessThan">
      <formula>G156</formula>
    </cfRule>
  </conditionalFormatting>
  <conditionalFormatting sqref="O156">
    <cfRule type="cellIs" dxfId="11720" priority="11656" stopIfTrue="1" operator="lessThan">
      <formula>G156</formula>
    </cfRule>
  </conditionalFormatting>
  <conditionalFormatting sqref="O156">
    <cfRule type="cellIs" dxfId="11719" priority="11655" stopIfTrue="1" operator="lessThan">
      <formula>G156</formula>
    </cfRule>
  </conditionalFormatting>
  <conditionalFormatting sqref="O156">
    <cfRule type="cellIs" dxfId="11718" priority="11654" stopIfTrue="1" operator="lessThan">
      <formula>G156</formula>
    </cfRule>
  </conditionalFormatting>
  <conditionalFormatting sqref="O156">
    <cfRule type="cellIs" dxfId="11717" priority="11653" stopIfTrue="1" operator="lessThan">
      <formula>G156</formula>
    </cfRule>
  </conditionalFormatting>
  <conditionalFormatting sqref="O156">
    <cfRule type="cellIs" dxfId="11716" priority="11652" stopIfTrue="1" operator="lessThan">
      <formula>G156</formula>
    </cfRule>
  </conditionalFormatting>
  <conditionalFormatting sqref="O156">
    <cfRule type="cellIs" dxfId="11715" priority="11651" stopIfTrue="1" operator="lessThan">
      <formula>G156</formula>
    </cfRule>
  </conditionalFormatting>
  <conditionalFormatting sqref="O156">
    <cfRule type="cellIs" dxfId="11714" priority="11650" stopIfTrue="1" operator="lessThan">
      <formula>G156</formula>
    </cfRule>
  </conditionalFormatting>
  <conditionalFormatting sqref="O156">
    <cfRule type="cellIs" dxfId="11713" priority="11649" stopIfTrue="1" operator="lessThan">
      <formula>G156</formula>
    </cfRule>
  </conditionalFormatting>
  <conditionalFormatting sqref="O156">
    <cfRule type="cellIs" dxfId="11712" priority="11648" stopIfTrue="1" operator="lessThan">
      <formula>G156</formula>
    </cfRule>
  </conditionalFormatting>
  <conditionalFormatting sqref="O156">
    <cfRule type="cellIs" dxfId="11711" priority="11647" stopIfTrue="1" operator="lessThan">
      <formula>G156</formula>
    </cfRule>
  </conditionalFormatting>
  <conditionalFormatting sqref="O156">
    <cfRule type="cellIs" dxfId="11710" priority="11646" stopIfTrue="1" operator="lessThan">
      <formula>G156</formula>
    </cfRule>
  </conditionalFormatting>
  <conditionalFormatting sqref="O156">
    <cfRule type="cellIs" dxfId="11709" priority="11645" stopIfTrue="1" operator="lessThan">
      <formula>G156</formula>
    </cfRule>
  </conditionalFormatting>
  <conditionalFormatting sqref="O156">
    <cfRule type="cellIs" dxfId="11708" priority="11644" stopIfTrue="1" operator="lessThan">
      <formula>G156</formula>
    </cfRule>
  </conditionalFormatting>
  <conditionalFormatting sqref="O156">
    <cfRule type="cellIs" dxfId="11707" priority="11643" stopIfTrue="1" operator="lessThan">
      <formula>G156</formula>
    </cfRule>
  </conditionalFormatting>
  <conditionalFormatting sqref="O156">
    <cfRule type="cellIs" dxfId="11706" priority="11642" stopIfTrue="1" operator="lessThan">
      <formula>G156</formula>
    </cfRule>
  </conditionalFormatting>
  <conditionalFormatting sqref="O156">
    <cfRule type="cellIs" dxfId="11705" priority="11641" stopIfTrue="1" operator="lessThan">
      <formula>G156</formula>
    </cfRule>
  </conditionalFormatting>
  <conditionalFormatting sqref="O156">
    <cfRule type="cellIs" dxfId="11704" priority="11640" stopIfTrue="1" operator="lessThan">
      <formula>G156</formula>
    </cfRule>
  </conditionalFormatting>
  <conditionalFormatting sqref="O156">
    <cfRule type="cellIs" dxfId="11703" priority="11639" stopIfTrue="1" operator="lessThan">
      <formula>G156</formula>
    </cfRule>
  </conditionalFormatting>
  <conditionalFormatting sqref="O156">
    <cfRule type="cellIs" dxfId="11702" priority="11638" stopIfTrue="1" operator="lessThan">
      <formula>G156</formula>
    </cfRule>
  </conditionalFormatting>
  <conditionalFormatting sqref="O156">
    <cfRule type="cellIs" dxfId="11701" priority="11637" stopIfTrue="1" operator="lessThan">
      <formula>G156</formula>
    </cfRule>
  </conditionalFormatting>
  <conditionalFormatting sqref="O156">
    <cfRule type="cellIs" dxfId="11700" priority="11636" stopIfTrue="1" operator="lessThan">
      <formula>G156</formula>
    </cfRule>
  </conditionalFormatting>
  <conditionalFormatting sqref="O156">
    <cfRule type="cellIs" dxfId="11699" priority="11635" stopIfTrue="1" operator="lessThan">
      <formula>G156</formula>
    </cfRule>
  </conditionalFormatting>
  <conditionalFormatting sqref="O156">
    <cfRule type="cellIs" dxfId="11698" priority="11634" stopIfTrue="1" operator="lessThan">
      <formula>G156</formula>
    </cfRule>
  </conditionalFormatting>
  <conditionalFormatting sqref="O156">
    <cfRule type="cellIs" dxfId="11697" priority="11633" stopIfTrue="1" operator="lessThan">
      <formula>G156</formula>
    </cfRule>
  </conditionalFormatting>
  <conditionalFormatting sqref="O156">
    <cfRule type="cellIs" dxfId="11696" priority="11632" stopIfTrue="1" operator="lessThan">
      <formula>G156</formula>
    </cfRule>
  </conditionalFormatting>
  <conditionalFormatting sqref="O156">
    <cfRule type="cellIs" dxfId="11695" priority="11631" stopIfTrue="1" operator="lessThan">
      <formula>G156</formula>
    </cfRule>
  </conditionalFormatting>
  <conditionalFormatting sqref="O156">
    <cfRule type="cellIs" dxfId="11694" priority="11630" stopIfTrue="1" operator="lessThan">
      <formula>G156</formula>
    </cfRule>
  </conditionalFormatting>
  <conditionalFormatting sqref="O156">
    <cfRule type="cellIs" dxfId="11693" priority="11629" stopIfTrue="1" operator="lessThan">
      <formula>G156</formula>
    </cfRule>
  </conditionalFormatting>
  <conditionalFormatting sqref="O156">
    <cfRule type="cellIs" dxfId="11692" priority="11628" stopIfTrue="1" operator="lessThan">
      <formula>G156</formula>
    </cfRule>
  </conditionalFormatting>
  <conditionalFormatting sqref="O156">
    <cfRule type="cellIs" dxfId="11691" priority="11627" stopIfTrue="1" operator="lessThan">
      <formula>G156</formula>
    </cfRule>
  </conditionalFormatting>
  <conditionalFormatting sqref="O156">
    <cfRule type="cellIs" dxfId="11690" priority="11626" stopIfTrue="1" operator="lessThan">
      <formula>G156</formula>
    </cfRule>
  </conditionalFormatting>
  <conditionalFormatting sqref="O156">
    <cfRule type="cellIs" dxfId="11689" priority="11625" stopIfTrue="1" operator="lessThan">
      <formula>G156</formula>
    </cfRule>
  </conditionalFormatting>
  <conditionalFormatting sqref="O156">
    <cfRule type="cellIs" dxfId="11688" priority="11624" stopIfTrue="1" operator="lessThan">
      <formula>G156</formula>
    </cfRule>
  </conditionalFormatting>
  <conditionalFormatting sqref="O156">
    <cfRule type="cellIs" dxfId="11687" priority="11623" stopIfTrue="1" operator="lessThan">
      <formula>G156</formula>
    </cfRule>
  </conditionalFormatting>
  <conditionalFormatting sqref="O156">
    <cfRule type="cellIs" dxfId="11686" priority="11622" stopIfTrue="1" operator="lessThan">
      <formula>G156</formula>
    </cfRule>
  </conditionalFormatting>
  <conditionalFormatting sqref="O156">
    <cfRule type="cellIs" dxfId="11685" priority="11621" stopIfTrue="1" operator="lessThan">
      <formula>G156</formula>
    </cfRule>
  </conditionalFormatting>
  <conditionalFormatting sqref="O156">
    <cfRule type="cellIs" dxfId="11684" priority="11620" stopIfTrue="1" operator="lessThan">
      <formula>G156</formula>
    </cfRule>
  </conditionalFormatting>
  <conditionalFormatting sqref="O156">
    <cfRule type="cellIs" dxfId="11683" priority="11619" stopIfTrue="1" operator="lessThan">
      <formula>G156</formula>
    </cfRule>
  </conditionalFormatting>
  <conditionalFormatting sqref="O156">
    <cfRule type="cellIs" dxfId="11682" priority="11618" stopIfTrue="1" operator="lessThan">
      <formula>G156</formula>
    </cfRule>
  </conditionalFormatting>
  <conditionalFormatting sqref="O156">
    <cfRule type="cellIs" dxfId="11681" priority="11617" stopIfTrue="1" operator="lessThan">
      <formula>G156</formula>
    </cfRule>
  </conditionalFormatting>
  <conditionalFormatting sqref="O156">
    <cfRule type="cellIs" dxfId="11680" priority="11616" stopIfTrue="1" operator="lessThan">
      <formula>G156</formula>
    </cfRule>
  </conditionalFormatting>
  <conditionalFormatting sqref="O156">
    <cfRule type="cellIs" dxfId="11679" priority="11615" stopIfTrue="1" operator="lessThan">
      <formula>G156</formula>
    </cfRule>
  </conditionalFormatting>
  <conditionalFormatting sqref="O156">
    <cfRule type="cellIs" dxfId="11678" priority="11614" stopIfTrue="1" operator="lessThan">
      <formula>G156</formula>
    </cfRule>
  </conditionalFormatting>
  <conditionalFormatting sqref="O156">
    <cfRule type="cellIs" dxfId="11677" priority="11613" stopIfTrue="1" operator="lessThan">
      <formula>G156</formula>
    </cfRule>
  </conditionalFormatting>
  <conditionalFormatting sqref="O156">
    <cfRule type="cellIs" dxfId="11676" priority="11612" stopIfTrue="1" operator="lessThan">
      <formula>G156</formula>
    </cfRule>
  </conditionalFormatting>
  <conditionalFormatting sqref="O156">
    <cfRule type="cellIs" dxfId="11675" priority="11611" stopIfTrue="1" operator="lessThan">
      <formula>G156</formula>
    </cfRule>
  </conditionalFormatting>
  <conditionalFormatting sqref="O156">
    <cfRule type="cellIs" dxfId="11674" priority="11610" stopIfTrue="1" operator="lessThan">
      <formula>G156</formula>
    </cfRule>
  </conditionalFormatting>
  <conditionalFormatting sqref="O156">
    <cfRule type="cellIs" dxfId="11673" priority="11609" stopIfTrue="1" operator="lessThan">
      <formula>G156</formula>
    </cfRule>
  </conditionalFormatting>
  <conditionalFormatting sqref="O156">
    <cfRule type="cellIs" dxfId="11672" priority="11608" stopIfTrue="1" operator="lessThan">
      <formula>G156</formula>
    </cfRule>
  </conditionalFormatting>
  <conditionalFormatting sqref="O156">
    <cfRule type="cellIs" dxfId="11671" priority="11607" stopIfTrue="1" operator="lessThan">
      <formula>G156</formula>
    </cfRule>
  </conditionalFormatting>
  <conditionalFormatting sqref="O156">
    <cfRule type="cellIs" dxfId="11670" priority="11606" stopIfTrue="1" operator="lessThan">
      <formula>G156</formula>
    </cfRule>
  </conditionalFormatting>
  <conditionalFormatting sqref="O156">
    <cfRule type="cellIs" dxfId="11669" priority="11605" stopIfTrue="1" operator="lessThan">
      <formula>G156</formula>
    </cfRule>
  </conditionalFormatting>
  <conditionalFormatting sqref="O156">
    <cfRule type="cellIs" dxfId="11668" priority="11604" stopIfTrue="1" operator="lessThan">
      <formula>G156</formula>
    </cfRule>
  </conditionalFormatting>
  <conditionalFormatting sqref="O156">
    <cfRule type="cellIs" dxfId="11667" priority="11603" stopIfTrue="1" operator="lessThan">
      <formula>G156</formula>
    </cfRule>
  </conditionalFormatting>
  <conditionalFormatting sqref="O156">
    <cfRule type="cellIs" dxfId="11666" priority="11602" stopIfTrue="1" operator="lessThan">
      <formula>G156</formula>
    </cfRule>
  </conditionalFormatting>
  <conditionalFormatting sqref="O156">
    <cfRule type="cellIs" dxfId="11665" priority="11601" stopIfTrue="1" operator="lessThan">
      <formula>G156</formula>
    </cfRule>
  </conditionalFormatting>
  <conditionalFormatting sqref="O156">
    <cfRule type="cellIs" dxfId="11664" priority="11600" stopIfTrue="1" operator="lessThan">
      <formula>G156</formula>
    </cfRule>
  </conditionalFormatting>
  <conditionalFormatting sqref="O156">
    <cfRule type="cellIs" dxfId="11663" priority="11599" stopIfTrue="1" operator="lessThan">
      <formula>G156</formula>
    </cfRule>
  </conditionalFormatting>
  <conditionalFormatting sqref="O156">
    <cfRule type="cellIs" dxfId="11662" priority="11598" stopIfTrue="1" operator="lessThan">
      <formula>G156</formula>
    </cfRule>
  </conditionalFormatting>
  <conditionalFormatting sqref="O156">
    <cfRule type="cellIs" dxfId="11661" priority="11597" stopIfTrue="1" operator="lessThan">
      <formula>G156</formula>
    </cfRule>
  </conditionalFormatting>
  <conditionalFormatting sqref="O156">
    <cfRule type="cellIs" dxfId="11660" priority="11596" stopIfTrue="1" operator="lessThan">
      <formula>G156</formula>
    </cfRule>
  </conditionalFormatting>
  <conditionalFormatting sqref="O156">
    <cfRule type="cellIs" dxfId="11659" priority="11595" stopIfTrue="1" operator="lessThan">
      <formula>G156</formula>
    </cfRule>
  </conditionalFormatting>
  <conditionalFormatting sqref="O156">
    <cfRule type="cellIs" dxfId="11658" priority="11594" stopIfTrue="1" operator="lessThan">
      <formula>G156</formula>
    </cfRule>
  </conditionalFormatting>
  <conditionalFormatting sqref="Y156">
    <cfRule type="cellIs" dxfId="11657" priority="11593" stopIfTrue="1" operator="lessThan">
      <formula>J156</formula>
    </cfRule>
  </conditionalFormatting>
  <conditionalFormatting sqref="Y156">
    <cfRule type="cellIs" dxfId="11656" priority="11592" stopIfTrue="1" operator="lessThan">
      <formula>J156</formula>
    </cfRule>
  </conditionalFormatting>
  <conditionalFormatting sqref="Y156">
    <cfRule type="cellIs" dxfId="11655" priority="11591" stopIfTrue="1" operator="lessThan">
      <formula>J156</formula>
    </cfRule>
  </conditionalFormatting>
  <conditionalFormatting sqref="Y156">
    <cfRule type="cellIs" dxfId="11654" priority="11590" stopIfTrue="1" operator="lessThan">
      <formula>J156</formula>
    </cfRule>
  </conditionalFormatting>
  <conditionalFormatting sqref="Y156">
    <cfRule type="cellIs" dxfId="11653" priority="11589" stopIfTrue="1" operator="lessThan">
      <formula>J156</formula>
    </cfRule>
  </conditionalFormatting>
  <conditionalFormatting sqref="Y156">
    <cfRule type="cellIs" dxfId="11652" priority="11588" stopIfTrue="1" operator="lessThan">
      <formula>J156</formula>
    </cfRule>
  </conditionalFormatting>
  <conditionalFormatting sqref="Y156">
    <cfRule type="cellIs" dxfId="11651" priority="11587" stopIfTrue="1" operator="lessThan">
      <formula>J156</formula>
    </cfRule>
  </conditionalFormatting>
  <conditionalFormatting sqref="Y156">
    <cfRule type="cellIs" dxfId="11650" priority="11586" stopIfTrue="1" operator="lessThan">
      <formula>J156</formula>
    </cfRule>
  </conditionalFormatting>
  <conditionalFormatting sqref="Y156">
    <cfRule type="cellIs" dxfId="11649" priority="11585" stopIfTrue="1" operator="lessThan">
      <formula>J156</formula>
    </cfRule>
  </conditionalFormatting>
  <conditionalFormatting sqref="Y156">
    <cfRule type="cellIs" dxfId="11648" priority="11584" stopIfTrue="1" operator="lessThan">
      <formula>J156</formula>
    </cfRule>
  </conditionalFormatting>
  <conditionalFormatting sqref="Y156">
    <cfRule type="cellIs" dxfId="11647" priority="11583" stopIfTrue="1" operator="lessThan">
      <formula>J156</formula>
    </cfRule>
  </conditionalFormatting>
  <conditionalFormatting sqref="Y156">
    <cfRule type="cellIs" dxfId="11646" priority="11582" stopIfTrue="1" operator="lessThan">
      <formula>J156</formula>
    </cfRule>
  </conditionalFormatting>
  <conditionalFormatting sqref="X156">
    <cfRule type="cellIs" dxfId="11645" priority="11581" stopIfTrue="1" operator="lessThan">
      <formula>J156</formula>
    </cfRule>
  </conditionalFormatting>
  <conditionalFormatting sqref="X156">
    <cfRule type="cellIs" dxfId="11644" priority="11580" stopIfTrue="1" operator="lessThan">
      <formula>J156</formula>
    </cfRule>
  </conditionalFormatting>
  <conditionalFormatting sqref="X156">
    <cfRule type="cellIs" dxfId="11643" priority="11579" stopIfTrue="1" operator="lessThan">
      <formula>J156</formula>
    </cfRule>
  </conditionalFormatting>
  <conditionalFormatting sqref="Y156">
    <cfRule type="cellIs" dxfId="11642" priority="11578" stopIfTrue="1" operator="lessThan">
      <formula>J156</formula>
    </cfRule>
  </conditionalFormatting>
  <conditionalFormatting sqref="X156">
    <cfRule type="cellIs" dxfId="11641" priority="11577" stopIfTrue="1" operator="lessThan">
      <formula>J156</formula>
    </cfRule>
  </conditionalFormatting>
  <conditionalFormatting sqref="X156">
    <cfRule type="cellIs" dxfId="11640" priority="11576" stopIfTrue="1" operator="lessThan">
      <formula>J156</formula>
    </cfRule>
  </conditionalFormatting>
  <conditionalFormatting sqref="O157">
    <cfRule type="cellIs" dxfId="11639" priority="11575" stopIfTrue="1" operator="lessThan">
      <formula>G157</formula>
    </cfRule>
  </conditionalFormatting>
  <conditionalFormatting sqref="O157">
    <cfRule type="cellIs" dxfId="11638" priority="11574" stopIfTrue="1" operator="lessThan">
      <formula>G157</formula>
    </cfRule>
  </conditionalFormatting>
  <conditionalFormatting sqref="O157">
    <cfRule type="cellIs" dxfId="11637" priority="11573" stopIfTrue="1" operator="lessThan">
      <formula>G157</formula>
    </cfRule>
  </conditionalFormatting>
  <conditionalFormatting sqref="O157">
    <cfRule type="cellIs" dxfId="11636" priority="11572" stopIfTrue="1" operator="lessThan">
      <formula>G157</formula>
    </cfRule>
  </conditionalFormatting>
  <conditionalFormatting sqref="O157">
    <cfRule type="cellIs" dxfId="11635" priority="11571" stopIfTrue="1" operator="lessThan">
      <formula>G157</formula>
    </cfRule>
  </conditionalFormatting>
  <conditionalFormatting sqref="O157">
    <cfRule type="cellIs" dxfId="11634" priority="11570" stopIfTrue="1" operator="lessThan">
      <formula>G157</formula>
    </cfRule>
  </conditionalFormatting>
  <conditionalFormatting sqref="O157">
    <cfRule type="cellIs" dxfId="11633" priority="11569" stopIfTrue="1" operator="lessThan">
      <formula>G157</formula>
    </cfRule>
  </conditionalFormatting>
  <conditionalFormatting sqref="O157">
    <cfRule type="cellIs" dxfId="11632" priority="11568" stopIfTrue="1" operator="lessThan">
      <formula>G157</formula>
    </cfRule>
  </conditionalFormatting>
  <conditionalFormatting sqref="O157">
    <cfRule type="cellIs" dxfId="11631" priority="11567" stopIfTrue="1" operator="lessThan">
      <formula>G157</formula>
    </cfRule>
  </conditionalFormatting>
  <conditionalFormatting sqref="O157">
    <cfRule type="cellIs" dxfId="11630" priority="11566" stopIfTrue="1" operator="lessThan">
      <formula>G157</formula>
    </cfRule>
  </conditionalFormatting>
  <conditionalFormatting sqref="O157">
    <cfRule type="cellIs" dxfId="11629" priority="11565" stopIfTrue="1" operator="lessThan">
      <formula>G157</formula>
    </cfRule>
  </conditionalFormatting>
  <conditionalFormatting sqref="O157">
    <cfRule type="cellIs" dxfId="11628" priority="11564" stopIfTrue="1" operator="lessThan">
      <formula>G157</formula>
    </cfRule>
  </conditionalFormatting>
  <conditionalFormatting sqref="O157">
    <cfRule type="cellIs" dxfId="11627" priority="11563" stopIfTrue="1" operator="lessThan">
      <formula>G157</formula>
    </cfRule>
  </conditionalFormatting>
  <conditionalFormatting sqref="O157">
    <cfRule type="cellIs" dxfId="11626" priority="11562" stopIfTrue="1" operator="lessThan">
      <formula>G157</formula>
    </cfRule>
  </conditionalFormatting>
  <conditionalFormatting sqref="O157">
    <cfRule type="cellIs" dxfId="11625" priority="11561" stopIfTrue="1" operator="lessThan">
      <formula>G157</formula>
    </cfRule>
  </conditionalFormatting>
  <conditionalFormatting sqref="O157">
    <cfRule type="cellIs" dxfId="11624" priority="11560" stopIfTrue="1" operator="lessThan">
      <formula>G157</formula>
    </cfRule>
  </conditionalFormatting>
  <conditionalFormatting sqref="O157">
    <cfRule type="cellIs" dxfId="11623" priority="11559" stopIfTrue="1" operator="lessThan">
      <formula>G157</formula>
    </cfRule>
  </conditionalFormatting>
  <conditionalFormatting sqref="O157">
    <cfRule type="cellIs" dxfId="11622" priority="11558" stopIfTrue="1" operator="lessThan">
      <formula>G157</formula>
    </cfRule>
  </conditionalFormatting>
  <conditionalFormatting sqref="O157">
    <cfRule type="cellIs" dxfId="11621" priority="11557" stopIfTrue="1" operator="lessThan">
      <formula>G157</formula>
    </cfRule>
  </conditionalFormatting>
  <conditionalFormatting sqref="O157">
    <cfRule type="cellIs" dxfId="11620" priority="11556" stopIfTrue="1" operator="lessThan">
      <formula>G157</formula>
    </cfRule>
  </conditionalFormatting>
  <conditionalFormatting sqref="O157">
    <cfRule type="cellIs" dxfId="11619" priority="11555" stopIfTrue="1" operator="lessThan">
      <formula>G157</formula>
    </cfRule>
  </conditionalFormatting>
  <conditionalFormatting sqref="O157">
    <cfRule type="cellIs" dxfId="11618" priority="11554" stopIfTrue="1" operator="lessThan">
      <formula>G157</formula>
    </cfRule>
  </conditionalFormatting>
  <conditionalFormatting sqref="O157">
    <cfRule type="cellIs" dxfId="11617" priority="11553" stopIfTrue="1" operator="lessThan">
      <formula>G157</formula>
    </cfRule>
  </conditionalFormatting>
  <conditionalFormatting sqref="O157">
    <cfRule type="cellIs" dxfId="11616" priority="11552" stopIfTrue="1" operator="lessThan">
      <formula>G157</formula>
    </cfRule>
  </conditionalFormatting>
  <conditionalFormatting sqref="O157">
    <cfRule type="cellIs" dxfId="11615" priority="11551" stopIfTrue="1" operator="lessThan">
      <formula>G157</formula>
    </cfRule>
  </conditionalFormatting>
  <conditionalFormatting sqref="O157">
    <cfRule type="cellIs" dxfId="11614" priority="11550" stopIfTrue="1" operator="lessThan">
      <formula>G157</formula>
    </cfRule>
  </conditionalFormatting>
  <conditionalFormatting sqref="O157">
    <cfRule type="cellIs" dxfId="11613" priority="11549" stopIfTrue="1" operator="lessThan">
      <formula>G157</formula>
    </cfRule>
  </conditionalFormatting>
  <conditionalFormatting sqref="O157">
    <cfRule type="cellIs" dxfId="11612" priority="11548" stopIfTrue="1" operator="lessThan">
      <formula>G157</formula>
    </cfRule>
  </conditionalFormatting>
  <conditionalFormatting sqref="O157">
    <cfRule type="cellIs" dxfId="11611" priority="11547" stopIfTrue="1" operator="lessThan">
      <formula>G157</formula>
    </cfRule>
  </conditionalFormatting>
  <conditionalFormatting sqref="O157">
    <cfRule type="cellIs" dxfId="11610" priority="11546" stopIfTrue="1" operator="lessThan">
      <formula>G157</formula>
    </cfRule>
  </conditionalFormatting>
  <conditionalFormatting sqref="O157">
    <cfRule type="cellIs" dxfId="11609" priority="11545" stopIfTrue="1" operator="lessThan">
      <formula>G157</formula>
    </cfRule>
  </conditionalFormatting>
  <conditionalFormatting sqref="O157">
    <cfRule type="cellIs" dxfId="11608" priority="11544" stopIfTrue="1" operator="lessThan">
      <formula>G157</formula>
    </cfRule>
  </conditionalFormatting>
  <conditionalFormatting sqref="O157">
    <cfRule type="cellIs" dxfId="11607" priority="11543" stopIfTrue="1" operator="lessThan">
      <formula>G157</formula>
    </cfRule>
  </conditionalFormatting>
  <conditionalFormatting sqref="O157">
    <cfRule type="cellIs" dxfId="11606" priority="11542" stopIfTrue="1" operator="lessThan">
      <formula>G157</formula>
    </cfRule>
  </conditionalFormatting>
  <conditionalFormatting sqref="O157">
    <cfRule type="cellIs" dxfId="11605" priority="11541" stopIfTrue="1" operator="lessThan">
      <formula>G157</formula>
    </cfRule>
  </conditionalFormatting>
  <conditionalFormatting sqref="O157">
    <cfRule type="cellIs" dxfId="11604" priority="11540" stopIfTrue="1" operator="lessThan">
      <formula>G157</formula>
    </cfRule>
  </conditionalFormatting>
  <conditionalFormatting sqref="O157">
    <cfRule type="cellIs" dxfId="11603" priority="11539" stopIfTrue="1" operator="lessThan">
      <formula>G157</formula>
    </cfRule>
  </conditionalFormatting>
  <conditionalFormatting sqref="O157">
    <cfRule type="cellIs" dxfId="11602" priority="11538" stopIfTrue="1" operator="lessThan">
      <formula>G157</formula>
    </cfRule>
  </conditionalFormatting>
  <conditionalFormatting sqref="O157">
    <cfRule type="cellIs" dxfId="11601" priority="11537" stopIfTrue="1" operator="lessThan">
      <formula>G157</formula>
    </cfRule>
  </conditionalFormatting>
  <conditionalFormatting sqref="O157">
    <cfRule type="cellIs" dxfId="11600" priority="11536" stopIfTrue="1" operator="lessThan">
      <formula>G157</formula>
    </cfRule>
  </conditionalFormatting>
  <conditionalFormatting sqref="O157">
    <cfRule type="cellIs" dxfId="11599" priority="11535" stopIfTrue="1" operator="lessThan">
      <formula>G157</formula>
    </cfRule>
  </conditionalFormatting>
  <conditionalFormatting sqref="O157">
    <cfRule type="cellIs" dxfId="11598" priority="11534" stopIfTrue="1" operator="lessThan">
      <formula>G157</formula>
    </cfRule>
  </conditionalFormatting>
  <conditionalFormatting sqref="O157">
    <cfRule type="cellIs" dxfId="11597" priority="11533" stopIfTrue="1" operator="lessThan">
      <formula>G157</formula>
    </cfRule>
  </conditionalFormatting>
  <conditionalFormatting sqref="O157">
    <cfRule type="cellIs" dxfId="11596" priority="11532" stopIfTrue="1" operator="lessThan">
      <formula>G157</formula>
    </cfRule>
  </conditionalFormatting>
  <conditionalFormatting sqref="O157">
    <cfRule type="cellIs" dxfId="11595" priority="11531" stopIfTrue="1" operator="lessThan">
      <formula>G157</formula>
    </cfRule>
  </conditionalFormatting>
  <conditionalFormatting sqref="O157">
    <cfRule type="cellIs" dxfId="11594" priority="11530" stopIfTrue="1" operator="lessThan">
      <formula>G157</formula>
    </cfRule>
  </conditionalFormatting>
  <conditionalFormatting sqref="O157">
    <cfRule type="cellIs" dxfId="11593" priority="11529" stopIfTrue="1" operator="lessThan">
      <formula>G157</formula>
    </cfRule>
  </conditionalFormatting>
  <conditionalFormatting sqref="O157">
    <cfRule type="cellIs" dxfId="11592" priority="11528" stopIfTrue="1" operator="lessThan">
      <formula>G157</formula>
    </cfRule>
  </conditionalFormatting>
  <conditionalFormatting sqref="O157">
    <cfRule type="cellIs" dxfId="11591" priority="11527" stopIfTrue="1" operator="lessThan">
      <formula>G157</formula>
    </cfRule>
  </conditionalFormatting>
  <conditionalFormatting sqref="O157">
    <cfRule type="cellIs" dxfId="11590" priority="11526" stopIfTrue="1" operator="lessThan">
      <formula>G157</formula>
    </cfRule>
  </conditionalFormatting>
  <conditionalFormatting sqref="O157">
    <cfRule type="cellIs" dxfId="11589" priority="11525" stopIfTrue="1" operator="lessThan">
      <formula>G157</formula>
    </cfRule>
  </conditionalFormatting>
  <conditionalFormatting sqref="O157">
    <cfRule type="cellIs" dxfId="11588" priority="11524" stopIfTrue="1" operator="lessThan">
      <formula>G157</formula>
    </cfRule>
  </conditionalFormatting>
  <conditionalFormatting sqref="O157">
    <cfRule type="cellIs" dxfId="11587" priority="11523" stopIfTrue="1" operator="lessThan">
      <formula>G157</formula>
    </cfRule>
  </conditionalFormatting>
  <conditionalFormatting sqref="O157">
    <cfRule type="cellIs" dxfId="11586" priority="11522" stopIfTrue="1" operator="lessThan">
      <formula>G157</formula>
    </cfRule>
  </conditionalFormatting>
  <conditionalFormatting sqref="O157">
    <cfRule type="cellIs" dxfId="11585" priority="11521" stopIfTrue="1" operator="lessThan">
      <formula>G157</formula>
    </cfRule>
  </conditionalFormatting>
  <conditionalFormatting sqref="O157">
    <cfRule type="cellIs" dxfId="11584" priority="11520" stopIfTrue="1" operator="lessThan">
      <formula>G157</formula>
    </cfRule>
  </conditionalFormatting>
  <conditionalFormatting sqref="O157">
    <cfRule type="cellIs" dxfId="11583" priority="11519" stopIfTrue="1" operator="lessThan">
      <formula>G157</formula>
    </cfRule>
  </conditionalFormatting>
  <conditionalFormatting sqref="O157">
    <cfRule type="cellIs" dxfId="11582" priority="11518" stopIfTrue="1" operator="lessThan">
      <formula>G157</formula>
    </cfRule>
  </conditionalFormatting>
  <conditionalFormatting sqref="O157">
    <cfRule type="cellIs" dxfId="11581" priority="11517" stopIfTrue="1" operator="lessThan">
      <formula>G157</formula>
    </cfRule>
  </conditionalFormatting>
  <conditionalFormatting sqref="O157">
    <cfRule type="cellIs" dxfId="11580" priority="11516" stopIfTrue="1" operator="lessThan">
      <formula>G157</formula>
    </cfRule>
  </conditionalFormatting>
  <conditionalFormatting sqref="O157">
    <cfRule type="cellIs" dxfId="11579" priority="11515" stopIfTrue="1" operator="lessThan">
      <formula>G157</formula>
    </cfRule>
  </conditionalFormatting>
  <conditionalFormatting sqref="O157">
    <cfRule type="cellIs" dxfId="11578" priority="11514" stopIfTrue="1" operator="lessThan">
      <formula>G157</formula>
    </cfRule>
  </conditionalFormatting>
  <conditionalFormatting sqref="O157">
    <cfRule type="cellIs" dxfId="11577" priority="11513" stopIfTrue="1" operator="lessThan">
      <formula>G157</formula>
    </cfRule>
  </conditionalFormatting>
  <conditionalFormatting sqref="O157">
    <cfRule type="cellIs" dxfId="11576" priority="11512" stopIfTrue="1" operator="lessThan">
      <formula>G157</formula>
    </cfRule>
  </conditionalFormatting>
  <conditionalFormatting sqref="O157">
    <cfRule type="cellIs" dxfId="11575" priority="11511" stopIfTrue="1" operator="lessThan">
      <formula>G157</formula>
    </cfRule>
  </conditionalFormatting>
  <conditionalFormatting sqref="O157">
    <cfRule type="cellIs" dxfId="11574" priority="11510" stopIfTrue="1" operator="lessThan">
      <formula>G157</formula>
    </cfRule>
  </conditionalFormatting>
  <conditionalFormatting sqref="O157">
    <cfRule type="cellIs" dxfId="11573" priority="11509" stopIfTrue="1" operator="lessThan">
      <formula>G157</formula>
    </cfRule>
  </conditionalFormatting>
  <conditionalFormatting sqref="O157">
    <cfRule type="cellIs" dxfId="11572" priority="11508" stopIfTrue="1" operator="lessThan">
      <formula>G157</formula>
    </cfRule>
  </conditionalFormatting>
  <conditionalFormatting sqref="O157">
    <cfRule type="cellIs" dxfId="11571" priority="11507" stopIfTrue="1" operator="lessThan">
      <formula>G157</formula>
    </cfRule>
  </conditionalFormatting>
  <conditionalFormatting sqref="O157">
    <cfRule type="cellIs" dxfId="11570" priority="11506" stopIfTrue="1" operator="lessThan">
      <formula>G157</formula>
    </cfRule>
  </conditionalFormatting>
  <conditionalFormatting sqref="O157">
    <cfRule type="cellIs" dxfId="11569" priority="11505" stopIfTrue="1" operator="lessThan">
      <formula>G157</formula>
    </cfRule>
  </conditionalFormatting>
  <conditionalFormatting sqref="O157">
    <cfRule type="cellIs" dxfId="11568" priority="11504" stopIfTrue="1" operator="lessThan">
      <formula>G157</formula>
    </cfRule>
  </conditionalFormatting>
  <conditionalFormatting sqref="O157">
    <cfRule type="cellIs" dxfId="11567" priority="11503" stopIfTrue="1" operator="lessThan">
      <formula>G157</formula>
    </cfRule>
  </conditionalFormatting>
  <conditionalFormatting sqref="O157">
    <cfRule type="cellIs" dxfId="11566" priority="11502" stopIfTrue="1" operator="lessThan">
      <formula>G157</formula>
    </cfRule>
  </conditionalFormatting>
  <conditionalFormatting sqref="O157">
    <cfRule type="cellIs" dxfId="11565" priority="11501" stopIfTrue="1" operator="lessThan">
      <formula>G157</formula>
    </cfRule>
  </conditionalFormatting>
  <conditionalFormatting sqref="O157">
    <cfRule type="cellIs" dxfId="11564" priority="11500" stopIfTrue="1" operator="lessThan">
      <formula>G157</formula>
    </cfRule>
  </conditionalFormatting>
  <conditionalFormatting sqref="O157">
    <cfRule type="cellIs" dxfId="11563" priority="11499" stopIfTrue="1" operator="lessThan">
      <formula>G157</formula>
    </cfRule>
  </conditionalFormatting>
  <conditionalFormatting sqref="O157">
    <cfRule type="cellIs" dxfId="11562" priority="11498" stopIfTrue="1" operator="lessThan">
      <formula>G157</formula>
    </cfRule>
  </conditionalFormatting>
  <conditionalFormatting sqref="O157">
    <cfRule type="cellIs" dxfId="11561" priority="11497" stopIfTrue="1" operator="lessThan">
      <formula>G157</formula>
    </cfRule>
  </conditionalFormatting>
  <conditionalFormatting sqref="O157">
    <cfRule type="cellIs" dxfId="11560" priority="11496" stopIfTrue="1" operator="lessThan">
      <formula>G157</formula>
    </cfRule>
  </conditionalFormatting>
  <conditionalFormatting sqref="O157">
    <cfRule type="cellIs" dxfId="11559" priority="11495" stopIfTrue="1" operator="lessThan">
      <formula>G157</formula>
    </cfRule>
  </conditionalFormatting>
  <conditionalFormatting sqref="O157">
    <cfRule type="cellIs" dxfId="11558" priority="11494" stopIfTrue="1" operator="lessThan">
      <formula>G157</formula>
    </cfRule>
  </conditionalFormatting>
  <conditionalFormatting sqref="O157">
    <cfRule type="cellIs" dxfId="11557" priority="11493" stopIfTrue="1" operator="lessThan">
      <formula>G157</formula>
    </cfRule>
  </conditionalFormatting>
  <conditionalFormatting sqref="O157">
    <cfRule type="cellIs" dxfId="11556" priority="11492" stopIfTrue="1" operator="lessThan">
      <formula>G157</formula>
    </cfRule>
  </conditionalFormatting>
  <conditionalFormatting sqref="O157">
    <cfRule type="cellIs" dxfId="11555" priority="11491" stopIfTrue="1" operator="lessThan">
      <formula>G157</formula>
    </cfRule>
  </conditionalFormatting>
  <conditionalFormatting sqref="O157">
    <cfRule type="cellIs" dxfId="11554" priority="11490" stopIfTrue="1" operator="lessThan">
      <formula>G157</formula>
    </cfRule>
  </conditionalFormatting>
  <conditionalFormatting sqref="O157">
    <cfRule type="cellIs" dxfId="11553" priority="11489" stopIfTrue="1" operator="lessThan">
      <formula>G157</formula>
    </cfRule>
  </conditionalFormatting>
  <conditionalFormatting sqref="O157">
    <cfRule type="cellIs" dxfId="11552" priority="11488" stopIfTrue="1" operator="lessThan">
      <formula>G157</formula>
    </cfRule>
  </conditionalFormatting>
  <conditionalFormatting sqref="O157">
    <cfRule type="cellIs" dxfId="11551" priority="11487" stopIfTrue="1" operator="lessThan">
      <formula>G157</formula>
    </cfRule>
  </conditionalFormatting>
  <conditionalFormatting sqref="O157">
    <cfRule type="cellIs" dxfId="11550" priority="11486" stopIfTrue="1" operator="lessThan">
      <formula>G157</formula>
    </cfRule>
  </conditionalFormatting>
  <conditionalFormatting sqref="O157">
    <cfRule type="cellIs" dxfId="11549" priority="11485" stopIfTrue="1" operator="lessThan">
      <formula>G157</formula>
    </cfRule>
  </conditionalFormatting>
  <conditionalFormatting sqref="O157">
    <cfRule type="cellIs" dxfId="11548" priority="11484" stopIfTrue="1" operator="lessThan">
      <formula>G157</formula>
    </cfRule>
  </conditionalFormatting>
  <conditionalFormatting sqref="O157">
    <cfRule type="cellIs" dxfId="11547" priority="11483" stopIfTrue="1" operator="lessThan">
      <formula>G157</formula>
    </cfRule>
  </conditionalFormatting>
  <conditionalFormatting sqref="O157">
    <cfRule type="cellIs" dxfId="11546" priority="11482" stopIfTrue="1" operator="lessThan">
      <formula>G157</formula>
    </cfRule>
  </conditionalFormatting>
  <conditionalFormatting sqref="O157">
    <cfRule type="cellIs" dxfId="11545" priority="11481" stopIfTrue="1" operator="lessThan">
      <formula>G157</formula>
    </cfRule>
  </conditionalFormatting>
  <conditionalFormatting sqref="O157">
    <cfRule type="cellIs" dxfId="11544" priority="11480" stopIfTrue="1" operator="lessThan">
      <formula>G157</formula>
    </cfRule>
  </conditionalFormatting>
  <conditionalFormatting sqref="O157">
    <cfRule type="cellIs" dxfId="11543" priority="11479" stopIfTrue="1" operator="lessThan">
      <formula>G157</formula>
    </cfRule>
  </conditionalFormatting>
  <conditionalFormatting sqref="O157">
    <cfRule type="cellIs" dxfId="11542" priority="11478" stopIfTrue="1" operator="lessThan">
      <formula>G157</formula>
    </cfRule>
  </conditionalFormatting>
  <conditionalFormatting sqref="O157">
    <cfRule type="cellIs" dxfId="11541" priority="11477" stopIfTrue="1" operator="lessThan">
      <formula>G157</formula>
    </cfRule>
  </conditionalFormatting>
  <conditionalFormatting sqref="O157">
    <cfRule type="cellIs" dxfId="11540" priority="11476" stopIfTrue="1" operator="lessThan">
      <formula>G157</formula>
    </cfRule>
  </conditionalFormatting>
  <conditionalFormatting sqref="O157">
    <cfRule type="cellIs" dxfId="11539" priority="11475" stopIfTrue="1" operator="lessThan">
      <formula>G157</formula>
    </cfRule>
  </conditionalFormatting>
  <conditionalFormatting sqref="O157">
    <cfRule type="cellIs" dxfId="11538" priority="11474" stopIfTrue="1" operator="lessThan">
      <formula>G157</formula>
    </cfRule>
  </conditionalFormatting>
  <conditionalFormatting sqref="O157">
    <cfRule type="cellIs" dxfId="11537" priority="11473" stopIfTrue="1" operator="lessThan">
      <formula>G157</formula>
    </cfRule>
  </conditionalFormatting>
  <conditionalFormatting sqref="O157">
    <cfRule type="cellIs" dxfId="11536" priority="11472" stopIfTrue="1" operator="lessThan">
      <formula>G157</formula>
    </cfRule>
  </conditionalFormatting>
  <conditionalFormatting sqref="O157">
    <cfRule type="cellIs" dxfId="11535" priority="11471" stopIfTrue="1" operator="lessThan">
      <formula>G157</formula>
    </cfRule>
  </conditionalFormatting>
  <conditionalFormatting sqref="O157">
    <cfRule type="cellIs" dxfId="11534" priority="11470" stopIfTrue="1" operator="lessThan">
      <formula>G157</formula>
    </cfRule>
  </conditionalFormatting>
  <conditionalFormatting sqref="O157">
    <cfRule type="cellIs" dxfId="11533" priority="11469" stopIfTrue="1" operator="lessThan">
      <formula>G157</formula>
    </cfRule>
  </conditionalFormatting>
  <conditionalFormatting sqref="O157">
    <cfRule type="cellIs" dxfId="11532" priority="11468" stopIfTrue="1" operator="lessThan">
      <formula>G157</formula>
    </cfRule>
  </conditionalFormatting>
  <conditionalFormatting sqref="O157">
    <cfRule type="cellIs" dxfId="11531" priority="11467" stopIfTrue="1" operator="lessThan">
      <formula>G157</formula>
    </cfRule>
  </conditionalFormatting>
  <conditionalFormatting sqref="O157">
    <cfRule type="cellIs" dxfId="11530" priority="11466" stopIfTrue="1" operator="lessThan">
      <formula>G157</formula>
    </cfRule>
  </conditionalFormatting>
  <conditionalFormatting sqref="O157">
    <cfRule type="cellIs" dxfId="11529" priority="11465" stopIfTrue="1" operator="lessThan">
      <formula>G157</formula>
    </cfRule>
  </conditionalFormatting>
  <conditionalFormatting sqref="O157">
    <cfRule type="cellIs" dxfId="11528" priority="11464" stopIfTrue="1" operator="lessThan">
      <formula>G157</formula>
    </cfRule>
  </conditionalFormatting>
  <conditionalFormatting sqref="O157">
    <cfRule type="cellIs" dxfId="11527" priority="11463" stopIfTrue="1" operator="lessThan">
      <formula>G157</formula>
    </cfRule>
  </conditionalFormatting>
  <conditionalFormatting sqref="O157">
    <cfRule type="cellIs" dxfId="11526" priority="11462" stopIfTrue="1" operator="lessThan">
      <formula>G157</formula>
    </cfRule>
  </conditionalFormatting>
  <conditionalFormatting sqref="O157">
    <cfRule type="cellIs" dxfId="11525" priority="11461" stopIfTrue="1" operator="lessThan">
      <formula>G157</formula>
    </cfRule>
  </conditionalFormatting>
  <conditionalFormatting sqref="O157">
    <cfRule type="cellIs" dxfId="11524" priority="11460" stopIfTrue="1" operator="lessThan">
      <formula>G157</formula>
    </cfRule>
  </conditionalFormatting>
  <conditionalFormatting sqref="O157">
    <cfRule type="cellIs" dxfId="11523" priority="11459" stopIfTrue="1" operator="lessThan">
      <formula>G157</formula>
    </cfRule>
  </conditionalFormatting>
  <conditionalFormatting sqref="O157">
    <cfRule type="cellIs" dxfId="11522" priority="11458" stopIfTrue="1" operator="lessThan">
      <formula>G157</formula>
    </cfRule>
  </conditionalFormatting>
  <conditionalFormatting sqref="O157">
    <cfRule type="cellIs" dxfId="11521" priority="11457" stopIfTrue="1" operator="lessThan">
      <formula>G157</formula>
    </cfRule>
  </conditionalFormatting>
  <conditionalFormatting sqref="O157">
    <cfRule type="cellIs" dxfId="11520" priority="11456" stopIfTrue="1" operator="lessThan">
      <formula>G157</formula>
    </cfRule>
  </conditionalFormatting>
  <conditionalFormatting sqref="O157">
    <cfRule type="cellIs" dxfId="11519" priority="11455" stopIfTrue="1" operator="lessThan">
      <formula>G157</formula>
    </cfRule>
  </conditionalFormatting>
  <conditionalFormatting sqref="O157">
    <cfRule type="cellIs" dxfId="11518" priority="11454" stopIfTrue="1" operator="lessThan">
      <formula>G157</formula>
    </cfRule>
  </conditionalFormatting>
  <conditionalFormatting sqref="O157">
    <cfRule type="cellIs" dxfId="11517" priority="11453" stopIfTrue="1" operator="lessThan">
      <formula>G157</formula>
    </cfRule>
  </conditionalFormatting>
  <conditionalFormatting sqref="O157">
    <cfRule type="cellIs" dxfId="11516" priority="11452" stopIfTrue="1" operator="lessThan">
      <formula>G157</formula>
    </cfRule>
  </conditionalFormatting>
  <conditionalFormatting sqref="O157">
    <cfRule type="cellIs" dxfId="11515" priority="11451" stopIfTrue="1" operator="lessThan">
      <formula>G157</formula>
    </cfRule>
  </conditionalFormatting>
  <conditionalFormatting sqref="O157">
    <cfRule type="cellIs" dxfId="11514" priority="11450" stopIfTrue="1" operator="lessThan">
      <formula>G157</formula>
    </cfRule>
  </conditionalFormatting>
  <conditionalFormatting sqref="O157">
    <cfRule type="cellIs" dxfId="11513" priority="11449" stopIfTrue="1" operator="lessThan">
      <formula>G157</formula>
    </cfRule>
  </conditionalFormatting>
  <conditionalFormatting sqref="O157">
    <cfRule type="cellIs" dxfId="11512" priority="11448" stopIfTrue="1" operator="lessThan">
      <formula>G157</formula>
    </cfRule>
  </conditionalFormatting>
  <conditionalFormatting sqref="O157">
    <cfRule type="cellIs" dxfId="11511" priority="11447" stopIfTrue="1" operator="lessThan">
      <formula>G157</formula>
    </cfRule>
  </conditionalFormatting>
  <conditionalFormatting sqref="O157">
    <cfRule type="cellIs" dxfId="11510" priority="11446" stopIfTrue="1" operator="lessThan">
      <formula>G157</formula>
    </cfRule>
  </conditionalFormatting>
  <conditionalFormatting sqref="O157">
    <cfRule type="cellIs" dxfId="11509" priority="11445" stopIfTrue="1" operator="lessThan">
      <formula>G157</formula>
    </cfRule>
  </conditionalFormatting>
  <conditionalFormatting sqref="O157">
    <cfRule type="cellIs" dxfId="11508" priority="11444" stopIfTrue="1" operator="lessThan">
      <formula>G157</formula>
    </cfRule>
  </conditionalFormatting>
  <conditionalFormatting sqref="O157">
    <cfRule type="cellIs" dxfId="11507" priority="11443" stopIfTrue="1" operator="lessThan">
      <formula>G157</formula>
    </cfRule>
  </conditionalFormatting>
  <conditionalFormatting sqref="O157">
    <cfRule type="cellIs" dxfId="11506" priority="11442" stopIfTrue="1" operator="lessThan">
      <formula>G157</formula>
    </cfRule>
  </conditionalFormatting>
  <conditionalFormatting sqref="O157">
    <cfRule type="cellIs" dxfId="11505" priority="11441" stopIfTrue="1" operator="lessThan">
      <formula>G157</formula>
    </cfRule>
  </conditionalFormatting>
  <conditionalFormatting sqref="O157">
    <cfRule type="cellIs" dxfId="11504" priority="11440" stopIfTrue="1" operator="lessThan">
      <formula>G157</formula>
    </cfRule>
  </conditionalFormatting>
  <conditionalFormatting sqref="O157">
    <cfRule type="cellIs" dxfId="11503" priority="11439" stopIfTrue="1" operator="lessThan">
      <formula>G157</formula>
    </cfRule>
  </conditionalFormatting>
  <conditionalFormatting sqref="O157">
    <cfRule type="cellIs" dxfId="11502" priority="11438" stopIfTrue="1" operator="lessThan">
      <formula>G157</formula>
    </cfRule>
  </conditionalFormatting>
  <conditionalFormatting sqref="O157">
    <cfRule type="cellIs" dxfId="11501" priority="11437" stopIfTrue="1" operator="lessThan">
      <formula>G157</formula>
    </cfRule>
  </conditionalFormatting>
  <conditionalFormatting sqref="O157">
    <cfRule type="cellIs" dxfId="11500" priority="11436" stopIfTrue="1" operator="lessThan">
      <formula>G157</formula>
    </cfRule>
  </conditionalFormatting>
  <conditionalFormatting sqref="O157">
    <cfRule type="cellIs" dxfId="11499" priority="11435" stopIfTrue="1" operator="lessThan">
      <formula>G157</formula>
    </cfRule>
  </conditionalFormatting>
  <conditionalFormatting sqref="O157">
    <cfRule type="cellIs" dxfId="11498" priority="11434" stopIfTrue="1" operator="lessThan">
      <formula>G157</formula>
    </cfRule>
  </conditionalFormatting>
  <conditionalFormatting sqref="O157">
    <cfRule type="cellIs" dxfId="11497" priority="11433" stopIfTrue="1" operator="lessThan">
      <formula>G157</formula>
    </cfRule>
  </conditionalFormatting>
  <conditionalFormatting sqref="O157">
    <cfRule type="cellIs" dxfId="11496" priority="11432" stopIfTrue="1" operator="lessThan">
      <formula>G157</formula>
    </cfRule>
  </conditionalFormatting>
  <conditionalFormatting sqref="O157">
    <cfRule type="cellIs" dxfId="11495" priority="11431" stopIfTrue="1" operator="lessThan">
      <formula>G157</formula>
    </cfRule>
  </conditionalFormatting>
  <conditionalFormatting sqref="O157">
    <cfRule type="cellIs" dxfId="11494" priority="11430" stopIfTrue="1" operator="lessThan">
      <formula>G157</formula>
    </cfRule>
  </conditionalFormatting>
  <conditionalFormatting sqref="O157">
    <cfRule type="cellIs" dxfId="11493" priority="11429" stopIfTrue="1" operator="lessThan">
      <formula>G157</formula>
    </cfRule>
  </conditionalFormatting>
  <conditionalFormatting sqref="O157">
    <cfRule type="cellIs" dxfId="11492" priority="11428" stopIfTrue="1" operator="lessThan">
      <formula>G157</formula>
    </cfRule>
  </conditionalFormatting>
  <conditionalFormatting sqref="O157">
    <cfRule type="cellIs" dxfId="11491" priority="11427" stopIfTrue="1" operator="lessThan">
      <formula>G157</formula>
    </cfRule>
  </conditionalFormatting>
  <conditionalFormatting sqref="O157">
    <cfRule type="cellIs" dxfId="11490" priority="11426" stopIfTrue="1" operator="lessThan">
      <formula>G157</formula>
    </cfRule>
  </conditionalFormatting>
  <conditionalFormatting sqref="O157">
    <cfRule type="cellIs" dxfId="11489" priority="11425" stopIfTrue="1" operator="lessThan">
      <formula>G157</formula>
    </cfRule>
  </conditionalFormatting>
  <conditionalFormatting sqref="O157">
    <cfRule type="cellIs" dxfId="11488" priority="11424" stopIfTrue="1" operator="lessThan">
      <formula>G157</formula>
    </cfRule>
  </conditionalFormatting>
  <conditionalFormatting sqref="O157">
    <cfRule type="cellIs" dxfId="11487" priority="11423" stopIfTrue="1" operator="lessThan">
      <formula>G157</formula>
    </cfRule>
  </conditionalFormatting>
  <conditionalFormatting sqref="O157">
    <cfRule type="cellIs" dxfId="11486" priority="11422" stopIfTrue="1" operator="lessThan">
      <formula>G157</formula>
    </cfRule>
  </conditionalFormatting>
  <conditionalFormatting sqref="O157">
    <cfRule type="cellIs" dxfId="11485" priority="11421" stopIfTrue="1" operator="lessThan">
      <formula>G157</formula>
    </cfRule>
  </conditionalFormatting>
  <conditionalFormatting sqref="O157">
    <cfRule type="cellIs" dxfId="11484" priority="11420" stopIfTrue="1" operator="lessThan">
      <formula>G157</formula>
    </cfRule>
  </conditionalFormatting>
  <conditionalFormatting sqref="O157">
    <cfRule type="cellIs" dxfId="11483" priority="11419" stopIfTrue="1" operator="lessThan">
      <formula>G157</formula>
    </cfRule>
  </conditionalFormatting>
  <conditionalFormatting sqref="O157">
    <cfRule type="cellIs" dxfId="11482" priority="11418" stopIfTrue="1" operator="lessThan">
      <formula>G157</formula>
    </cfRule>
  </conditionalFormatting>
  <conditionalFormatting sqref="O157">
    <cfRule type="cellIs" dxfId="11481" priority="11417" stopIfTrue="1" operator="lessThan">
      <formula>G157</formula>
    </cfRule>
  </conditionalFormatting>
  <conditionalFormatting sqref="O157">
    <cfRule type="cellIs" dxfId="11480" priority="11416" stopIfTrue="1" operator="lessThan">
      <formula>G157</formula>
    </cfRule>
  </conditionalFormatting>
  <conditionalFormatting sqref="O157">
    <cfRule type="cellIs" dxfId="11479" priority="11415" stopIfTrue="1" operator="lessThan">
      <formula>G157</formula>
    </cfRule>
  </conditionalFormatting>
  <conditionalFormatting sqref="O157">
    <cfRule type="cellIs" dxfId="11478" priority="11414" stopIfTrue="1" operator="lessThan">
      <formula>G157</formula>
    </cfRule>
  </conditionalFormatting>
  <conditionalFormatting sqref="O157">
    <cfRule type="cellIs" dxfId="11477" priority="11413" stopIfTrue="1" operator="lessThan">
      <formula>G157</formula>
    </cfRule>
  </conditionalFormatting>
  <conditionalFormatting sqref="O157">
    <cfRule type="cellIs" dxfId="11476" priority="11412" stopIfTrue="1" operator="lessThan">
      <formula>G157</formula>
    </cfRule>
  </conditionalFormatting>
  <conditionalFormatting sqref="O157">
    <cfRule type="cellIs" dxfId="11475" priority="11411" stopIfTrue="1" operator="lessThan">
      <formula>G157</formula>
    </cfRule>
  </conditionalFormatting>
  <conditionalFormatting sqref="O157">
    <cfRule type="cellIs" dxfId="11474" priority="11410" stopIfTrue="1" operator="lessThan">
      <formula>G157</formula>
    </cfRule>
  </conditionalFormatting>
  <conditionalFormatting sqref="O157">
    <cfRule type="cellIs" dxfId="11473" priority="11409" stopIfTrue="1" operator="lessThan">
      <formula>G157</formula>
    </cfRule>
  </conditionalFormatting>
  <conditionalFormatting sqref="O157">
    <cfRule type="cellIs" dxfId="11472" priority="11408" stopIfTrue="1" operator="lessThan">
      <formula>G157</formula>
    </cfRule>
  </conditionalFormatting>
  <conditionalFormatting sqref="O157">
    <cfRule type="cellIs" dxfId="11471" priority="11407" stopIfTrue="1" operator="lessThan">
      <formula>G157</formula>
    </cfRule>
  </conditionalFormatting>
  <conditionalFormatting sqref="O157">
    <cfRule type="cellIs" dxfId="11470" priority="11406" stopIfTrue="1" operator="lessThan">
      <formula>G157</formula>
    </cfRule>
  </conditionalFormatting>
  <conditionalFormatting sqref="O157">
    <cfRule type="cellIs" dxfId="11469" priority="11405" stopIfTrue="1" operator="lessThan">
      <formula>G157</formula>
    </cfRule>
  </conditionalFormatting>
  <conditionalFormatting sqref="O157">
    <cfRule type="cellIs" dxfId="11468" priority="11404" stopIfTrue="1" operator="lessThan">
      <formula>G157</formula>
    </cfRule>
  </conditionalFormatting>
  <conditionalFormatting sqref="O157">
    <cfRule type="cellIs" dxfId="11467" priority="11403" stopIfTrue="1" operator="lessThan">
      <formula>G157</formula>
    </cfRule>
  </conditionalFormatting>
  <conditionalFormatting sqref="O157">
    <cfRule type="cellIs" dxfId="11466" priority="11402" stopIfTrue="1" operator="lessThan">
      <formula>G157</formula>
    </cfRule>
  </conditionalFormatting>
  <conditionalFormatting sqref="O157">
    <cfRule type="cellIs" dxfId="11465" priority="11401" stopIfTrue="1" operator="lessThan">
      <formula>G157</formula>
    </cfRule>
  </conditionalFormatting>
  <conditionalFormatting sqref="O157">
    <cfRule type="cellIs" dxfId="11464" priority="11400" stopIfTrue="1" operator="lessThan">
      <formula>G157</formula>
    </cfRule>
  </conditionalFormatting>
  <conditionalFormatting sqref="O157">
    <cfRule type="cellIs" dxfId="11463" priority="11399" stopIfTrue="1" operator="lessThan">
      <formula>G157</formula>
    </cfRule>
  </conditionalFormatting>
  <conditionalFormatting sqref="O157">
    <cfRule type="cellIs" dxfId="11462" priority="11398" stopIfTrue="1" operator="lessThan">
      <formula>G157</formula>
    </cfRule>
  </conditionalFormatting>
  <conditionalFormatting sqref="O157">
    <cfRule type="cellIs" dxfId="11461" priority="11397" stopIfTrue="1" operator="lessThan">
      <formula>G157</formula>
    </cfRule>
  </conditionalFormatting>
  <conditionalFormatting sqref="O157">
    <cfRule type="cellIs" dxfId="11460" priority="11396" stopIfTrue="1" operator="lessThan">
      <formula>G157</formula>
    </cfRule>
  </conditionalFormatting>
  <conditionalFormatting sqref="O157">
    <cfRule type="cellIs" dxfId="11459" priority="11395" stopIfTrue="1" operator="lessThan">
      <formula>G157</formula>
    </cfRule>
  </conditionalFormatting>
  <conditionalFormatting sqref="O157">
    <cfRule type="cellIs" dxfId="11458" priority="11394" stopIfTrue="1" operator="lessThan">
      <formula>G157</formula>
    </cfRule>
  </conditionalFormatting>
  <conditionalFormatting sqref="O157">
    <cfRule type="cellIs" dxfId="11457" priority="11393" stopIfTrue="1" operator="lessThan">
      <formula>G157</formula>
    </cfRule>
  </conditionalFormatting>
  <conditionalFormatting sqref="O157">
    <cfRule type="cellIs" dxfId="11456" priority="11392" stopIfTrue="1" operator="lessThan">
      <formula>G157</formula>
    </cfRule>
  </conditionalFormatting>
  <conditionalFormatting sqref="O157">
    <cfRule type="cellIs" dxfId="11455" priority="11391" stopIfTrue="1" operator="lessThan">
      <formula>G157</formula>
    </cfRule>
  </conditionalFormatting>
  <conditionalFormatting sqref="O157">
    <cfRule type="cellIs" dxfId="11454" priority="11390" stopIfTrue="1" operator="lessThan">
      <formula>G157</formula>
    </cfRule>
  </conditionalFormatting>
  <conditionalFormatting sqref="O157">
    <cfRule type="cellIs" dxfId="11453" priority="11389" stopIfTrue="1" operator="lessThan">
      <formula>G157</formula>
    </cfRule>
  </conditionalFormatting>
  <conditionalFormatting sqref="O157">
    <cfRule type="cellIs" dxfId="11452" priority="11388" stopIfTrue="1" operator="lessThan">
      <formula>G157</formula>
    </cfRule>
  </conditionalFormatting>
  <conditionalFormatting sqref="O157">
    <cfRule type="cellIs" dxfId="11451" priority="11387" stopIfTrue="1" operator="lessThan">
      <formula>G157</formula>
    </cfRule>
  </conditionalFormatting>
  <conditionalFormatting sqref="O157">
    <cfRule type="cellIs" dxfId="11450" priority="11386" stopIfTrue="1" operator="lessThan">
      <formula>G157</formula>
    </cfRule>
  </conditionalFormatting>
  <conditionalFormatting sqref="O157">
    <cfRule type="cellIs" dxfId="11449" priority="11385" stopIfTrue="1" operator="lessThan">
      <formula>G157</formula>
    </cfRule>
  </conditionalFormatting>
  <conditionalFormatting sqref="O157">
    <cfRule type="cellIs" dxfId="11448" priority="11384" stopIfTrue="1" operator="lessThan">
      <formula>G157</formula>
    </cfRule>
  </conditionalFormatting>
  <conditionalFormatting sqref="O157">
    <cfRule type="cellIs" dxfId="11447" priority="11383" stopIfTrue="1" operator="lessThan">
      <formula>G157</formula>
    </cfRule>
  </conditionalFormatting>
  <conditionalFormatting sqref="O157">
    <cfRule type="cellIs" dxfId="11446" priority="11382" stopIfTrue="1" operator="lessThan">
      <formula>G157</formula>
    </cfRule>
  </conditionalFormatting>
  <conditionalFormatting sqref="O157">
    <cfRule type="cellIs" dxfId="11445" priority="11381" stopIfTrue="1" operator="lessThan">
      <formula>G157</formula>
    </cfRule>
  </conditionalFormatting>
  <conditionalFormatting sqref="O157">
    <cfRule type="cellIs" dxfId="11444" priority="11380" stopIfTrue="1" operator="lessThan">
      <formula>G157</formula>
    </cfRule>
  </conditionalFormatting>
  <conditionalFormatting sqref="O157">
    <cfRule type="cellIs" dxfId="11443" priority="11379" stopIfTrue="1" operator="lessThan">
      <formula>G157</formula>
    </cfRule>
  </conditionalFormatting>
  <conditionalFormatting sqref="O157">
    <cfRule type="cellIs" dxfId="11442" priority="11378" stopIfTrue="1" operator="lessThan">
      <formula>G157</formula>
    </cfRule>
  </conditionalFormatting>
  <conditionalFormatting sqref="O157">
    <cfRule type="cellIs" dxfId="11441" priority="11377" stopIfTrue="1" operator="lessThan">
      <formula>G157</formula>
    </cfRule>
  </conditionalFormatting>
  <conditionalFormatting sqref="O157">
    <cfRule type="cellIs" dxfId="11440" priority="11376" stopIfTrue="1" operator="lessThan">
      <formula>G157</formula>
    </cfRule>
  </conditionalFormatting>
  <conditionalFormatting sqref="O157">
    <cfRule type="cellIs" dxfId="11439" priority="11375" stopIfTrue="1" operator="lessThan">
      <formula>G157</formula>
    </cfRule>
  </conditionalFormatting>
  <conditionalFormatting sqref="O157">
    <cfRule type="cellIs" dxfId="11438" priority="11374" stopIfTrue="1" operator="lessThan">
      <formula>G157</formula>
    </cfRule>
  </conditionalFormatting>
  <conditionalFormatting sqref="O157">
    <cfRule type="cellIs" dxfId="11437" priority="11373" stopIfTrue="1" operator="lessThan">
      <formula>G157</formula>
    </cfRule>
  </conditionalFormatting>
  <conditionalFormatting sqref="O157">
    <cfRule type="cellIs" dxfId="11436" priority="11372" stopIfTrue="1" operator="lessThan">
      <formula>G157</formula>
    </cfRule>
  </conditionalFormatting>
  <conditionalFormatting sqref="O157">
    <cfRule type="cellIs" dxfId="11435" priority="11371" stopIfTrue="1" operator="lessThan">
      <formula>G157</formula>
    </cfRule>
  </conditionalFormatting>
  <conditionalFormatting sqref="O157">
    <cfRule type="cellIs" dxfId="11434" priority="11370" stopIfTrue="1" operator="lessThan">
      <formula>G157</formula>
    </cfRule>
  </conditionalFormatting>
  <conditionalFormatting sqref="O157">
    <cfRule type="cellIs" dxfId="11433" priority="11369" stopIfTrue="1" operator="lessThan">
      <formula>G157</formula>
    </cfRule>
  </conditionalFormatting>
  <conditionalFormatting sqref="O157">
    <cfRule type="cellIs" dxfId="11432" priority="11368" stopIfTrue="1" operator="lessThan">
      <formula>G157</formula>
    </cfRule>
  </conditionalFormatting>
  <conditionalFormatting sqref="O157">
    <cfRule type="cellIs" dxfId="11431" priority="11367" stopIfTrue="1" operator="lessThan">
      <formula>G157</formula>
    </cfRule>
  </conditionalFormatting>
  <conditionalFormatting sqref="O157">
    <cfRule type="cellIs" dxfId="11430" priority="11366" stopIfTrue="1" operator="lessThan">
      <formula>G157</formula>
    </cfRule>
  </conditionalFormatting>
  <conditionalFormatting sqref="O157">
    <cfRule type="cellIs" dxfId="11429" priority="11365" stopIfTrue="1" operator="lessThan">
      <formula>G157</formula>
    </cfRule>
  </conditionalFormatting>
  <conditionalFormatting sqref="O157">
    <cfRule type="cellIs" dxfId="11428" priority="11364" stopIfTrue="1" operator="lessThan">
      <formula>G157</formula>
    </cfRule>
  </conditionalFormatting>
  <conditionalFormatting sqref="O157">
    <cfRule type="cellIs" dxfId="11427" priority="11363" stopIfTrue="1" operator="lessThan">
      <formula>G157</formula>
    </cfRule>
  </conditionalFormatting>
  <conditionalFormatting sqref="O157">
    <cfRule type="cellIs" dxfId="11426" priority="11362" stopIfTrue="1" operator="lessThan">
      <formula>G157</formula>
    </cfRule>
  </conditionalFormatting>
  <conditionalFormatting sqref="O157">
    <cfRule type="cellIs" dxfId="11425" priority="11361" stopIfTrue="1" operator="lessThan">
      <formula>G157</formula>
    </cfRule>
  </conditionalFormatting>
  <conditionalFormatting sqref="O157">
    <cfRule type="cellIs" dxfId="11424" priority="11360" stopIfTrue="1" operator="lessThan">
      <formula>G157</formula>
    </cfRule>
  </conditionalFormatting>
  <conditionalFormatting sqref="O157">
    <cfRule type="cellIs" dxfId="11423" priority="11359" stopIfTrue="1" operator="lessThan">
      <formula>G157</formula>
    </cfRule>
  </conditionalFormatting>
  <conditionalFormatting sqref="O157">
    <cfRule type="cellIs" dxfId="11422" priority="11358" stopIfTrue="1" operator="lessThan">
      <formula>G157</formula>
    </cfRule>
  </conditionalFormatting>
  <conditionalFormatting sqref="O157">
    <cfRule type="cellIs" dxfId="11421" priority="11357" stopIfTrue="1" operator="lessThan">
      <formula>G157</formula>
    </cfRule>
  </conditionalFormatting>
  <conditionalFormatting sqref="O157">
    <cfRule type="cellIs" dxfId="11420" priority="11356" stopIfTrue="1" operator="lessThan">
      <formula>G157</formula>
    </cfRule>
  </conditionalFormatting>
  <conditionalFormatting sqref="O157">
    <cfRule type="cellIs" dxfId="11419" priority="11355" stopIfTrue="1" operator="lessThan">
      <formula>G157</formula>
    </cfRule>
  </conditionalFormatting>
  <conditionalFormatting sqref="O157">
    <cfRule type="cellIs" dxfId="11418" priority="11354" stopIfTrue="1" operator="lessThan">
      <formula>G157</formula>
    </cfRule>
  </conditionalFormatting>
  <conditionalFormatting sqref="O157">
    <cfRule type="cellIs" dxfId="11417" priority="11353" stopIfTrue="1" operator="lessThan">
      <formula>G157</formula>
    </cfRule>
  </conditionalFormatting>
  <conditionalFormatting sqref="O157">
    <cfRule type="cellIs" dxfId="11416" priority="11352" stopIfTrue="1" operator="lessThan">
      <formula>G157</formula>
    </cfRule>
  </conditionalFormatting>
  <conditionalFormatting sqref="O157">
    <cfRule type="cellIs" dxfId="11415" priority="11351" stopIfTrue="1" operator="lessThan">
      <formula>G157</formula>
    </cfRule>
  </conditionalFormatting>
  <conditionalFormatting sqref="O157">
    <cfRule type="cellIs" dxfId="11414" priority="11350" stopIfTrue="1" operator="lessThan">
      <formula>G157</formula>
    </cfRule>
  </conditionalFormatting>
  <conditionalFormatting sqref="O157">
    <cfRule type="cellIs" dxfId="11413" priority="11349" stopIfTrue="1" operator="lessThan">
      <formula>G157</formula>
    </cfRule>
  </conditionalFormatting>
  <conditionalFormatting sqref="O157">
    <cfRule type="cellIs" dxfId="11412" priority="11348" stopIfTrue="1" operator="lessThan">
      <formula>G157</formula>
    </cfRule>
  </conditionalFormatting>
  <conditionalFormatting sqref="O157">
    <cfRule type="cellIs" dxfId="11411" priority="11347" stopIfTrue="1" operator="lessThan">
      <formula>G157</formula>
    </cfRule>
  </conditionalFormatting>
  <conditionalFormatting sqref="O157">
    <cfRule type="cellIs" dxfId="11410" priority="11346" stopIfTrue="1" operator="lessThan">
      <formula>G157</formula>
    </cfRule>
  </conditionalFormatting>
  <conditionalFormatting sqref="O157">
    <cfRule type="cellIs" dxfId="11409" priority="11345" stopIfTrue="1" operator="lessThan">
      <formula>G157</formula>
    </cfRule>
  </conditionalFormatting>
  <conditionalFormatting sqref="O157">
    <cfRule type="cellIs" dxfId="11408" priority="11344" stopIfTrue="1" operator="lessThan">
      <formula>G157</formula>
    </cfRule>
  </conditionalFormatting>
  <conditionalFormatting sqref="O157">
    <cfRule type="cellIs" dxfId="11407" priority="11343" stopIfTrue="1" operator="lessThan">
      <formula>G157</formula>
    </cfRule>
  </conditionalFormatting>
  <conditionalFormatting sqref="O157">
    <cfRule type="cellIs" dxfId="11406" priority="11342" stopIfTrue="1" operator="lessThan">
      <formula>G157</formula>
    </cfRule>
  </conditionalFormatting>
  <conditionalFormatting sqref="O157">
    <cfRule type="cellIs" dxfId="11405" priority="11341" stopIfTrue="1" operator="lessThan">
      <formula>G157</formula>
    </cfRule>
  </conditionalFormatting>
  <conditionalFormatting sqref="O157">
    <cfRule type="cellIs" dxfId="11404" priority="11340" stopIfTrue="1" operator="lessThan">
      <formula>G157</formula>
    </cfRule>
  </conditionalFormatting>
  <conditionalFormatting sqref="O157">
    <cfRule type="cellIs" dxfId="11403" priority="11339" stopIfTrue="1" operator="lessThan">
      <formula>G157</formula>
    </cfRule>
  </conditionalFormatting>
  <conditionalFormatting sqref="O157">
    <cfRule type="cellIs" dxfId="11402" priority="11338" stopIfTrue="1" operator="lessThan">
      <formula>G157</formula>
    </cfRule>
  </conditionalFormatting>
  <conditionalFormatting sqref="O157">
    <cfRule type="cellIs" dxfId="11401" priority="11337" stopIfTrue="1" operator="lessThan">
      <formula>G157</formula>
    </cfRule>
  </conditionalFormatting>
  <conditionalFormatting sqref="O157">
    <cfRule type="cellIs" dxfId="11400" priority="11336" stopIfTrue="1" operator="lessThan">
      <formula>G157</formula>
    </cfRule>
  </conditionalFormatting>
  <conditionalFormatting sqref="O157">
    <cfRule type="cellIs" dxfId="11399" priority="11335" stopIfTrue="1" operator="lessThan">
      <formula>G157</formula>
    </cfRule>
  </conditionalFormatting>
  <conditionalFormatting sqref="O157">
    <cfRule type="cellIs" dxfId="11398" priority="11334" stopIfTrue="1" operator="lessThan">
      <formula>G157</formula>
    </cfRule>
  </conditionalFormatting>
  <conditionalFormatting sqref="O157">
    <cfRule type="cellIs" dxfId="11397" priority="11333" stopIfTrue="1" operator="lessThan">
      <formula>G157</formula>
    </cfRule>
  </conditionalFormatting>
  <conditionalFormatting sqref="O157">
    <cfRule type="cellIs" dxfId="11396" priority="11332" stopIfTrue="1" operator="lessThan">
      <formula>G157</formula>
    </cfRule>
  </conditionalFormatting>
  <conditionalFormatting sqref="O157">
    <cfRule type="cellIs" dxfId="11395" priority="11331" stopIfTrue="1" operator="lessThan">
      <formula>G157</formula>
    </cfRule>
  </conditionalFormatting>
  <conditionalFormatting sqref="O157">
    <cfRule type="cellIs" dxfId="11394" priority="11330" stopIfTrue="1" operator="lessThan">
      <formula>G157</formula>
    </cfRule>
  </conditionalFormatting>
  <conditionalFormatting sqref="O157">
    <cfRule type="cellIs" dxfId="11393" priority="11329" stopIfTrue="1" operator="lessThan">
      <formula>G157</formula>
    </cfRule>
  </conditionalFormatting>
  <conditionalFormatting sqref="O157">
    <cfRule type="cellIs" dxfId="11392" priority="11328" stopIfTrue="1" operator="lessThan">
      <formula>G157</formula>
    </cfRule>
  </conditionalFormatting>
  <conditionalFormatting sqref="O157">
    <cfRule type="cellIs" dxfId="11391" priority="11327" stopIfTrue="1" operator="lessThan">
      <formula>G157</formula>
    </cfRule>
  </conditionalFormatting>
  <conditionalFormatting sqref="O157">
    <cfRule type="cellIs" dxfId="11390" priority="11326" stopIfTrue="1" operator="lessThan">
      <formula>G157</formula>
    </cfRule>
  </conditionalFormatting>
  <conditionalFormatting sqref="O157">
    <cfRule type="cellIs" dxfId="11389" priority="11325" stopIfTrue="1" operator="lessThan">
      <formula>G157</formula>
    </cfRule>
  </conditionalFormatting>
  <conditionalFormatting sqref="O157">
    <cfRule type="cellIs" dxfId="11388" priority="11324" stopIfTrue="1" operator="lessThan">
      <formula>G157</formula>
    </cfRule>
  </conditionalFormatting>
  <conditionalFormatting sqref="O157">
    <cfRule type="cellIs" dxfId="11387" priority="11323" stopIfTrue="1" operator="lessThan">
      <formula>G157</formula>
    </cfRule>
  </conditionalFormatting>
  <conditionalFormatting sqref="O157">
    <cfRule type="cellIs" dxfId="11386" priority="11322" stopIfTrue="1" operator="lessThan">
      <formula>G157</formula>
    </cfRule>
  </conditionalFormatting>
  <conditionalFormatting sqref="O157">
    <cfRule type="cellIs" dxfId="11385" priority="11321" stopIfTrue="1" operator="lessThan">
      <formula>G157</formula>
    </cfRule>
  </conditionalFormatting>
  <conditionalFormatting sqref="O157">
    <cfRule type="cellIs" dxfId="11384" priority="11320" stopIfTrue="1" operator="lessThan">
      <formula>G157</formula>
    </cfRule>
  </conditionalFormatting>
  <conditionalFormatting sqref="O157">
    <cfRule type="cellIs" dxfId="11383" priority="11319" stopIfTrue="1" operator="lessThan">
      <formula>G157</formula>
    </cfRule>
  </conditionalFormatting>
  <conditionalFormatting sqref="O157">
    <cfRule type="cellIs" dxfId="11382" priority="11318" stopIfTrue="1" operator="lessThan">
      <formula>G157</formula>
    </cfRule>
  </conditionalFormatting>
  <conditionalFormatting sqref="O157">
    <cfRule type="cellIs" dxfId="11381" priority="11317" stopIfTrue="1" operator="lessThan">
      <formula>G157</formula>
    </cfRule>
  </conditionalFormatting>
  <conditionalFormatting sqref="O157">
    <cfRule type="cellIs" dxfId="11380" priority="11316" stopIfTrue="1" operator="lessThan">
      <formula>G157</formula>
    </cfRule>
  </conditionalFormatting>
  <conditionalFormatting sqref="O157">
    <cfRule type="cellIs" dxfId="11379" priority="11315" stopIfTrue="1" operator="lessThan">
      <formula>G157</formula>
    </cfRule>
  </conditionalFormatting>
  <conditionalFormatting sqref="O157">
    <cfRule type="cellIs" dxfId="11378" priority="11314" stopIfTrue="1" operator="lessThan">
      <formula>G157</formula>
    </cfRule>
  </conditionalFormatting>
  <conditionalFormatting sqref="O157">
    <cfRule type="cellIs" dxfId="11377" priority="11313" stopIfTrue="1" operator="lessThan">
      <formula>G157</formula>
    </cfRule>
  </conditionalFormatting>
  <conditionalFormatting sqref="O157">
    <cfRule type="cellIs" dxfId="11376" priority="11312" stopIfTrue="1" operator="lessThan">
      <formula>G157</formula>
    </cfRule>
  </conditionalFormatting>
  <conditionalFormatting sqref="O157">
    <cfRule type="cellIs" dxfId="11375" priority="11311" stopIfTrue="1" operator="lessThan">
      <formula>G157</formula>
    </cfRule>
  </conditionalFormatting>
  <conditionalFormatting sqref="O157">
    <cfRule type="cellIs" dxfId="11374" priority="11310" stopIfTrue="1" operator="lessThan">
      <formula>G157</formula>
    </cfRule>
  </conditionalFormatting>
  <conditionalFormatting sqref="O157">
    <cfRule type="cellIs" dxfId="11373" priority="11309" stopIfTrue="1" operator="lessThan">
      <formula>G157</formula>
    </cfRule>
  </conditionalFormatting>
  <conditionalFormatting sqref="O157">
    <cfRule type="cellIs" dxfId="11372" priority="11308" stopIfTrue="1" operator="lessThan">
      <formula>G157</formula>
    </cfRule>
  </conditionalFormatting>
  <conditionalFormatting sqref="O157">
    <cfRule type="cellIs" dxfId="11371" priority="11307" stopIfTrue="1" operator="lessThan">
      <formula>G157</formula>
    </cfRule>
  </conditionalFormatting>
  <conditionalFormatting sqref="O157">
    <cfRule type="cellIs" dxfId="11370" priority="11306" stopIfTrue="1" operator="lessThan">
      <formula>G157</formula>
    </cfRule>
  </conditionalFormatting>
  <conditionalFormatting sqref="O157">
    <cfRule type="cellIs" dxfId="11369" priority="11305" stopIfTrue="1" operator="lessThan">
      <formula>G157</formula>
    </cfRule>
  </conditionalFormatting>
  <conditionalFormatting sqref="O157">
    <cfRule type="cellIs" dxfId="11368" priority="11304" stopIfTrue="1" operator="lessThan">
      <formula>G157</formula>
    </cfRule>
  </conditionalFormatting>
  <conditionalFormatting sqref="O157">
    <cfRule type="cellIs" dxfId="11367" priority="11303" stopIfTrue="1" operator="lessThan">
      <formula>G157</formula>
    </cfRule>
  </conditionalFormatting>
  <conditionalFormatting sqref="O157">
    <cfRule type="cellIs" dxfId="11366" priority="11302" stopIfTrue="1" operator="lessThan">
      <formula>G157</formula>
    </cfRule>
  </conditionalFormatting>
  <conditionalFormatting sqref="O157">
    <cfRule type="cellIs" dxfId="11365" priority="11301" stopIfTrue="1" operator="lessThan">
      <formula>G157</formula>
    </cfRule>
  </conditionalFormatting>
  <conditionalFormatting sqref="O157">
    <cfRule type="cellIs" dxfId="11364" priority="11300" stopIfTrue="1" operator="lessThan">
      <formula>G157</formula>
    </cfRule>
  </conditionalFormatting>
  <conditionalFormatting sqref="O157">
    <cfRule type="cellIs" dxfId="11363" priority="11299" stopIfTrue="1" operator="lessThan">
      <formula>G157</formula>
    </cfRule>
  </conditionalFormatting>
  <conditionalFormatting sqref="O157">
    <cfRule type="cellIs" dxfId="11362" priority="11298" stopIfTrue="1" operator="lessThan">
      <formula>G157</formula>
    </cfRule>
  </conditionalFormatting>
  <conditionalFormatting sqref="O157">
    <cfRule type="cellIs" dxfId="11361" priority="11297" stopIfTrue="1" operator="lessThan">
      <formula>G157</formula>
    </cfRule>
  </conditionalFormatting>
  <conditionalFormatting sqref="O157">
    <cfRule type="cellIs" dxfId="11360" priority="11296" stopIfTrue="1" operator="lessThan">
      <formula>G157</formula>
    </cfRule>
  </conditionalFormatting>
  <conditionalFormatting sqref="O157">
    <cfRule type="cellIs" dxfId="11359" priority="11295" stopIfTrue="1" operator="lessThan">
      <formula>G157</formula>
    </cfRule>
  </conditionalFormatting>
  <conditionalFormatting sqref="O157">
    <cfRule type="cellIs" dxfId="11358" priority="11294" stopIfTrue="1" operator="lessThan">
      <formula>G157</formula>
    </cfRule>
  </conditionalFormatting>
  <conditionalFormatting sqref="O157">
    <cfRule type="cellIs" dxfId="11357" priority="11293" stopIfTrue="1" operator="lessThan">
      <formula>G157</formula>
    </cfRule>
  </conditionalFormatting>
  <conditionalFormatting sqref="O157">
    <cfRule type="cellIs" dxfId="11356" priority="11292" stopIfTrue="1" operator="lessThan">
      <formula>G157</formula>
    </cfRule>
  </conditionalFormatting>
  <conditionalFormatting sqref="O157">
    <cfRule type="cellIs" dxfId="11355" priority="11291" stopIfTrue="1" operator="lessThan">
      <formula>G157</formula>
    </cfRule>
  </conditionalFormatting>
  <conditionalFormatting sqref="O157">
    <cfRule type="cellIs" dxfId="11354" priority="11290" stopIfTrue="1" operator="lessThan">
      <formula>G157</formula>
    </cfRule>
  </conditionalFormatting>
  <conditionalFormatting sqref="O157">
    <cfRule type="cellIs" dxfId="11353" priority="11289" stopIfTrue="1" operator="lessThan">
      <formula>G157</formula>
    </cfRule>
  </conditionalFormatting>
  <conditionalFormatting sqref="O157">
    <cfRule type="cellIs" dxfId="11352" priority="11288" stopIfTrue="1" operator="lessThan">
      <formula>G157</formula>
    </cfRule>
  </conditionalFormatting>
  <conditionalFormatting sqref="O157">
    <cfRule type="cellIs" dxfId="11351" priority="11287" stopIfTrue="1" operator="lessThan">
      <formula>G157</formula>
    </cfRule>
  </conditionalFormatting>
  <conditionalFormatting sqref="O157">
    <cfRule type="cellIs" dxfId="11350" priority="11286" stopIfTrue="1" operator="lessThan">
      <formula>G157</formula>
    </cfRule>
  </conditionalFormatting>
  <conditionalFormatting sqref="O157">
    <cfRule type="cellIs" dxfId="11349" priority="11285" stopIfTrue="1" operator="lessThan">
      <formula>G157</formula>
    </cfRule>
  </conditionalFormatting>
  <conditionalFormatting sqref="O157">
    <cfRule type="cellIs" dxfId="11348" priority="11284" stopIfTrue="1" operator="lessThan">
      <formula>G157</formula>
    </cfRule>
  </conditionalFormatting>
  <conditionalFormatting sqref="O157">
    <cfRule type="cellIs" dxfId="11347" priority="11283" stopIfTrue="1" operator="lessThan">
      <formula>G157</formula>
    </cfRule>
  </conditionalFormatting>
  <conditionalFormatting sqref="O157">
    <cfRule type="cellIs" dxfId="11346" priority="11282" stopIfTrue="1" operator="lessThan">
      <formula>G157</formula>
    </cfRule>
  </conditionalFormatting>
  <conditionalFormatting sqref="O157">
    <cfRule type="cellIs" dxfId="11345" priority="11281" stopIfTrue="1" operator="lessThan">
      <formula>G157</formula>
    </cfRule>
  </conditionalFormatting>
  <conditionalFormatting sqref="O157">
    <cfRule type="cellIs" dxfId="11344" priority="11280" stopIfTrue="1" operator="lessThan">
      <formula>G157</formula>
    </cfRule>
  </conditionalFormatting>
  <conditionalFormatting sqref="O157">
    <cfRule type="cellIs" dxfId="11343" priority="11279" stopIfTrue="1" operator="lessThan">
      <formula>G157</formula>
    </cfRule>
  </conditionalFormatting>
  <conditionalFormatting sqref="O157">
    <cfRule type="cellIs" dxfId="11342" priority="11278" stopIfTrue="1" operator="lessThan">
      <formula>G157</formula>
    </cfRule>
  </conditionalFormatting>
  <conditionalFormatting sqref="O157">
    <cfRule type="cellIs" dxfId="11341" priority="11277" stopIfTrue="1" operator="lessThan">
      <formula>G157</formula>
    </cfRule>
  </conditionalFormatting>
  <conditionalFormatting sqref="O157">
    <cfRule type="cellIs" dxfId="11340" priority="11276" stopIfTrue="1" operator="lessThan">
      <formula>G157</formula>
    </cfRule>
  </conditionalFormatting>
  <conditionalFormatting sqref="O157">
    <cfRule type="cellIs" dxfId="11339" priority="11275" stopIfTrue="1" operator="lessThan">
      <formula>G157</formula>
    </cfRule>
  </conditionalFormatting>
  <conditionalFormatting sqref="O157">
    <cfRule type="cellIs" dxfId="11338" priority="11274" stopIfTrue="1" operator="lessThan">
      <formula>G157</formula>
    </cfRule>
  </conditionalFormatting>
  <conditionalFormatting sqref="O157">
    <cfRule type="cellIs" dxfId="11337" priority="11273" stopIfTrue="1" operator="lessThan">
      <formula>G157</formula>
    </cfRule>
  </conditionalFormatting>
  <conditionalFormatting sqref="O157">
    <cfRule type="cellIs" dxfId="11336" priority="11272" stopIfTrue="1" operator="lessThan">
      <formula>G157</formula>
    </cfRule>
  </conditionalFormatting>
  <conditionalFormatting sqref="O157">
    <cfRule type="cellIs" dxfId="11335" priority="11271" stopIfTrue="1" operator="lessThan">
      <formula>G157</formula>
    </cfRule>
  </conditionalFormatting>
  <conditionalFormatting sqref="O157">
    <cfRule type="cellIs" dxfId="11334" priority="11270" stopIfTrue="1" operator="lessThan">
      <formula>G157</formula>
    </cfRule>
  </conditionalFormatting>
  <conditionalFormatting sqref="O157">
    <cfRule type="cellIs" dxfId="11333" priority="11269" stopIfTrue="1" operator="lessThan">
      <formula>G157</formula>
    </cfRule>
  </conditionalFormatting>
  <conditionalFormatting sqref="O157">
    <cfRule type="cellIs" dxfId="11332" priority="11268" stopIfTrue="1" operator="lessThan">
      <formula>G157</formula>
    </cfRule>
  </conditionalFormatting>
  <conditionalFormatting sqref="O157">
    <cfRule type="cellIs" dxfId="11331" priority="11267" stopIfTrue="1" operator="lessThan">
      <formula>G157</formula>
    </cfRule>
  </conditionalFormatting>
  <conditionalFormatting sqref="O157">
    <cfRule type="cellIs" dxfId="11330" priority="11266" stopIfTrue="1" operator="lessThan">
      <formula>G157</formula>
    </cfRule>
  </conditionalFormatting>
  <conditionalFormatting sqref="O157">
    <cfRule type="cellIs" dxfId="11329" priority="11265" stopIfTrue="1" operator="lessThan">
      <formula>G157</formula>
    </cfRule>
  </conditionalFormatting>
  <conditionalFormatting sqref="O157">
    <cfRule type="cellIs" dxfId="11328" priority="11264" stopIfTrue="1" operator="lessThan">
      <formula>G157</formula>
    </cfRule>
  </conditionalFormatting>
  <conditionalFormatting sqref="O157">
    <cfRule type="cellIs" dxfId="11327" priority="11263" stopIfTrue="1" operator="lessThan">
      <formula>G157</formula>
    </cfRule>
  </conditionalFormatting>
  <conditionalFormatting sqref="O157">
    <cfRule type="cellIs" dxfId="11326" priority="11262" stopIfTrue="1" operator="lessThan">
      <formula>G157</formula>
    </cfRule>
  </conditionalFormatting>
  <conditionalFormatting sqref="O157">
    <cfRule type="cellIs" dxfId="11325" priority="11261" stopIfTrue="1" operator="lessThan">
      <formula>G157</formula>
    </cfRule>
  </conditionalFormatting>
  <conditionalFormatting sqref="O157">
    <cfRule type="cellIs" dxfId="11324" priority="11260" stopIfTrue="1" operator="lessThan">
      <formula>G157</formula>
    </cfRule>
  </conditionalFormatting>
  <conditionalFormatting sqref="O157">
    <cfRule type="cellIs" dxfId="11323" priority="11259" stopIfTrue="1" operator="lessThan">
      <formula>G157</formula>
    </cfRule>
  </conditionalFormatting>
  <conditionalFormatting sqref="O157">
    <cfRule type="cellIs" dxfId="11322" priority="11258" stopIfTrue="1" operator="lessThan">
      <formula>G157</formula>
    </cfRule>
  </conditionalFormatting>
  <conditionalFormatting sqref="O157">
    <cfRule type="cellIs" dxfId="11321" priority="11257" stopIfTrue="1" operator="lessThan">
      <formula>G157</formula>
    </cfRule>
  </conditionalFormatting>
  <conditionalFormatting sqref="O157">
    <cfRule type="cellIs" dxfId="11320" priority="11256" stopIfTrue="1" operator="lessThan">
      <formula>G157</formula>
    </cfRule>
  </conditionalFormatting>
  <conditionalFormatting sqref="O157">
    <cfRule type="cellIs" dxfId="11319" priority="11255" stopIfTrue="1" operator="lessThan">
      <formula>G157</formula>
    </cfRule>
  </conditionalFormatting>
  <conditionalFormatting sqref="O157">
    <cfRule type="cellIs" dxfId="11318" priority="11254" stopIfTrue="1" operator="lessThan">
      <formula>G157</formula>
    </cfRule>
  </conditionalFormatting>
  <conditionalFormatting sqref="O157">
    <cfRule type="cellIs" dxfId="11317" priority="11253" stopIfTrue="1" operator="lessThan">
      <formula>G157</formula>
    </cfRule>
  </conditionalFormatting>
  <conditionalFormatting sqref="O157">
    <cfRule type="cellIs" dxfId="11316" priority="11252" stopIfTrue="1" operator="lessThan">
      <formula>G157</formula>
    </cfRule>
  </conditionalFormatting>
  <conditionalFormatting sqref="O157">
    <cfRule type="cellIs" dxfId="11315" priority="11251" stopIfTrue="1" operator="lessThan">
      <formula>G157</formula>
    </cfRule>
  </conditionalFormatting>
  <conditionalFormatting sqref="O157">
    <cfRule type="cellIs" dxfId="11314" priority="11250" stopIfTrue="1" operator="lessThan">
      <formula>G157</formula>
    </cfRule>
  </conditionalFormatting>
  <conditionalFormatting sqref="O157">
    <cfRule type="cellIs" dxfId="11313" priority="11249" stopIfTrue="1" operator="lessThan">
      <formula>G157</formula>
    </cfRule>
  </conditionalFormatting>
  <conditionalFormatting sqref="O157">
    <cfRule type="cellIs" dxfId="11312" priority="11248" stopIfTrue="1" operator="lessThan">
      <formula>G157</formula>
    </cfRule>
  </conditionalFormatting>
  <conditionalFormatting sqref="O157">
    <cfRule type="cellIs" dxfId="11311" priority="11247" stopIfTrue="1" operator="lessThan">
      <formula>G157</formula>
    </cfRule>
  </conditionalFormatting>
  <conditionalFormatting sqref="O157">
    <cfRule type="cellIs" dxfId="11310" priority="11246" stopIfTrue="1" operator="lessThan">
      <formula>G157</formula>
    </cfRule>
  </conditionalFormatting>
  <conditionalFormatting sqref="O157">
    <cfRule type="cellIs" dxfId="11309" priority="11245" stopIfTrue="1" operator="lessThan">
      <formula>G157</formula>
    </cfRule>
  </conditionalFormatting>
  <conditionalFormatting sqref="O157">
    <cfRule type="cellIs" dxfId="11308" priority="11244" stopIfTrue="1" operator="lessThan">
      <formula>G157</formula>
    </cfRule>
  </conditionalFormatting>
  <conditionalFormatting sqref="O157">
    <cfRule type="cellIs" dxfId="11307" priority="11243" stopIfTrue="1" operator="lessThan">
      <formula>G157</formula>
    </cfRule>
  </conditionalFormatting>
  <conditionalFormatting sqref="O157">
    <cfRule type="cellIs" dxfId="11306" priority="11242" stopIfTrue="1" operator="lessThan">
      <formula>G157</formula>
    </cfRule>
  </conditionalFormatting>
  <conditionalFormatting sqref="O157">
    <cfRule type="cellIs" dxfId="11305" priority="11241" stopIfTrue="1" operator="lessThan">
      <formula>G157</formula>
    </cfRule>
  </conditionalFormatting>
  <conditionalFormatting sqref="O157">
    <cfRule type="cellIs" dxfId="11304" priority="11240" stopIfTrue="1" operator="lessThan">
      <formula>G157</formula>
    </cfRule>
  </conditionalFormatting>
  <conditionalFormatting sqref="O157">
    <cfRule type="cellIs" dxfId="11303" priority="11239" stopIfTrue="1" operator="lessThan">
      <formula>G157</formula>
    </cfRule>
  </conditionalFormatting>
  <conditionalFormatting sqref="O157">
    <cfRule type="cellIs" dxfId="11302" priority="11238" stopIfTrue="1" operator="lessThan">
      <formula>G157</formula>
    </cfRule>
  </conditionalFormatting>
  <conditionalFormatting sqref="O157">
    <cfRule type="cellIs" dxfId="11301" priority="11237" stopIfTrue="1" operator="lessThan">
      <formula>G157</formula>
    </cfRule>
  </conditionalFormatting>
  <conditionalFormatting sqref="O157">
    <cfRule type="cellIs" dxfId="11300" priority="11236" stopIfTrue="1" operator="lessThan">
      <formula>G157</formula>
    </cfRule>
  </conditionalFormatting>
  <conditionalFormatting sqref="O157">
    <cfRule type="cellIs" dxfId="11299" priority="11235" stopIfTrue="1" operator="lessThan">
      <formula>G157</formula>
    </cfRule>
  </conditionalFormatting>
  <conditionalFormatting sqref="O157">
    <cfRule type="cellIs" dxfId="11298" priority="11234" stopIfTrue="1" operator="lessThan">
      <formula>G157</formula>
    </cfRule>
  </conditionalFormatting>
  <conditionalFormatting sqref="O157">
    <cfRule type="cellIs" dxfId="11297" priority="11233" stopIfTrue="1" operator="lessThan">
      <formula>G157</formula>
    </cfRule>
  </conditionalFormatting>
  <conditionalFormatting sqref="O157">
    <cfRule type="cellIs" dxfId="11296" priority="11232" stopIfTrue="1" operator="lessThan">
      <formula>G157</formula>
    </cfRule>
  </conditionalFormatting>
  <conditionalFormatting sqref="O157">
    <cfRule type="cellIs" dxfId="11295" priority="11231" stopIfTrue="1" operator="lessThan">
      <formula>G157</formula>
    </cfRule>
  </conditionalFormatting>
  <conditionalFormatting sqref="O157">
    <cfRule type="cellIs" dxfId="11294" priority="11230" stopIfTrue="1" operator="lessThan">
      <formula>G157</formula>
    </cfRule>
  </conditionalFormatting>
  <conditionalFormatting sqref="O157">
    <cfRule type="cellIs" dxfId="11293" priority="11229" stopIfTrue="1" operator="lessThan">
      <formula>G157</formula>
    </cfRule>
  </conditionalFormatting>
  <conditionalFormatting sqref="O157">
    <cfRule type="cellIs" dxfId="11292" priority="11228" stopIfTrue="1" operator="lessThan">
      <formula>G157</formula>
    </cfRule>
  </conditionalFormatting>
  <conditionalFormatting sqref="O157">
    <cfRule type="cellIs" dxfId="11291" priority="11227" stopIfTrue="1" operator="lessThan">
      <formula>G157</formula>
    </cfRule>
  </conditionalFormatting>
  <conditionalFormatting sqref="O157">
    <cfRule type="cellIs" dxfId="11290" priority="11226" stopIfTrue="1" operator="lessThan">
      <formula>G157</formula>
    </cfRule>
  </conditionalFormatting>
  <conditionalFormatting sqref="O157">
    <cfRule type="cellIs" dxfId="11289" priority="11225" stopIfTrue="1" operator="lessThan">
      <formula>G157</formula>
    </cfRule>
  </conditionalFormatting>
  <conditionalFormatting sqref="O157">
    <cfRule type="cellIs" dxfId="11288" priority="11224" stopIfTrue="1" operator="lessThan">
      <formula>G157</formula>
    </cfRule>
  </conditionalFormatting>
  <conditionalFormatting sqref="O157">
    <cfRule type="cellIs" dxfId="11287" priority="11223" stopIfTrue="1" operator="lessThan">
      <formula>G157</formula>
    </cfRule>
  </conditionalFormatting>
  <conditionalFormatting sqref="O157">
    <cfRule type="cellIs" dxfId="11286" priority="11222" stopIfTrue="1" operator="lessThan">
      <formula>G157</formula>
    </cfRule>
  </conditionalFormatting>
  <conditionalFormatting sqref="O157">
    <cfRule type="cellIs" dxfId="11285" priority="11221" stopIfTrue="1" operator="lessThan">
      <formula>G157</formula>
    </cfRule>
  </conditionalFormatting>
  <conditionalFormatting sqref="O157">
    <cfRule type="cellIs" dxfId="11284" priority="11220" stopIfTrue="1" operator="lessThan">
      <formula>G157</formula>
    </cfRule>
  </conditionalFormatting>
  <conditionalFormatting sqref="O157">
    <cfRule type="cellIs" dxfId="11283" priority="11219" stopIfTrue="1" operator="lessThan">
      <formula>G157</formula>
    </cfRule>
  </conditionalFormatting>
  <conditionalFormatting sqref="O157">
    <cfRule type="cellIs" dxfId="11282" priority="11218" stopIfTrue="1" operator="lessThan">
      <formula>G157</formula>
    </cfRule>
  </conditionalFormatting>
  <conditionalFormatting sqref="O157">
    <cfRule type="cellIs" dxfId="11281" priority="11217" stopIfTrue="1" operator="lessThan">
      <formula>G157</formula>
    </cfRule>
  </conditionalFormatting>
  <conditionalFormatting sqref="O157">
    <cfRule type="cellIs" dxfId="11280" priority="11216" stopIfTrue="1" operator="lessThan">
      <formula>G157</formula>
    </cfRule>
  </conditionalFormatting>
  <conditionalFormatting sqref="O157">
    <cfRule type="cellIs" dxfId="11279" priority="11215" stopIfTrue="1" operator="lessThan">
      <formula>G157</formula>
    </cfRule>
  </conditionalFormatting>
  <conditionalFormatting sqref="O157">
    <cfRule type="cellIs" dxfId="11278" priority="11214" stopIfTrue="1" operator="lessThan">
      <formula>G157</formula>
    </cfRule>
  </conditionalFormatting>
  <conditionalFormatting sqref="O157">
    <cfRule type="cellIs" dxfId="11277" priority="11213" stopIfTrue="1" operator="lessThan">
      <formula>G157</formula>
    </cfRule>
  </conditionalFormatting>
  <conditionalFormatting sqref="O157">
    <cfRule type="cellIs" dxfId="11276" priority="11212" stopIfTrue="1" operator="lessThan">
      <formula>G157</formula>
    </cfRule>
  </conditionalFormatting>
  <conditionalFormatting sqref="O157">
    <cfRule type="cellIs" dxfId="11275" priority="11211" stopIfTrue="1" operator="lessThan">
      <formula>G157</formula>
    </cfRule>
  </conditionalFormatting>
  <conditionalFormatting sqref="Y157">
    <cfRule type="cellIs" dxfId="11274" priority="11210" stopIfTrue="1" operator="lessThan">
      <formula>J157</formula>
    </cfRule>
  </conditionalFormatting>
  <conditionalFormatting sqref="Y157">
    <cfRule type="cellIs" dxfId="11273" priority="11209" stopIfTrue="1" operator="lessThan">
      <formula>J157</formula>
    </cfRule>
  </conditionalFormatting>
  <conditionalFormatting sqref="Y157">
    <cfRule type="cellIs" dxfId="11272" priority="11208" stopIfTrue="1" operator="lessThan">
      <formula>J157</formula>
    </cfRule>
  </conditionalFormatting>
  <conditionalFormatting sqref="Y157">
    <cfRule type="cellIs" dxfId="11271" priority="11207" stopIfTrue="1" operator="lessThan">
      <formula>J157</formula>
    </cfRule>
  </conditionalFormatting>
  <conditionalFormatting sqref="Y157">
    <cfRule type="cellIs" dxfId="11270" priority="11206" stopIfTrue="1" operator="lessThan">
      <formula>J157</formula>
    </cfRule>
  </conditionalFormatting>
  <conditionalFormatting sqref="Y157">
    <cfRule type="cellIs" dxfId="11269" priority="11205" stopIfTrue="1" operator="lessThan">
      <formula>J157</formula>
    </cfRule>
  </conditionalFormatting>
  <conditionalFormatting sqref="Y157">
    <cfRule type="cellIs" dxfId="11268" priority="11204" stopIfTrue="1" operator="lessThan">
      <formula>J157</formula>
    </cfRule>
  </conditionalFormatting>
  <conditionalFormatting sqref="Y157">
    <cfRule type="cellIs" dxfId="11267" priority="11203" stopIfTrue="1" operator="lessThan">
      <formula>J157</formula>
    </cfRule>
  </conditionalFormatting>
  <conditionalFormatting sqref="Y157">
    <cfRule type="cellIs" dxfId="11266" priority="11202" stopIfTrue="1" operator="lessThan">
      <formula>J157</formula>
    </cfRule>
  </conditionalFormatting>
  <conditionalFormatting sqref="Y157">
    <cfRule type="cellIs" dxfId="11265" priority="11201" stopIfTrue="1" operator="lessThan">
      <formula>J157</formula>
    </cfRule>
  </conditionalFormatting>
  <conditionalFormatting sqref="Y157">
    <cfRule type="cellIs" dxfId="11264" priority="11200" stopIfTrue="1" operator="lessThan">
      <formula>J157</formula>
    </cfRule>
  </conditionalFormatting>
  <conditionalFormatting sqref="Y157">
    <cfRule type="cellIs" dxfId="11263" priority="11199" stopIfTrue="1" operator="lessThan">
      <formula>J157</formula>
    </cfRule>
  </conditionalFormatting>
  <conditionalFormatting sqref="X157">
    <cfRule type="cellIs" dxfId="11262" priority="11198" stopIfTrue="1" operator="lessThan">
      <formula>J157</formula>
    </cfRule>
  </conditionalFormatting>
  <conditionalFormatting sqref="X157">
    <cfRule type="cellIs" dxfId="11261" priority="11197" stopIfTrue="1" operator="lessThan">
      <formula>J157</formula>
    </cfRule>
  </conditionalFormatting>
  <conditionalFormatting sqref="X157">
    <cfRule type="cellIs" dxfId="11260" priority="11196" stopIfTrue="1" operator="lessThan">
      <formula>J157</formula>
    </cfRule>
  </conditionalFormatting>
  <conditionalFormatting sqref="Y157">
    <cfRule type="cellIs" dxfId="11259" priority="11195" stopIfTrue="1" operator="lessThan">
      <formula>J157</formula>
    </cfRule>
  </conditionalFormatting>
  <conditionalFormatting sqref="X157">
    <cfRule type="cellIs" dxfId="11258" priority="11194" stopIfTrue="1" operator="lessThan">
      <formula>J157</formula>
    </cfRule>
  </conditionalFormatting>
  <conditionalFormatting sqref="X157">
    <cfRule type="cellIs" dxfId="11257" priority="11193" stopIfTrue="1" operator="lessThan">
      <formula>J157</formula>
    </cfRule>
  </conditionalFormatting>
  <conditionalFormatting sqref="O160">
    <cfRule type="cellIs" dxfId="11256" priority="11192" stopIfTrue="1" operator="lessThan">
      <formula>G160</formula>
    </cfRule>
  </conditionalFormatting>
  <conditionalFormatting sqref="O160">
    <cfRule type="cellIs" dxfId="11255" priority="11191" stopIfTrue="1" operator="lessThan">
      <formula>G160</formula>
    </cfRule>
  </conditionalFormatting>
  <conditionalFormatting sqref="O160">
    <cfRule type="cellIs" dxfId="11254" priority="11190" stopIfTrue="1" operator="lessThan">
      <formula>G160</formula>
    </cfRule>
  </conditionalFormatting>
  <conditionalFormatting sqref="O160">
    <cfRule type="cellIs" dxfId="11253" priority="11189" stopIfTrue="1" operator="lessThan">
      <formula>G160</formula>
    </cfRule>
  </conditionalFormatting>
  <conditionalFormatting sqref="O160">
    <cfRule type="cellIs" dxfId="11252" priority="11188" stopIfTrue="1" operator="lessThan">
      <formula>G160</formula>
    </cfRule>
  </conditionalFormatting>
  <conditionalFormatting sqref="O160">
    <cfRule type="cellIs" dxfId="11251" priority="11187" stopIfTrue="1" operator="lessThan">
      <formula>G160</formula>
    </cfRule>
  </conditionalFormatting>
  <conditionalFormatting sqref="O160">
    <cfRule type="cellIs" dxfId="11250" priority="11186" stopIfTrue="1" operator="lessThan">
      <formula>G160</formula>
    </cfRule>
  </conditionalFormatting>
  <conditionalFormatting sqref="O160">
    <cfRule type="cellIs" dxfId="11249" priority="11185" stopIfTrue="1" operator="lessThan">
      <formula>G160</formula>
    </cfRule>
  </conditionalFormatting>
  <conditionalFormatting sqref="O160">
    <cfRule type="cellIs" dxfId="11248" priority="11184" stopIfTrue="1" operator="lessThan">
      <formula>G160</formula>
    </cfRule>
  </conditionalFormatting>
  <conditionalFormatting sqref="O160">
    <cfRule type="cellIs" dxfId="11247" priority="11183" stopIfTrue="1" operator="lessThan">
      <formula>G160</formula>
    </cfRule>
  </conditionalFormatting>
  <conditionalFormatting sqref="O160">
    <cfRule type="cellIs" dxfId="11246" priority="11182" stopIfTrue="1" operator="lessThan">
      <formula>G160</formula>
    </cfRule>
  </conditionalFormatting>
  <conditionalFormatting sqref="O160">
    <cfRule type="cellIs" dxfId="11245" priority="11181" stopIfTrue="1" operator="lessThan">
      <formula>G160</formula>
    </cfRule>
  </conditionalFormatting>
  <conditionalFormatting sqref="O160">
    <cfRule type="cellIs" dxfId="11244" priority="11180" stopIfTrue="1" operator="lessThan">
      <formula>G160</formula>
    </cfRule>
  </conditionalFormatting>
  <conditionalFormatting sqref="O160">
    <cfRule type="cellIs" dxfId="11243" priority="11179" stopIfTrue="1" operator="lessThan">
      <formula>G160</formula>
    </cfRule>
  </conditionalFormatting>
  <conditionalFormatting sqref="O160">
    <cfRule type="cellIs" dxfId="11242" priority="11178" stopIfTrue="1" operator="lessThan">
      <formula>G160</formula>
    </cfRule>
  </conditionalFormatting>
  <conditionalFormatting sqref="O160">
    <cfRule type="cellIs" dxfId="11241" priority="11177" stopIfTrue="1" operator="lessThan">
      <formula>G160</formula>
    </cfRule>
  </conditionalFormatting>
  <conditionalFormatting sqref="O160">
    <cfRule type="cellIs" dxfId="11240" priority="11176" stopIfTrue="1" operator="lessThan">
      <formula>G160</formula>
    </cfRule>
  </conditionalFormatting>
  <conditionalFormatting sqref="O160">
    <cfRule type="cellIs" dxfId="11239" priority="11175" stopIfTrue="1" operator="lessThan">
      <formula>G160</formula>
    </cfRule>
  </conditionalFormatting>
  <conditionalFormatting sqref="O160">
    <cfRule type="cellIs" dxfId="11238" priority="11174" stopIfTrue="1" operator="lessThan">
      <formula>G160</formula>
    </cfRule>
  </conditionalFormatting>
  <conditionalFormatting sqref="O160">
    <cfRule type="cellIs" dxfId="11237" priority="11173" stopIfTrue="1" operator="lessThan">
      <formula>G160</formula>
    </cfRule>
  </conditionalFormatting>
  <conditionalFormatting sqref="O160">
    <cfRule type="cellIs" dxfId="11236" priority="11172" stopIfTrue="1" operator="lessThan">
      <formula>G160</formula>
    </cfRule>
  </conditionalFormatting>
  <conditionalFormatting sqref="O160">
    <cfRule type="cellIs" dxfId="11235" priority="11171" stopIfTrue="1" operator="lessThan">
      <formula>G160</formula>
    </cfRule>
  </conditionalFormatting>
  <conditionalFormatting sqref="O160">
    <cfRule type="cellIs" dxfId="11234" priority="11170" stopIfTrue="1" operator="lessThan">
      <formula>G160</formula>
    </cfRule>
  </conditionalFormatting>
  <conditionalFormatting sqref="O160">
    <cfRule type="cellIs" dxfId="11233" priority="11169" stopIfTrue="1" operator="lessThan">
      <formula>G160</formula>
    </cfRule>
  </conditionalFormatting>
  <conditionalFormatting sqref="O160">
    <cfRule type="cellIs" dxfId="11232" priority="11168" stopIfTrue="1" operator="lessThan">
      <formula>G160</formula>
    </cfRule>
  </conditionalFormatting>
  <conditionalFormatting sqref="O160">
    <cfRule type="cellIs" dxfId="11231" priority="11167" stopIfTrue="1" operator="lessThan">
      <formula>G160</formula>
    </cfRule>
  </conditionalFormatting>
  <conditionalFormatting sqref="O160">
    <cfRule type="cellIs" dxfId="11230" priority="11166" stopIfTrue="1" operator="lessThan">
      <formula>G160</formula>
    </cfRule>
  </conditionalFormatting>
  <conditionalFormatting sqref="O160">
    <cfRule type="cellIs" dxfId="11229" priority="11165" stopIfTrue="1" operator="lessThan">
      <formula>G160</formula>
    </cfRule>
  </conditionalFormatting>
  <conditionalFormatting sqref="O160">
    <cfRule type="cellIs" dxfId="11228" priority="11164" stopIfTrue="1" operator="lessThan">
      <formula>G160</formula>
    </cfRule>
  </conditionalFormatting>
  <conditionalFormatting sqref="O160">
    <cfRule type="cellIs" dxfId="11227" priority="11163" stopIfTrue="1" operator="lessThan">
      <formula>G160</formula>
    </cfRule>
  </conditionalFormatting>
  <conditionalFormatting sqref="O160">
    <cfRule type="cellIs" dxfId="11226" priority="11162" stopIfTrue="1" operator="lessThan">
      <formula>G160</formula>
    </cfRule>
  </conditionalFormatting>
  <conditionalFormatting sqref="O160">
    <cfRule type="cellIs" dxfId="11225" priority="11161" stopIfTrue="1" operator="lessThan">
      <formula>G160</formula>
    </cfRule>
  </conditionalFormatting>
  <conditionalFormatting sqref="O160">
    <cfRule type="cellIs" dxfId="11224" priority="11160" stopIfTrue="1" operator="lessThan">
      <formula>G160</formula>
    </cfRule>
  </conditionalFormatting>
  <conditionalFormatting sqref="O160">
    <cfRule type="cellIs" dxfId="11223" priority="11159" stopIfTrue="1" operator="lessThan">
      <formula>G160</formula>
    </cfRule>
  </conditionalFormatting>
  <conditionalFormatting sqref="O160">
    <cfRule type="cellIs" dxfId="11222" priority="11158" stopIfTrue="1" operator="lessThan">
      <formula>G160</formula>
    </cfRule>
  </conditionalFormatting>
  <conditionalFormatting sqref="O160">
    <cfRule type="cellIs" dxfId="11221" priority="11157" stopIfTrue="1" operator="lessThan">
      <formula>G160</formula>
    </cfRule>
  </conditionalFormatting>
  <conditionalFormatting sqref="O160">
    <cfRule type="cellIs" dxfId="11220" priority="11156" stopIfTrue="1" operator="lessThan">
      <formula>G160</formula>
    </cfRule>
  </conditionalFormatting>
  <conditionalFormatting sqref="O160">
    <cfRule type="cellIs" dxfId="11219" priority="11155" stopIfTrue="1" operator="lessThan">
      <formula>G160</formula>
    </cfRule>
  </conditionalFormatting>
  <conditionalFormatting sqref="O160">
    <cfRule type="cellIs" dxfId="11218" priority="11154" stopIfTrue="1" operator="lessThan">
      <formula>G160</formula>
    </cfRule>
  </conditionalFormatting>
  <conditionalFormatting sqref="O160">
    <cfRule type="cellIs" dxfId="11217" priority="11153" stopIfTrue="1" operator="lessThan">
      <formula>G160</formula>
    </cfRule>
  </conditionalFormatting>
  <conditionalFormatting sqref="O160">
    <cfRule type="cellIs" dxfId="11216" priority="11152" stopIfTrue="1" operator="lessThan">
      <formula>G160</formula>
    </cfRule>
  </conditionalFormatting>
  <conditionalFormatting sqref="O160">
    <cfRule type="cellIs" dxfId="11215" priority="11151" stopIfTrue="1" operator="lessThan">
      <formula>G160</formula>
    </cfRule>
  </conditionalFormatting>
  <conditionalFormatting sqref="O160">
    <cfRule type="cellIs" dxfId="11214" priority="11150" stopIfTrue="1" operator="lessThan">
      <formula>G160</formula>
    </cfRule>
  </conditionalFormatting>
  <conditionalFormatting sqref="O160">
    <cfRule type="cellIs" dxfId="11213" priority="11149" stopIfTrue="1" operator="lessThan">
      <formula>G160</formula>
    </cfRule>
  </conditionalFormatting>
  <conditionalFormatting sqref="O160">
    <cfRule type="cellIs" dxfId="11212" priority="11148" stopIfTrue="1" operator="lessThan">
      <formula>G160</formula>
    </cfRule>
  </conditionalFormatting>
  <conditionalFormatting sqref="O160">
    <cfRule type="cellIs" dxfId="11211" priority="11147" stopIfTrue="1" operator="lessThan">
      <formula>G160</formula>
    </cfRule>
  </conditionalFormatting>
  <conditionalFormatting sqref="O160">
    <cfRule type="cellIs" dxfId="11210" priority="11146" stopIfTrue="1" operator="lessThan">
      <formula>G160</formula>
    </cfRule>
  </conditionalFormatting>
  <conditionalFormatting sqref="O160">
    <cfRule type="cellIs" dxfId="11209" priority="11145" stopIfTrue="1" operator="lessThan">
      <formula>G160</formula>
    </cfRule>
  </conditionalFormatting>
  <conditionalFormatting sqref="O160">
    <cfRule type="cellIs" dxfId="11208" priority="11144" stopIfTrue="1" operator="lessThan">
      <formula>G160</formula>
    </cfRule>
  </conditionalFormatting>
  <conditionalFormatting sqref="O160">
    <cfRule type="cellIs" dxfId="11207" priority="11143" stopIfTrue="1" operator="lessThan">
      <formula>G160</formula>
    </cfRule>
  </conditionalFormatting>
  <conditionalFormatting sqref="O160">
    <cfRule type="cellIs" dxfId="11206" priority="11142" stopIfTrue="1" operator="lessThan">
      <formula>G160</formula>
    </cfRule>
  </conditionalFormatting>
  <conditionalFormatting sqref="O160">
    <cfRule type="cellIs" dxfId="11205" priority="11141" stopIfTrue="1" operator="lessThan">
      <formula>G160</formula>
    </cfRule>
  </conditionalFormatting>
  <conditionalFormatting sqref="O160">
    <cfRule type="cellIs" dxfId="11204" priority="11140" stopIfTrue="1" operator="lessThan">
      <formula>G160</formula>
    </cfRule>
  </conditionalFormatting>
  <conditionalFormatting sqref="O160">
    <cfRule type="cellIs" dxfId="11203" priority="11139" stopIfTrue="1" operator="lessThan">
      <formula>G160</formula>
    </cfRule>
  </conditionalFormatting>
  <conditionalFormatting sqref="O160">
    <cfRule type="cellIs" dxfId="11202" priority="11138" stopIfTrue="1" operator="lessThan">
      <formula>G160</formula>
    </cfRule>
  </conditionalFormatting>
  <conditionalFormatting sqref="O160">
    <cfRule type="cellIs" dxfId="11201" priority="11137" stopIfTrue="1" operator="lessThan">
      <formula>G160</formula>
    </cfRule>
  </conditionalFormatting>
  <conditionalFormatting sqref="O160">
    <cfRule type="cellIs" dxfId="11200" priority="11136" stopIfTrue="1" operator="lessThan">
      <formula>G160</formula>
    </cfRule>
  </conditionalFormatting>
  <conditionalFormatting sqref="O160">
    <cfRule type="cellIs" dxfId="11199" priority="11135" stopIfTrue="1" operator="lessThan">
      <formula>G160</formula>
    </cfRule>
  </conditionalFormatting>
  <conditionalFormatting sqref="O160">
    <cfRule type="cellIs" dxfId="11198" priority="11134" stopIfTrue="1" operator="lessThan">
      <formula>G160</formula>
    </cfRule>
  </conditionalFormatting>
  <conditionalFormatting sqref="O160">
    <cfRule type="cellIs" dxfId="11197" priority="11133" stopIfTrue="1" operator="lessThan">
      <formula>G160</formula>
    </cfRule>
  </conditionalFormatting>
  <conditionalFormatting sqref="O160">
    <cfRule type="cellIs" dxfId="11196" priority="11132" stopIfTrue="1" operator="lessThan">
      <formula>G160</formula>
    </cfRule>
  </conditionalFormatting>
  <conditionalFormatting sqref="O160">
    <cfRule type="cellIs" dxfId="11195" priority="11131" stopIfTrue="1" operator="lessThan">
      <formula>G160</formula>
    </cfRule>
  </conditionalFormatting>
  <conditionalFormatting sqref="O160">
    <cfRule type="cellIs" dxfId="11194" priority="11130" stopIfTrue="1" operator="lessThan">
      <formula>G160</formula>
    </cfRule>
  </conditionalFormatting>
  <conditionalFormatting sqref="O160">
    <cfRule type="cellIs" dxfId="11193" priority="11129" stopIfTrue="1" operator="lessThan">
      <formula>G160</formula>
    </cfRule>
  </conditionalFormatting>
  <conditionalFormatting sqref="O160">
    <cfRule type="cellIs" dxfId="11192" priority="11128" stopIfTrue="1" operator="lessThan">
      <formula>G160</formula>
    </cfRule>
  </conditionalFormatting>
  <conditionalFormatting sqref="O160">
    <cfRule type="cellIs" dxfId="11191" priority="11127" stopIfTrue="1" operator="lessThan">
      <formula>G160</formula>
    </cfRule>
  </conditionalFormatting>
  <conditionalFormatting sqref="O160">
    <cfRule type="cellIs" dxfId="11190" priority="11126" stopIfTrue="1" operator="lessThan">
      <formula>G160</formula>
    </cfRule>
  </conditionalFormatting>
  <conditionalFormatting sqref="O160">
    <cfRule type="cellIs" dxfId="11189" priority="11125" stopIfTrue="1" operator="lessThan">
      <formula>G160</formula>
    </cfRule>
  </conditionalFormatting>
  <conditionalFormatting sqref="O160">
    <cfRule type="cellIs" dxfId="11188" priority="11124" stopIfTrue="1" operator="lessThan">
      <formula>G160</formula>
    </cfRule>
  </conditionalFormatting>
  <conditionalFormatting sqref="O160">
    <cfRule type="cellIs" dxfId="11187" priority="11123" stopIfTrue="1" operator="lessThan">
      <formula>G160</formula>
    </cfRule>
  </conditionalFormatting>
  <conditionalFormatting sqref="O160">
    <cfRule type="cellIs" dxfId="11186" priority="11122" stopIfTrue="1" operator="lessThan">
      <formula>G160</formula>
    </cfRule>
  </conditionalFormatting>
  <conditionalFormatting sqref="O160">
    <cfRule type="cellIs" dxfId="11185" priority="11121" stopIfTrue="1" operator="lessThan">
      <formula>G160</formula>
    </cfRule>
  </conditionalFormatting>
  <conditionalFormatting sqref="O160">
    <cfRule type="cellIs" dxfId="11184" priority="11120" stopIfTrue="1" operator="lessThan">
      <formula>G160</formula>
    </cfRule>
  </conditionalFormatting>
  <conditionalFormatting sqref="O160">
    <cfRule type="cellIs" dxfId="11183" priority="11119" stopIfTrue="1" operator="lessThan">
      <formula>G160</formula>
    </cfRule>
  </conditionalFormatting>
  <conditionalFormatting sqref="O160">
    <cfRule type="cellIs" dxfId="11182" priority="11118" stopIfTrue="1" operator="lessThan">
      <formula>G160</formula>
    </cfRule>
  </conditionalFormatting>
  <conditionalFormatting sqref="O160">
    <cfRule type="cellIs" dxfId="11181" priority="11117" stopIfTrue="1" operator="lessThan">
      <formula>G160</formula>
    </cfRule>
  </conditionalFormatting>
  <conditionalFormatting sqref="O160">
    <cfRule type="cellIs" dxfId="11180" priority="11116" stopIfTrue="1" operator="lessThan">
      <formula>G160</formula>
    </cfRule>
  </conditionalFormatting>
  <conditionalFormatting sqref="O160">
    <cfRule type="cellIs" dxfId="11179" priority="11115" stopIfTrue="1" operator="lessThan">
      <formula>G160</formula>
    </cfRule>
  </conditionalFormatting>
  <conditionalFormatting sqref="O160">
    <cfRule type="cellIs" dxfId="11178" priority="11114" stopIfTrue="1" operator="lessThan">
      <formula>G160</formula>
    </cfRule>
  </conditionalFormatting>
  <conditionalFormatting sqref="O160">
    <cfRule type="cellIs" dxfId="11177" priority="11113" stopIfTrue="1" operator="lessThan">
      <formula>G160</formula>
    </cfRule>
  </conditionalFormatting>
  <conditionalFormatting sqref="O160">
    <cfRule type="cellIs" dxfId="11176" priority="11112" stopIfTrue="1" operator="lessThan">
      <formula>G160</formula>
    </cfRule>
  </conditionalFormatting>
  <conditionalFormatting sqref="O160">
    <cfRule type="cellIs" dxfId="11175" priority="11111" stopIfTrue="1" operator="lessThan">
      <formula>G160</formula>
    </cfRule>
  </conditionalFormatting>
  <conditionalFormatting sqref="O160">
    <cfRule type="cellIs" dxfId="11174" priority="11110" stopIfTrue="1" operator="lessThan">
      <formula>G160</formula>
    </cfRule>
  </conditionalFormatting>
  <conditionalFormatting sqref="O160">
    <cfRule type="cellIs" dxfId="11173" priority="11109" stopIfTrue="1" operator="lessThan">
      <formula>G160</formula>
    </cfRule>
  </conditionalFormatting>
  <conditionalFormatting sqref="O160">
    <cfRule type="cellIs" dxfId="11172" priority="11108" stopIfTrue="1" operator="lessThan">
      <formula>G160</formula>
    </cfRule>
  </conditionalFormatting>
  <conditionalFormatting sqref="O160">
    <cfRule type="cellIs" dxfId="11171" priority="11107" stopIfTrue="1" operator="lessThan">
      <formula>G160</formula>
    </cfRule>
  </conditionalFormatting>
  <conditionalFormatting sqref="O160">
    <cfRule type="cellIs" dxfId="11170" priority="11106" stopIfTrue="1" operator="lessThan">
      <formula>G160</formula>
    </cfRule>
  </conditionalFormatting>
  <conditionalFormatting sqref="O160">
    <cfRule type="cellIs" dxfId="11169" priority="11105" stopIfTrue="1" operator="lessThan">
      <formula>G160</formula>
    </cfRule>
  </conditionalFormatting>
  <conditionalFormatting sqref="O160">
    <cfRule type="cellIs" dxfId="11168" priority="11104" stopIfTrue="1" operator="lessThan">
      <formula>G160</formula>
    </cfRule>
  </conditionalFormatting>
  <conditionalFormatting sqref="O160">
    <cfRule type="cellIs" dxfId="11167" priority="11103" stopIfTrue="1" operator="lessThan">
      <formula>G160</formula>
    </cfRule>
  </conditionalFormatting>
  <conditionalFormatting sqref="O160">
    <cfRule type="cellIs" dxfId="11166" priority="11102" stopIfTrue="1" operator="lessThan">
      <formula>G160</formula>
    </cfRule>
  </conditionalFormatting>
  <conditionalFormatting sqref="O160">
    <cfRule type="cellIs" dxfId="11165" priority="11101" stopIfTrue="1" operator="lessThan">
      <formula>G160</formula>
    </cfRule>
  </conditionalFormatting>
  <conditionalFormatting sqref="O160">
    <cfRule type="cellIs" dxfId="11164" priority="11100" stopIfTrue="1" operator="lessThan">
      <formula>G160</formula>
    </cfRule>
  </conditionalFormatting>
  <conditionalFormatting sqref="O160">
    <cfRule type="cellIs" dxfId="11163" priority="11099" stopIfTrue="1" operator="lessThan">
      <formula>G160</formula>
    </cfRule>
  </conditionalFormatting>
  <conditionalFormatting sqref="O160">
    <cfRule type="cellIs" dxfId="11162" priority="11098" stopIfTrue="1" operator="lessThan">
      <formula>G160</formula>
    </cfRule>
  </conditionalFormatting>
  <conditionalFormatting sqref="O160">
    <cfRule type="cellIs" dxfId="11161" priority="11097" stopIfTrue="1" operator="lessThan">
      <formula>G160</formula>
    </cfRule>
  </conditionalFormatting>
  <conditionalFormatting sqref="O160">
    <cfRule type="cellIs" dxfId="11160" priority="11096" stopIfTrue="1" operator="lessThan">
      <formula>G160</formula>
    </cfRule>
  </conditionalFormatting>
  <conditionalFormatting sqref="O160">
    <cfRule type="cellIs" dxfId="11159" priority="11095" stopIfTrue="1" operator="lessThan">
      <formula>G160</formula>
    </cfRule>
  </conditionalFormatting>
  <conditionalFormatting sqref="O160">
    <cfRule type="cellIs" dxfId="11158" priority="11094" stopIfTrue="1" operator="lessThan">
      <formula>G160</formula>
    </cfRule>
  </conditionalFormatting>
  <conditionalFormatting sqref="O160">
    <cfRule type="cellIs" dxfId="11157" priority="11093" stopIfTrue="1" operator="lessThan">
      <formula>G160</formula>
    </cfRule>
  </conditionalFormatting>
  <conditionalFormatting sqref="O160">
    <cfRule type="cellIs" dxfId="11156" priority="11092" stopIfTrue="1" operator="lessThan">
      <formula>G160</formula>
    </cfRule>
  </conditionalFormatting>
  <conditionalFormatting sqref="O160">
    <cfRule type="cellIs" dxfId="11155" priority="11091" stopIfTrue="1" operator="lessThan">
      <formula>G160</formula>
    </cfRule>
  </conditionalFormatting>
  <conditionalFormatting sqref="O160">
    <cfRule type="cellIs" dxfId="11154" priority="11090" stopIfTrue="1" operator="lessThan">
      <formula>G160</formula>
    </cfRule>
  </conditionalFormatting>
  <conditionalFormatting sqref="O160">
    <cfRule type="cellIs" dxfId="11153" priority="11089" stopIfTrue="1" operator="lessThan">
      <formula>G160</formula>
    </cfRule>
  </conditionalFormatting>
  <conditionalFormatting sqref="O160">
    <cfRule type="cellIs" dxfId="11152" priority="11088" stopIfTrue="1" operator="lessThan">
      <formula>G160</formula>
    </cfRule>
  </conditionalFormatting>
  <conditionalFormatting sqref="O160">
    <cfRule type="cellIs" dxfId="11151" priority="11087" stopIfTrue="1" operator="lessThan">
      <formula>G160</formula>
    </cfRule>
  </conditionalFormatting>
  <conditionalFormatting sqref="O160">
    <cfRule type="cellIs" dxfId="11150" priority="11086" stopIfTrue="1" operator="lessThan">
      <formula>G160</formula>
    </cfRule>
  </conditionalFormatting>
  <conditionalFormatting sqref="O160">
    <cfRule type="cellIs" dxfId="11149" priority="11085" stopIfTrue="1" operator="lessThan">
      <formula>G160</formula>
    </cfRule>
  </conditionalFormatting>
  <conditionalFormatting sqref="O160">
    <cfRule type="cellIs" dxfId="11148" priority="11084" stopIfTrue="1" operator="lessThan">
      <formula>G160</formula>
    </cfRule>
  </conditionalFormatting>
  <conditionalFormatting sqref="O160">
    <cfRule type="cellIs" dxfId="11147" priority="11083" stopIfTrue="1" operator="lessThan">
      <formula>G160</formula>
    </cfRule>
  </conditionalFormatting>
  <conditionalFormatting sqref="O160">
    <cfRule type="cellIs" dxfId="11146" priority="11082" stopIfTrue="1" operator="lessThan">
      <formula>G160</formula>
    </cfRule>
  </conditionalFormatting>
  <conditionalFormatting sqref="O160">
    <cfRule type="cellIs" dxfId="11145" priority="11081" stopIfTrue="1" operator="lessThan">
      <formula>G160</formula>
    </cfRule>
  </conditionalFormatting>
  <conditionalFormatting sqref="O160">
    <cfRule type="cellIs" dxfId="11144" priority="11080" stopIfTrue="1" operator="lessThan">
      <formula>G160</formula>
    </cfRule>
  </conditionalFormatting>
  <conditionalFormatting sqref="O160">
    <cfRule type="cellIs" dxfId="11143" priority="11079" stopIfTrue="1" operator="lessThan">
      <formula>G160</formula>
    </cfRule>
  </conditionalFormatting>
  <conditionalFormatting sqref="O160">
    <cfRule type="cellIs" dxfId="11142" priority="11078" stopIfTrue="1" operator="lessThan">
      <formula>G160</formula>
    </cfRule>
  </conditionalFormatting>
  <conditionalFormatting sqref="O160">
    <cfRule type="cellIs" dxfId="11141" priority="11077" stopIfTrue="1" operator="lessThan">
      <formula>G160</formula>
    </cfRule>
  </conditionalFormatting>
  <conditionalFormatting sqref="O160">
    <cfRule type="cellIs" dxfId="11140" priority="11076" stopIfTrue="1" operator="lessThan">
      <formula>G160</formula>
    </cfRule>
  </conditionalFormatting>
  <conditionalFormatting sqref="O160">
    <cfRule type="cellIs" dxfId="11139" priority="11075" stopIfTrue="1" operator="lessThan">
      <formula>G160</formula>
    </cfRule>
  </conditionalFormatting>
  <conditionalFormatting sqref="O160">
    <cfRule type="cellIs" dxfId="11138" priority="11074" stopIfTrue="1" operator="lessThan">
      <formula>G160</formula>
    </cfRule>
  </conditionalFormatting>
  <conditionalFormatting sqref="O160">
    <cfRule type="cellIs" dxfId="11137" priority="11073" stopIfTrue="1" operator="lessThan">
      <formula>G160</formula>
    </cfRule>
  </conditionalFormatting>
  <conditionalFormatting sqref="O160">
    <cfRule type="cellIs" dxfId="11136" priority="11072" stopIfTrue="1" operator="lessThan">
      <formula>G160</formula>
    </cfRule>
  </conditionalFormatting>
  <conditionalFormatting sqref="O160">
    <cfRule type="cellIs" dxfId="11135" priority="11071" stopIfTrue="1" operator="lessThan">
      <formula>G160</formula>
    </cfRule>
  </conditionalFormatting>
  <conditionalFormatting sqref="O160">
    <cfRule type="cellIs" dxfId="11134" priority="11070" stopIfTrue="1" operator="lessThan">
      <formula>G160</formula>
    </cfRule>
  </conditionalFormatting>
  <conditionalFormatting sqref="O160">
    <cfRule type="cellIs" dxfId="11133" priority="11069" stopIfTrue="1" operator="lessThan">
      <formula>G160</formula>
    </cfRule>
  </conditionalFormatting>
  <conditionalFormatting sqref="O160">
    <cfRule type="cellIs" dxfId="11132" priority="11068" stopIfTrue="1" operator="lessThan">
      <formula>G160</formula>
    </cfRule>
  </conditionalFormatting>
  <conditionalFormatting sqref="O160">
    <cfRule type="cellIs" dxfId="11131" priority="11067" stopIfTrue="1" operator="lessThan">
      <formula>G160</formula>
    </cfRule>
  </conditionalFormatting>
  <conditionalFormatting sqref="O160">
    <cfRule type="cellIs" dxfId="11130" priority="11066" stopIfTrue="1" operator="lessThan">
      <formula>G160</formula>
    </cfRule>
  </conditionalFormatting>
  <conditionalFormatting sqref="O160">
    <cfRule type="cellIs" dxfId="11129" priority="11065" stopIfTrue="1" operator="lessThan">
      <formula>G160</formula>
    </cfRule>
  </conditionalFormatting>
  <conditionalFormatting sqref="O160">
    <cfRule type="cellIs" dxfId="11128" priority="11064" stopIfTrue="1" operator="lessThan">
      <formula>G160</formula>
    </cfRule>
  </conditionalFormatting>
  <conditionalFormatting sqref="O160">
    <cfRule type="cellIs" dxfId="11127" priority="11063" stopIfTrue="1" operator="lessThan">
      <formula>G160</formula>
    </cfRule>
  </conditionalFormatting>
  <conditionalFormatting sqref="O160">
    <cfRule type="cellIs" dxfId="11126" priority="11062" stopIfTrue="1" operator="lessThan">
      <formula>G160</formula>
    </cfRule>
  </conditionalFormatting>
  <conditionalFormatting sqref="O160">
    <cfRule type="cellIs" dxfId="11125" priority="11061" stopIfTrue="1" operator="lessThan">
      <formula>G160</formula>
    </cfRule>
  </conditionalFormatting>
  <conditionalFormatting sqref="O160">
    <cfRule type="cellIs" dxfId="11124" priority="11060" stopIfTrue="1" operator="lessThan">
      <formula>G160</formula>
    </cfRule>
  </conditionalFormatting>
  <conditionalFormatting sqref="O160">
    <cfRule type="cellIs" dxfId="11123" priority="11059" stopIfTrue="1" operator="lessThan">
      <formula>G160</formula>
    </cfRule>
  </conditionalFormatting>
  <conditionalFormatting sqref="O160">
    <cfRule type="cellIs" dxfId="11122" priority="11058" stopIfTrue="1" operator="lessThan">
      <formula>G160</formula>
    </cfRule>
  </conditionalFormatting>
  <conditionalFormatting sqref="O160">
    <cfRule type="cellIs" dxfId="11121" priority="11057" stopIfTrue="1" operator="lessThan">
      <formula>G160</formula>
    </cfRule>
  </conditionalFormatting>
  <conditionalFormatting sqref="O160">
    <cfRule type="cellIs" dxfId="11120" priority="11056" stopIfTrue="1" operator="lessThan">
      <formula>G160</formula>
    </cfRule>
  </conditionalFormatting>
  <conditionalFormatting sqref="O160">
    <cfRule type="cellIs" dxfId="11119" priority="11055" stopIfTrue="1" operator="lessThan">
      <formula>G160</formula>
    </cfRule>
  </conditionalFormatting>
  <conditionalFormatting sqref="O160">
    <cfRule type="cellIs" dxfId="11118" priority="11054" stopIfTrue="1" operator="lessThan">
      <formula>G160</formula>
    </cfRule>
  </conditionalFormatting>
  <conditionalFormatting sqref="O160">
    <cfRule type="cellIs" dxfId="11117" priority="11053" stopIfTrue="1" operator="lessThan">
      <formula>G160</formula>
    </cfRule>
  </conditionalFormatting>
  <conditionalFormatting sqref="O160">
    <cfRule type="cellIs" dxfId="11116" priority="11052" stopIfTrue="1" operator="lessThan">
      <formula>G160</formula>
    </cfRule>
  </conditionalFormatting>
  <conditionalFormatting sqref="O160">
    <cfRule type="cellIs" dxfId="11115" priority="11051" stopIfTrue="1" operator="lessThan">
      <formula>G160</formula>
    </cfRule>
  </conditionalFormatting>
  <conditionalFormatting sqref="O160">
    <cfRule type="cellIs" dxfId="11114" priority="11050" stopIfTrue="1" operator="lessThan">
      <formula>G160</formula>
    </cfRule>
  </conditionalFormatting>
  <conditionalFormatting sqref="O160">
    <cfRule type="cellIs" dxfId="11113" priority="11049" stopIfTrue="1" operator="lessThan">
      <formula>G160</formula>
    </cfRule>
  </conditionalFormatting>
  <conditionalFormatting sqref="O160">
    <cfRule type="cellIs" dxfId="11112" priority="11048" stopIfTrue="1" operator="lessThan">
      <formula>G160</formula>
    </cfRule>
  </conditionalFormatting>
  <conditionalFormatting sqref="O160">
    <cfRule type="cellIs" dxfId="11111" priority="11047" stopIfTrue="1" operator="lessThan">
      <formula>G160</formula>
    </cfRule>
  </conditionalFormatting>
  <conditionalFormatting sqref="O160">
    <cfRule type="cellIs" dxfId="11110" priority="11046" stopIfTrue="1" operator="lessThan">
      <formula>G160</formula>
    </cfRule>
  </conditionalFormatting>
  <conditionalFormatting sqref="O160">
    <cfRule type="cellIs" dxfId="11109" priority="11045" stopIfTrue="1" operator="lessThan">
      <formula>G160</formula>
    </cfRule>
  </conditionalFormatting>
  <conditionalFormatting sqref="O160">
    <cfRule type="cellIs" dxfId="11108" priority="11044" stopIfTrue="1" operator="lessThan">
      <formula>G160</formula>
    </cfRule>
  </conditionalFormatting>
  <conditionalFormatting sqref="O160">
    <cfRule type="cellIs" dxfId="11107" priority="11043" stopIfTrue="1" operator="lessThan">
      <formula>G160</formula>
    </cfRule>
  </conditionalFormatting>
  <conditionalFormatting sqref="O160">
    <cfRule type="cellIs" dxfId="11106" priority="11042" stopIfTrue="1" operator="lessThan">
      <formula>G160</formula>
    </cfRule>
  </conditionalFormatting>
  <conditionalFormatting sqref="O160">
    <cfRule type="cellIs" dxfId="11105" priority="11041" stopIfTrue="1" operator="lessThan">
      <formula>G160</formula>
    </cfRule>
  </conditionalFormatting>
  <conditionalFormatting sqref="O160">
    <cfRule type="cellIs" dxfId="11104" priority="11040" stopIfTrue="1" operator="lessThan">
      <formula>G160</formula>
    </cfRule>
  </conditionalFormatting>
  <conditionalFormatting sqref="O160">
    <cfRule type="cellIs" dxfId="11103" priority="11039" stopIfTrue="1" operator="lessThan">
      <formula>G160</formula>
    </cfRule>
  </conditionalFormatting>
  <conditionalFormatting sqref="O160">
    <cfRule type="cellIs" dxfId="11102" priority="11038" stopIfTrue="1" operator="lessThan">
      <formula>G160</formula>
    </cfRule>
  </conditionalFormatting>
  <conditionalFormatting sqref="O160">
    <cfRule type="cellIs" dxfId="11101" priority="11037" stopIfTrue="1" operator="lessThan">
      <formula>G160</formula>
    </cfRule>
  </conditionalFormatting>
  <conditionalFormatting sqref="O160">
    <cfRule type="cellIs" dxfId="11100" priority="11036" stopIfTrue="1" operator="lessThan">
      <formula>G160</formula>
    </cfRule>
  </conditionalFormatting>
  <conditionalFormatting sqref="O160">
    <cfRule type="cellIs" dxfId="11099" priority="11035" stopIfTrue="1" operator="lessThan">
      <formula>G160</formula>
    </cfRule>
  </conditionalFormatting>
  <conditionalFormatting sqref="O160">
    <cfRule type="cellIs" dxfId="11098" priority="11034" stopIfTrue="1" operator="lessThan">
      <formula>G160</formula>
    </cfRule>
  </conditionalFormatting>
  <conditionalFormatting sqref="O160">
    <cfRule type="cellIs" dxfId="11097" priority="11033" stopIfTrue="1" operator="lessThan">
      <formula>G160</formula>
    </cfRule>
  </conditionalFormatting>
  <conditionalFormatting sqref="O160">
    <cfRule type="cellIs" dxfId="11096" priority="11032" stopIfTrue="1" operator="lessThan">
      <formula>G160</formula>
    </cfRule>
  </conditionalFormatting>
  <conditionalFormatting sqref="O160">
    <cfRule type="cellIs" dxfId="11095" priority="11031" stopIfTrue="1" operator="lessThan">
      <formula>G160</formula>
    </cfRule>
  </conditionalFormatting>
  <conditionalFormatting sqref="O160">
    <cfRule type="cellIs" dxfId="11094" priority="11030" stopIfTrue="1" operator="lessThan">
      <formula>G160</formula>
    </cfRule>
  </conditionalFormatting>
  <conditionalFormatting sqref="O160">
    <cfRule type="cellIs" dxfId="11093" priority="11029" stopIfTrue="1" operator="lessThan">
      <formula>G160</formula>
    </cfRule>
  </conditionalFormatting>
  <conditionalFormatting sqref="O160">
    <cfRule type="cellIs" dxfId="11092" priority="11028" stopIfTrue="1" operator="lessThan">
      <formula>G160</formula>
    </cfRule>
  </conditionalFormatting>
  <conditionalFormatting sqref="O160">
    <cfRule type="cellIs" dxfId="11091" priority="11027" stopIfTrue="1" operator="lessThan">
      <formula>G160</formula>
    </cfRule>
  </conditionalFormatting>
  <conditionalFormatting sqref="O160">
    <cfRule type="cellIs" dxfId="11090" priority="11026" stopIfTrue="1" operator="lessThan">
      <formula>G160</formula>
    </cfRule>
  </conditionalFormatting>
  <conditionalFormatting sqref="O160">
    <cfRule type="cellIs" dxfId="11089" priority="11025" stopIfTrue="1" operator="lessThan">
      <formula>G160</formula>
    </cfRule>
  </conditionalFormatting>
  <conditionalFormatting sqref="O160">
    <cfRule type="cellIs" dxfId="11088" priority="11024" stopIfTrue="1" operator="lessThan">
      <formula>G160</formula>
    </cfRule>
  </conditionalFormatting>
  <conditionalFormatting sqref="O160">
    <cfRule type="cellIs" dxfId="11087" priority="11023" stopIfTrue="1" operator="lessThan">
      <formula>G160</formula>
    </cfRule>
  </conditionalFormatting>
  <conditionalFormatting sqref="O160">
    <cfRule type="cellIs" dxfId="11086" priority="11022" stopIfTrue="1" operator="lessThan">
      <formula>G160</formula>
    </cfRule>
  </conditionalFormatting>
  <conditionalFormatting sqref="O160">
    <cfRule type="cellIs" dxfId="11085" priority="11021" stopIfTrue="1" operator="lessThan">
      <formula>G160</formula>
    </cfRule>
  </conditionalFormatting>
  <conditionalFormatting sqref="O160">
    <cfRule type="cellIs" dxfId="11084" priority="11020" stopIfTrue="1" operator="lessThan">
      <formula>G160</formula>
    </cfRule>
  </conditionalFormatting>
  <conditionalFormatting sqref="O160">
    <cfRule type="cellIs" dxfId="11083" priority="11019" stopIfTrue="1" operator="lessThan">
      <formula>G160</formula>
    </cfRule>
  </conditionalFormatting>
  <conditionalFormatting sqref="O160">
    <cfRule type="cellIs" dxfId="11082" priority="11018" stopIfTrue="1" operator="lessThan">
      <formula>G160</formula>
    </cfRule>
  </conditionalFormatting>
  <conditionalFormatting sqref="O160">
    <cfRule type="cellIs" dxfId="11081" priority="11017" stopIfTrue="1" operator="lessThan">
      <formula>G160</formula>
    </cfRule>
  </conditionalFormatting>
  <conditionalFormatting sqref="O160">
    <cfRule type="cellIs" dxfId="11080" priority="11016" stopIfTrue="1" operator="lessThan">
      <formula>G160</formula>
    </cfRule>
  </conditionalFormatting>
  <conditionalFormatting sqref="O160">
    <cfRule type="cellIs" dxfId="11079" priority="11015" stopIfTrue="1" operator="lessThan">
      <formula>G160</formula>
    </cfRule>
  </conditionalFormatting>
  <conditionalFormatting sqref="O160">
    <cfRule type="cellIs" dxfId="11078" priority="11014" stopIfTrue="1" operator="lessThan">
      <formula>G160</formula>
    </cfRule>
  </conditionalFormatting>
  <conditionalFormatting sqref="O160">
    <cfRule type="cellIs" dxfId="11077" priority="11013" stopIfTrue="1" operator="lessThan">
      <formula>G160</formula>
    </cfRule>
  </conditionalFormatting>
  <conditionalFormatting sqref="O160">
    <cfRule type="cellIs" dxfId="11076" priority="11012" stopIfTrue="1" operator="lessThan">
      <formula>G160</formula>
    </cfRule>
  </conditionalFormatting>
  <conditionalFormatting sqref="O160">
    <cfRule type="cellIs" dxfId="11075" priority="11011" stopIfTrue="1" operator="lessThan">
      <formula>G160</formula>
    </cfRule>
  </conditionalFormatting>
  <conditionalFormatting sqref="O160">
    <cfRule type="cellIs" dxfId="11074" priority="11010" stopIfTrue="1" operator="lessThan">
      <formula>G160</formula>
    </cfRule>
  </conditionalFormatting>
  <conditionalFormatting sqref="O160">
    <cfRule type="cellIs" dxfId="11073" priority="11009" stopIfTrue="1" operator="lessThan">
      <formula>G160</formula>
    </cfRule>
  </conditionalFormatting>
  <conditionalFormatting sqref="O160">
    <cfRule type="cellIs" dxfId="11072" priority="11008" stopIfTrue="1" operator="lessThan">
      <formula>G160</formula>
    </cfRule>
  </conditionalFormatting>
  <conditionalFormatting sqref="O160">
    <cfRule type="cellIs" dxfId="11071" priority="11007" stopIfTrue="1" operator="lessThan">
      <formula>G160</formula>
    </cfRule>
  </conditionalFormatting>
  <conditionalFormatting sqref="O160">
    <cfRule type="cellIs" dxfId="11070" priority="11006" stopIfTrue="1" operator="lessThan">
      <formula>G160</formula>
    </cfRule>
  </conditionalFormatting>
  <conditionalFormatting sqref="O160">
    <cfRule type="cellIs" dxfId="11069" priority="11005" stopIfTrue="1" operator="lessThan">
      <formula>G160</formula>
    </cfRule>
  </conditionalFormatting>
  <conditionalFormatting sqref="O160">
    <cfRule type="cellIs" dxfId="11068" priority="11004" stopIfTrue="1" operator="lessThan">
      <formula>G160</formula>
    </cfRule>
  </conditionalFormatting>
  <conditionalFormatting sqref="O160">
    <cfRule type="cellIs" dxfId="11067" priority="11003" stopIfTrue="1" operator="lessThan">
      <formula>G160</formula>
    </cfRule>
  </conditionalFormatting>
  <conditionalFormatting sqref="O160">
    <cfRule type="cellIs" dxfId="11066" priority="11002" stopIfTrue="1" operator="lessThan">
      <formula>G160</formula>
    </cfRule>
  </conditionalFormatting>
  <conditionalFormatting sqref="O160">
    <cfRule type="cellIs" dxfId="11065" priority="11001" stopIfTrue="1" operator="lessThan">
      <formula>G160</formula>
    </cfRule>
  </conditionalFormatting>
  <conditionalFormatting sqref="O160">
    <cfRule type="cellIs" dxfId="11064" priority="11000" stopIfTrue="1" operator="lessThan">
      <formula>G160</formula>
    </cfRule>
  </conditionalFormatting>
  <conditionalFormatting sqref="O160">
    <cfRule type="cellIs" dxfId="11063" priority="10999" stopIfTrue="1" operator="lessThan">
      <formula>G160</formula>
    </cfRule>
  </conditionalFormatting>
  <conditionalFormatting sqref="O160">
    <cfRule type="cellIs" dxfId="11062" priority="10998" stopIfTrue="1" operator="lessThan">
      <formula>G160</formula>
    </cfRule>
  </conditionalFormatting>
  <conditionalFormatting sqref="O160">
    <cfRule type="cellIs" dxfId="11061" priority="10997" stopIfTrue="1" operator="lessThan">
      <formula>G160</formula>
    </cfRule>
  </conditionalFormatting>
  <conditionalFormatting sqref="O160">
    <cfRule type="cellIs" dxfId="11060" priority="10996" stopIfTrue="1" operator="lessThan">
      <formula>G160</formula>
    </cfRule>
  </conditionalFormatting>
  <conditionalFormatting sqref="O160">
    <cfRule type="cellIs" dxfId="11059" priority="10995" stopIfTrue="1" operator="lessThan">
      <formula>G160</formula>
    </cfRule>
  </conditionalFormatting>
  <conditionalFormatting sqref="O160">
    <cfRule type="cellIs" dxfId="11058" priority="10994" stopIfTrue="1" operator="lessThan">
      <formula>G160</formula>
    </cfRule>
  </conditionalFormatting>
  <conditionalFormatting sqref="O160">
    <cfRule type="cellIs" dxfId="11057" priority="10993" stopIfTrue="1" operator="lessThan">
      <formula>G160</formula>
    </cfRule>
  </conditionalFormatting>
  <conditionalFormatting sqref="O160">
    <cfRule type="cellIs" dxfId="11056" priority="10992" stopIfTrue="1" operator="lessThan">
      <formula>G160</formula>
    </cfRule>
  </conditionalFormatting>
  <conditionalFormatting sqref="O160">
    <cfRule type="cellIs" dxfId="11055" priority="10991" stopIfTrue="1" operator="lessThan">
      <formula>G160</formula>
    </cfRule>
  </conditionalFormatting>
  <conditionalFormatting sqref="O160">
    <cfRule type="cellIs" dxfId="11054" priority="10990" stopIfTrue="1" operator="lessThan">
      <formula>G160</formula>
    </cfRule>
  </conditionalFormatting>
  <conditionalFormatting sqref="O160">
    <cfRule type="cellIs" dxfId="11053" priority="10989" stopIfTrue="1" operator="lessThan">
      <formula>G160</formula>
    </cfRule>
  </conditionalFormatting>
  <conditionalFormatting sqref="O160">
    <cfRule type="cellIs" dxfId="11052" priority="10988" stopIfTrue="1" operator="lessThan">
      <formula>G160</formula>
    </cfRule>
  </conditionalFormatting>
  <conditionalFormatting sqref="O160">
    <cfRule type="cellIs" dxfId="11051" priority="10987" stopIfTrue="1" operator="lessThan">
      <formula>G160</formula>
    </cfRule>
  </conditionalFormatting>
  <conditionalFormatting sqref="O160">
    <cfRule type="cellIs" dxfId="11050" priority="10986" stopIfTrue="1" operator="lessThan">
      <formula>G160</formula>
    </cfRule>
  </conditionalFormatting>
  <conditionalFormatting sqref="O160">
    <cfRule type="cellIs" dxfId="11049" priority="10985" stopIfTrue="1" operator="lessThan">
      <formula>G160</formula>
    </cfRule>
  </conditionalFormatting>
  <conditionalFormatting sqref="O160">
    <cfRule type="cellIs" dxfId="11048" priority="10984" stopIfTrue="1" operator="lessThan">
      <formula>G160</formula>
    </cfRule>
  </conditionalFormatting>
  <conditionalFormatting sqref="O160">
    <cfRule type="cellIs" dxfId="11047" priority="10983" stopIfTrue="1" operator="lessThan">
      <formula>G160</formula>
    </cfRule>
  </conditionalFormatting>
  <conditionalFormatting sqref="O160">
    <cfRule type="cellIs" dxfId="11046" priority="10982" stopIfTrue="1" operator="lessThan">
      <formula>G160</formula>
    </cfRule>
  </conditionalFormatting>
  <conditionalFormatting sqref="O160">
    <cfRule type="cellIs" dxfId="11045" priority="10981" stopIfTrue="1" operator="lessThan">
      <formula>G160</formula>
    </cfRule>
  </conditionalFormatting>
  <conditionalFormatting sqref="O160">
    <cfRule type="cellIs" dxfId="11044" priority="10980" stopIfTrue="1" operator="lessThan">
      <formula>G160</formula>
    </cfRule>
  </conditionalFormatting>
  <conditionalFormatting sqref="O160">
    <cfRule type="cellIs" dxfId="11043" priority="10979" stopIfTrue="1" operator="lessThan">
      <formula>G160</formula>
    </cfRule>
  </conditionalFormatting>
  <conditionalFormatting sqref="O160">
    <cfRule type="cellIs" dxfId="11042" priority="10978" stopIfTrue="1" operator="lessThan">
      <formula>G160</formula>
    </cfRule>
  </conditionalFormatting>
  <conditionalFormatting sqref="O160">
    <cfRule type="cellIs" dxfId="11041" priority="10977" stopIfTrue="1" operator="lessThan">
      <formula>G160</formula>
    </cfRule>
  </conditionalFormatting>
  <conditionalFormatting sqref="O160">
    <cfRule type="cellIs" dxfId="11040" priority="10976" stopIfTrue="1" operator="lessThan">
      <formula>G160</formula>
    </cfRule>
  </conditionalFormatting>
  <conditionalFormatting sqref="O160">
    <cfRule type="cellIs" dxfId="11039" priority="10975" stopIfTrue="1" operator="lessThan">
      <formula>G160</formula>
    </cfRule>
  </conditionalFormatting>
  <conditionalFormatting sqref="O160">
    <cfRule type="cellIs" dxfId="11038" priority="10974" stopIfTrue="1" operator="lessThan">
      <formula>G160</formula>
    </cfRule>
  </conditionalFormatting>
  <conditionalFormatting sqref="O160">
    <cfRule type="cellIs" dxfId="11037" priority="10973" stopIfTrue="1" operator="lessThan">
      <formula>G160</formula>
    </cfRule>
  </conditionalFormatting>
  <conditionalFormatting sqref="O160">
    <cfRule type="cellIs" dxfId="11036" priority="10972" stopIfTrue="1" operator="lessThan">
      <formula>G160</formula>
    </cfRule>
  </conditionalFormatting>
  <conditionalFormatting sqref="O160">
    <cfRule type="cellIs" dxfId="11035" priority="10971" stopIfTrue="1" operator="lessThan">
      <formula>G160</formula>
    </cfRule>
  </conditionalFormatting>
  <conditionalFormatting sqref="O160">
    <cfRule type="cellIs" dxfId="11034" priority="10970" stopIfTrue="1" operator="lessThan">
      <formula>G160</formula>
    </cfRule>
  </conditionalFormatting>
  <conditionalFormatting sqref="O160">
    <cfRule type="cellIs" dxfId="11033" priority="10969" stopIfTrue="1" operator="lessThan">
      <formula>G160</formula>
    </cfRule>
  </conditionalFormatting>
  <conditionalFormatting sqref="O160">
    <cfRule type="cellIs" dxfId="11032" priority="10968" stopIfTrue="1" operator="lessThan">
      <formula>G160</formula>
    </cfRule>
  </conditionalFormatting>
  <conditionalFormatting sqref="O160">
    <cfRule type="cellIs" dxfId="11031" priority="10967" stopIfTrue="1" operator="lessThan">
      <formula>G160</formula>
    </cfRule>
  </conditionalFormatting>
  <conditionalFormatting sqref="O160">
    <cfRule type="cellIs" dxfId="11030" priority="10966" stopIfTrue="1" operator="lessThan">
      <formula>G160</formula>
    </cfRule>
  </conditionalFormatting>
  <conditionalFormatting sqref="O160">
    <cfRule type="cellIs" dxfId="11029" priority="10965" stopIfTrue="1" operator="lessThan">
      <formula>G160</formula>
    </cfRule>
  </conditionalFormatting>
  <conditionalFormatting sqref="O160">
    <cfRule type="cellIs" dxfId="11028" priority="10964" stopIfTrue="1" operator="lessThan">
      <formula>G160</formula>
    </cfRule>
  </conditionalFormatting>
  <conditionalFormatting sqref="O160">
    <cfRule type="cellIs" dxfId="11027" priority="10963" stopIfTrue="1" operator="lessThan">
      <formula>G160</formula>
    </cfRule>
  </conditionalFormatting>
  <conditionalFormatting sqref="O160">
    <cfRule type="cellIs" dxfId="11026" priority="10962" stopIfTrue="1" operator="lessThan">
      <formula>G160</formula>
    </cfRule>
  </conditionalFormatting>
  <conditionalFormatting sqref="O160">
    <cfRule type="cellIs" dxfId="11025" priority="10961" stopIfTrue="1" operator="lessThan">
      <formula>G160</formula>
    </cfRule>
  </conditionalFormatting>
  <conditionalFormatting sqref="O160">
    <cfRule type="cellIs" dxfId="11024" priority="10960" stopIfTrue="1" operator="lessThan">
      <formula>G160</formula>
    </cfRule>
  </conditionalFormatting>
  <conditionalFormatting sqref="O160">
    <cfRule type="cellIs" dxfId="11023" priority="10959" stopIfTrue="1" operator="lessThan">
      <formula>G160</formula>
    </cfRule>
  </conditionalFormatting>
  <conditionalFormatting sqref="O160">
    <cfRule type="cellIs" dxfId="11022" priority="10958" stopIfTrue="1" operator="lessThan">
      <formula>G160</formula>
    </cfRule>
  </conditionalFormatting>
  <conditionalFormatting sqref="O160">
    <cfRule type="cellIs" dxfId="11021" priority="10957" stopIfTrue="1" operator="lessThan">
      <formula>G160</formula>
    </cfRule>
  </conditionalFormatting>
  <conditionalFormatting sqref="O160">
    <cfRule type="cellIs" dxfId="11020" priority="10956" stopIfTrue="1" operator="lessThan">
      <formula>G160</formula>
    </cfRule>
  </conditionalFormatting>
  <conditionalFormatting sqref="O160">
    <cfRule type="cellIs" dxfId="11019" priority="10955" stopIfTrue="1" operator="lessThan">
      <formula>G160</formula>
    </cfRule>
  </conditionalFormatting>
  <conditionalFormatting sqref="O160">
    <cfRule type="cellIs" dxfId="11018" priority="10954" stopIfTrue="1" operator="lessThan">
      <formula>G160</formula>
    </cfRule>
  </conditionalFormatting>
  <conditionalFormatting sqref="O160">
    <cfRule type="cellIs" dxfId="11017" priority="10953" stopIfTrue="1" operator="lessThan">
      <formula>G160</formula>
    </cfRule>
  </conditionalFormatting>
  <conditionalFormatting sqref="O160">
    <cfRule type="cellIs" dxfId="11016" priority="10952" stopIfTrue="1" operator="lessThan">
      <formula>G160</formula>
    </cfRule>
  </conditionalFormatting>
  <conditionalFormatting sqref="O160">
    <cfRule type="cellIs" dxfId="11015" priority="10951" stopIfTrue="1" operator="lessThan">
      <formula>G160</formula>
    </cfRule>
  </conditionalFormatting>
  <conditionalFormatting sqref="O160">
    <cfRule type="cellIs" dxfId="11014" priority="10950" stopIfTrue="1" operator="lessThan">
      <formula>G160</formula>
    </cfRule>
  </conditionalFormatting>
  <conditionalFormatting sqref="O160">
    <cfRule type="cellIs" dxfId="11013" priority="10949" stopIfTrue="1" operator="lessThan">
      <formula>G160</formula>
    </cfRule>
  </conditionalFormatting>
  <conditionalFormatting sqref="O160">
    <cfRule type="cellIs" dxfId="11012" priority="10948" stopIfTrue="1" operator="lessThan">
      <formula>G160</formula>
    </cfRule>
  </conditionalFormatting>
  <conditionalFormatting sqref="O160">
    <cfRule type="cellIs" dxfId="11011" priority="10947" stopIfTrue="1" operator="lessThan">
      <formula>G160</formula>
    </cfRule>
  </conditionalFormatting>
  <conditionalFormatting sqref="O160">
    <cfRule type="cellIs" dxfId="11010" priority="10946" stopIfTrue="1" operator="lessThan">
      <formula>G160</formula>
    </cfRule>
  </conditionalFormatting>
  <conditionalFormatting sqref="O160">
    <cfRule type="cellIs" dxfId="11009" priority="10945" stopIfTrue="1" operator="lessThan">
      <formula>G160</formula>
    </cfRule>
  </conditionalFormatting>
  <conditionalFormatting sqref="O160">
    <cfRule type="cellIs" dxfId="11008" priority="10944" stopIfTrue="1" operator="lessThan">
      <formula>G160</formula>
    </cfRule>
  </conditionalFormatting>
  <conditionalFormatting sqref="O160">
    <cfRule type="cellIs" dxfId="11007" priority="10943" stopIfTrue="1" operator="lessThan">
      <formula>G160</formula>
    </cfRule>
  </conditionalFormatting>
  <conditionalFormatting sqref="O160">
    <cfRule type="cellIs" dxfId="11006" priority="10942" stopIfTrue="1" operator="lessThan">
      <formula>G160</formula>
    </cfRule>
  </conditionalFormatting>
  <conditionalFormatting sqref="O160">
    <cfRule type="cellIs" dxfId="11005" priority="10941" stopIfTrue="1" operator="lessThan">
      <formula>G160</formula>
    </cfRule>
  </conditionalFormatting>
  <conditionalFormatting sqref="O160">
    <cfRule type="cellIs" dxfId="11004" priority="10940" stopIfTrue="1" operator="lessThan">
      <formula>G160</formula>
    </cfRule>
  </conditionalFormatting>
  <conditionalFormatting sqref="O160">
    <cfRule type="cellIs" dxfId="11003" priority="10939" stopIfTrue="1" operator="lessThan">
      <formula>G160</formula>
    </cfRule>
  </conditionalFormatting>
  <conditionalFormatting sqref="O160">
    <cfRule type="cellIs" dxfId="11002" priority="10938" stopIfTrue="1" operator="lessThan">
      <formula>G160</formula>
    </cfRule>
  </conditionalFormatting>
  <conditionalFormatting sqref="O160">
    <cfRule type="cellIs" dxfId="11001" priority="10937" stopIfTrue="1" operator="lessThan">
      <formula>G160</formula>
    </cfRule>
  </conditionalFormatting>
  <conditionalFormatting sqref="O160">
    <cfRule type="cellIs" dxfId="11000" priority="10936" stopIfTrue="1" operator="lessThan">
      <formula>G160</formula>
    </cfRule>
  </conditionalFormatting>
  <conditionalFormatting sqref="O160">
    <cfRule type="cellIs" dxfId="10999" priority="10935" stopIfTrue="1" operator="lessThan">
      <formula>G160</formula>
    </cfRule>
  </conditionalFormatting>
  <conditionalFormatting sqref="O160">
    <cfRule type="cellIs" dxfId="10998" priority="10934" stopIfTrue="1" operator="lessThan">
      <formula>G160</formula>
    </cfRule>
  </conditionalFormatting>
  <conditionalFormatting sqref="O160">
    <cfRule type="cellIs" dxfId="10997" priority="10933" stopIfTrue="1" operator="lessThan">
      <formula>G160</formula>
    </cfRule>
  </conditionalFormatting>
  <conditionalFormatting sqref="O160">
    <cfRule type="cellIs" dxfId="10996" priority="10932" stopIfTrue="1" operator="lessThan">
      <formula>G160</formula>
    </cfRule>
  </conditionalFormatting>
  <conditionalFormatting sqref="O160">
    <cfRule type="cellIs" dxfId="10995" priority="10931" stopIfTrue="1" operator="lessThan">
      <formula>G160</formula>
    </cfRule>
  </conditionalFormatting>
  <conditionalFormatting sqref="O160">
    <cfRule type="cellIs" dxfId="10994" priority="10930" stopIfTrue="1" operator="lessThan">
      <formula>G160</formula>
    </cfRule>
  </conditionalFormatting>
  <conditionalFormatting sqref="O160">
    <cfRule type="cellIs" dxfId="10993" priority="10929" stopIfTrue="1" operator="lessThan">
      <formula>G160</formula>
    </cfRule>
  </conditionalFormatting>
  <conditionalFormatting sqref="O160">
    <cfRule type="cellIs" dxfId="10992" priority="10928" stopIfTrue="1" operator="lessThan">
      <formula>G160</formula>
    </cfRule>
  </conditionalFormatting>
  <conditionalFormatting sqref="O160">
    <cfRule type="cellIs" dxfId="10991" priority="10927" stopIfTrue="1" operator="lessThan">
      <formula>G160</formula>
    </cfRule>
  </conditionalFormatting>
  <conditionalFormatting sqref="O160">
    <cfRule type="cellIs" dxfId="10990" priority="10926" stopIfTrue="1" operator="lessThan">
      <formula>G160</formula>
    </cfRule>
  </conditionalFormatting>
  <conditionalFormatting sqref="O160">
    <cfRule type="cellIs" dxfId="10989" priority="10925" stopIfTrue="1" operator="lessThan">
      <formula>G160</formula>
    </cfRule>
  </conditionalFormatting>
  <conditionalFormatting sqref="O160">
    <cfRule type="cellIs" dxfId="10988" priority="10924" stopIfTrue="1" operator="lessThan">
      <formula>G160</formula>
    </cfRule>
  </conditionalFormatting>
  <conditionalFormatting sqref="O160">
    <cfRule type="cellIs" dxfId="10987" priority="10923" stopIfTrue="1" operator="lessThan">
      <formula>G160</formula>
    </cfRule>
  </conditionalFormatting>
  <conditionalFormatting sqref="O160">
    <cfRule type="cellIs" dxfId="10986" priority="10922" stopIfTrue="1" operator="lessThan">
      <formula>G160</formula>
    </cfRule>
  </conditionalFormatting>
  <conditionalFormatting sqref="O160">
    <cfRule type="cellIs" dxfId="10985" priority="10921" stopIfTrue="1" operator="lessThan">
      <formula>G160</formula>
    </cfRule>
  </conditionalFormatting>
  <conditionalFormatting sqref="O160">
    <cfRule type="cellIs" dxfId="10984" priority="10920" stopIfTrue="1" operator="lessThan">
      <formula>G160</formula>
    </cfRule>
  </conditionalFormatting>
  <conditionalFormatting sqref="O160">
    <cfRule type="cellIs" dxfId="10983" priority="10919" stopIfTrue="1" operator="lessThan">
      <formula>G160</formula>
    </cfRule>
  </conditionalFormatting>
  <conditionalFormatting sqref="O160">
    <cfRule type="cellIs" dxfId="10982" priority="10918" stopIfTrue="1" operator="lessThan">
      <formula>G160</formula>
    </cfRule>
  </conditionalFormatting>
  <conditionalFormatting sqref="O160">
    <cfRule type="cellIs" dxfId="10981" priority="10917" stopIfTrue="1" operator="lessThan">
      <formula>G160</formula>
    </cfRule>
  </conditionalFormatting>
  <conditionalFormatting sqref="O160">
    <cfRule type="cellIs" dxfId="10980" priority="10916" stopIfTrue="1" operator="lessThan">
      <formula>G160</formula>
    </cfRule>
  </conditionalFormatting>
  <conditionalFormatting sqref="O160">
    <cfRule type="cellIs" dxfId="10979" priority="10915" stopIfTrue="1" operator="lessThan">
      <formula>G160</formula>
    </cfRule>
  </conditionalFormatting>
  <conditionalFormatting sqref="O160">
    <cfRule type="cellIs" dxfId="10978" priority="10914" stopIfTrue="1" operator="lessThan">
      <formula>G160</formula>
    </cfRule>
  </conditionalFormatting>
  <conditionalFormatting sqref="O160">
    <cfRule type="cellIs" dxfId="10977" priority="10913" stopIfTrue="1" operator="lessThan">
      <formula>G160</formula>
    </cfRule>
  </conditionalFormatting>
  <conditionalFormatting sqref="O160">
    <cfRule type="cellIs" dxfId="10976" priority="10912" stopIfTrue="1" operator="lessThan">
      <formula>G160</formula>
    </cfRule>
  </conditionalFormatting>
  <conditionalFormatting sqref="O160">
    <cfRule type="cellIs" dxfId="10975" priority="10911" stopIfTrue="1" operator="lessThan">
      <formula>G160</formula>
    </cfRule>
  </conditionalFormatting>
  <conditionalFormatting sqref="O160">
    <cfRule type="cellIs" dxfId="10974" priority="10910" stopIfTrue="1" operator="lessThan">
      <formula>G160</formula>
    </cfRule>
  </conditionalFormatting>
  <conditionalFormatting sqref="O160">
    <cfRule type="cellIs" dxfId="10973" priority="10909" stopIfTrue="1" operator="lessThan">
      <formula>G160</formula>
    </cfRule>
  </conditionalFormatting>
  <conditionalFormatting sqref="O160">
    <cfRule type="cellIs" dxfId="10972" priority="10908" stopIfTrue="1" operator="lessThan">
      <formula>G160</formula>
    </cfRule>
  </conditionalFormatting>
  <conditionalFormatting sqref="O160">
    <cfRule type="cellIs" dxfId="10971" priority="10907" stopIfTrue="1" operator="lessThan">
      <formula>G160</formula>
    </cfRule>
  </conditionalFormatting>
  <conditionalFormatting sqref="O160">
    <cfRule type="cellIs" dxfId="10970" priority="10906" stopIfTrue="1" operator="lessThan">
      <formula>G160</formula>
    </cfRule>
  </conditionalFormatting>
  <conditionalFormatting sqref="O160">
    <cfRule type="cellIs" dxfId="10969" priority="10905" stopIfTrue="1" operator="lessThan">
      <formula>G160</formula>
    </cfRule>
  </conditionalFormatting>
  <conditionalFormatting sqref="O160">
    <cfRule type="cellIs" dxfId="10968" priority="10904" stopIfTrue="1" operator="lessThan">
      <formula>G160</formula>
    </cfRule>
  </conditionalFormatting>
  <conditionalFormatting sqref="O160">
    <cfRule type="cellIs" dxfId="10967" priority="10903" stopIfTrue="1" operator="lessThan">
      <formula>G160</formula>
    </cfRule>
  </conditionalFormatting>
  <conditionalFormatting sqref="O160">
    <cfRule type="cellIs" dxfId="10966" priority="10902" stopIfTrue="1" operator="lessThan">
      <formula>G160</formula>
    </cfRule>
  </conditionalFormatting>
  <conditionalFormatting sqref="O160">
    <cfRule type="cellIs" dxfId="10965" priority="10901" stopIfTrue="1" operator="lessThan">
      <formula>G160</formula>
    </cfRule>
  </conditionalFormatting>
  <conditionalFormatting sqref="O160">
    <cfRule type="cellIs" dxfId="10964" priority="10900" stopIfTrue="1" operator="lessThan">
      <formula>G160</formula>
    </cfRule>
  </conditionalFormatting>
  <conditionalFormatting sqref="O160">
    <cfRule type="cellIs" dxfId="10963" priority="10899" stopIfTrue="1" operator="lessThan">
      <formula>G160</formula>
    </cfRule>
  </conditionalFormatting>
  <conditionalFormatting sqref="O160">
    <cfRule type="cellIs" dxfId="10962" priority="10898" stopIfTrue="1" operator="lessThan">
      <formula>G160</formula>
    </cfRule>
  </conditionalFormatting>
  <conditionalFormatting sqref="O160">
    <cfRule type="cellIs" dxfId="10961" priority="10897" stopIfTrue="1" operator="lessThan">
      <formula>G160</formula>
    </cfRule>
  </conditionalFormatting>
  <conditionalFormatting sqref="O160">
    <cfRule type="cellIs" dxfId="10960" priority="10896" stopIfTrue="1" operator="lessThan">
      <formula>G160</formula>
    </cfRule>
  </conditionalFormatting>
  <conditionalFormatting sqref="O160">
    <cfRule type="cellIs" dxfId="10959" priority="10895" stopIfTrue="1" operator="lessThan">
      <formula>G160</formula>
    </cfRule>
  </conditionalFormatting>
  <conditionalFormatting sqref="O160">
    <cfRule type="cellIs" dxfId="10958" priority="10894" stopIfTrue="1" operator="lessThan">
      <formula>G160</formula>
    </cfRule>
  </conditionalFormatting>
  <conditionalFormatting sqref="O160">
    <cfRule type="cellIs" dxfId="10957" priority="10893" stopIfTrue="1" operator="lessThan">
      <formula>G160</formula>
    </cfRule>
  </conditionalFormatting>
  <conditionalFormatting sqref="O160">
    <cfRule type="cellIs" dxfId="10956" priority="10892" stopIfTrue="1" operator="lessThan">
      <formula>G160</formula>
    </cfRule>
  </conditionalFormatting>
  <conditionalFormatting sqref="O160">
    <cfRule type="cellIs" dxfId="10955" priority="10891" stopIfTrue="1" operator="lessThan">
      <formula>G160</formula>
    </cfRule>
  </conditionalFormatting>
  <conditionalFormatting sqref="O160">
    <cfRule type="cellIs" dxfId="10954" priority="10890" stopIfTrue="1" operator="lessThan">
      <formula>G160</formula>
    </cfRule>
  </conditionalFormatting>
  <conditionalFormatting sqref="O160">
    <cfRule type="cellIs" dxfId="10953" priority="10889" stopIfTrue="1" operator="lessThan">
      <formula>G160</formula>
    </cfRule>
  </conditionalFormatting>
  <conditionalFormatting sqref="O160">
    <cfRule type="cellIs" dxfId="10952" priority="10888" stopIfTrue="1" operator="lessThan">
      <formula>G160</formula>
    </cfRule>
  </conditionalFormatting>
  <conditionalFormatting sqref="O160">
    <cfRule type="cellIs" dxfId="10951" priority="10887" stopIfTrue="1" operator="lessThan">
      <formula>G160</formula>
    </cfRule>
  </conditionalFormatting>
  <conditionalFormatting sqref="O160">
    <cfRule type="cellIs" dxfId="10950" priority="10886" stopIfTrue="1" operator="lessThan">
      <formula>G160</formula>
    </cfRule>
  </conditionalFormatting>
  <conditionalFormatting sqref="O160">
    <cfRule type="cellIs" dxfId="10949" priority="10885" stopIfTrue="1" operator="lessThan">
      <formula>G160</formula>
    </cfRule>
  </conditionalFormatting>
  <conditionalFormatting sqref="O160">
    <cfRule type="cellIs" dxfId="10948" priority="10884" stopIfTrue="1" operator="lessThan">
      <formula>G160</formula>
    </cfRule>
  </conditionalFormatting>
  <conditionalFormatting sqref="O160">
    <cfRule type="cellIs" dxfId="10947" priority="10883" stopIfTrue="1" operator="lessThan">
      <formula>G160</formula>
    </cfRule>
  </conditionalFormatting>
  <conditionalFormatting sqref="O160">
    <cfRule type="cellIs" dxfId="10946" priority="10882" stopIfTrue="1" operator="lessThan">
      <formula>G160</formula>
    </cfRule>
  </conditionalFormatting>
  <conditionalFormatting sqref="O160">
    <cfRule type="cellIs" dxfId="10945" priority="10881" stopIfTrue="1" operator="lessThan">
      <formula>G160</formula>
    </cfRule>
  </conditionalFormatting>
  <conditionalFormatting sqref="O160">
    <cfRule type="cellIs" dxfId="10944" priority="10880" stopIfTrue="1" operator="lessThan">
      <formula>G160</formula>
    </cfRule>
  </conditionalFormatting>
  <conditionalFormatting sqref="O160">
    <cfRule type="cellIs" dxfId="10943" priority="10879" stopIfTrue="1" operator="lessThan">
      <formula>G160</formula>
    </cfRule>
  </conditionalFormatting>
  <conditionalFormatting sqref="O160">
    <cfRule type="cellIs" dxfId="10942" priority="10878" stopIfTrue="1" operator="lessThan">
      <formula>G160</formula>
    </cfRule>
  </conditionalFormatting>
  <conditionalFormatting sqref="O160">
    <cfRule type="cellIs" dxfId="10941" priority="10877" stopIfTrue="1" operator="lessThan">
      <formula>G160</formula>
    </cfRule>
  </conditionalFormatting>
  <conditionalFormatting sqref="O160">
    <cfRule type="cellIs" dxfId="10940" priority="10876" stopIfTrue="1" operator="lessThan">
      <formula>G160</formula>
    </cfRule>
  </conditionalFormatting>
  <conditionalFormatting sqref="O160">
    <cfRule type="cellIs" dxfId="10939" priority="10875" stopIfTrue="1" operator="lessThan">
      <formula>G160</formula>
    </cfRule>
  </conditionalFormatting>
  <conditionalFormatting sqref="O160">
    <cfRule type="cellIs" dxfId="10938" priority="10874" stopIfTrue="1" operator="lessThan">
      <formula>G160</formula>
    </cfRule>
  </conditionalFormatting>
  <conditionalFormatting sqref="O160">
    <cfRule type="cellIs" dxfId="10937" priority="10873" stopIfTrue="1" operator="lessThan">
      <formula>G160</formula>
    </cfRule>
  </conditionalFormatting>
  <conditionalFormatting sqref="O160">
    <cfRule type="cellIs" dxfId="10936" priority="10872" stopIfTrue="1" operator="lessThan">
      <formula>G160</formula>
    </cfRule>
  </conditionalFormatting>
  <conditionalFormatting sqref="O160">
    <cfRule type="cellIs" dxfId="10935" priority="10871" stopIfTrue="1" operator="lessThan">
      <formula>G160</formula>
    </cfRule>
  </conditionalFormatting>
  <conditionalFormatting sqref="O160">
    <cfRule type="cellIs" dxfId="10934" priority="10870" stopIfTrue="1" operator="lessThan">
      <formula>G160</formula>
    </cfRule>
  </conditionalFormatting>
  <conditionalFormatting sqref="O160">
    <cfRule type="cellIs" dxfId="10933" priority="10869" stopIfTrue="1" operator="lessThan">
      <formula>G160</formula>
    </cfRule>
  </conditionalFormatting>
  <conditionalFormatting sqref="O160">
    <cfRule type="cellIs" dxfId="10932" priority="10868" stopIfTrue="1" operator="lessThan">
      <formula>G160</formula>
    </cfRule>
  </conditionalFormatting>
  <conditionalFormatting sqref="O160">
    <cfRule type="cellIs" dxfId="10931" priority="10867" stopIfTrue="1" operator="lessThan">
      <formula>G160</formula>
    </cfRule>
  </conditionalFormatting>
  <conditionalFormatting sqref="O160">
    <cfRule type="cellIs" dxfId="10930" priority="10866" stopIfTrue="1" operator="lessThan">
      <formula>G160</formula>
    </cfRule>
  </conditionalFormatting>
  <conditionalFormatting sqref="O160">
    <cfRule type="cellIs" dxfId="10929" priority="10865" stopIfTrue="1" operator="lessThan">
      <formula>G160</formula>
    </cfRule>
  </conditionalFormatting>
  <conditionalFormatting sqref="O160">
    <cfRule type="cellIs" dxfId="10928" priority="10864" stopIfTrue="1" operator="lessThan">
      <formula>G160</formula>
    </cfRule>
  </conditionalFormatting>
  <conditionalFormatting sqref="O160">
    <cfRule type="cellIs" dxfId="10927" priority="10863" stopIfTrue="1" operator="lessThan">
      <formula>G160</formula>
    </cfRule>
  </conditionalFormatting>
  <conditionalFormatting sqref="O160">
    <cfRule type="cellIs" dxfId="10926" priority="10862" stopIfTrue="1" operator="lessThan">
      <formula>G160</formula>
    </cfRule>
  </conditionalFormatting>
  <conditionalFormatting sqref="O160">
    <cfRule type="cellIs" dxfId="10925" priority="10861" stopIfTrue="1" operator="lessThan">
      <formula>G160</formula>
    </cfRule>
  </conditionalFormatting>
  <conditionalFormatting sqref="O160">
    <cfRule type="cellIs" dxfId="10924" priority="10860" stopIfTrue="1" operator="lessThan">
      <formula>G160</formula>
    </cfRule>
  </conditionalFormatting>
  <conditionalFormatting sqref="O160">
    <cfRule type="cellIs" dxfId="10923" priority="10859" stopIfTrue="1" operator="lessThan">
      <formula>G160</formula>
    </cfRule>
  </conditionalFormatting>
  <conditionalFormatting sqref="O160">
    <cfRule type="cellIs" dxfId="10922" priority="10858" stopIfTrue="1" operator="lessThan">
      <formula>G160</formula>
    </cfRule>
  </conditionalFormatting>
  <conditionalFormatting sqref="O160">
    <cfRule type="cellIs" dxfId="10921" priority="10857" stopIfTrue="1" operator="lessThan">
      <formula>G160</formula>
    </cfRule>
  </conditionalFormatting>
  <conditionalFormatting sqref="O160">
    <cfRule type="cellIs" dxfId="10920" priority="10856" stopIfTrue="1" operator="lessThan">
      <formula>G160</formula>
    </cfRule>
  </conditionalFormatting>
  <conditionalFormatting sqref="O160">
    <cfRule type="cellIs" dxfId="10919" priority="10855" stopIfTrue="1" operator="lessThan">
      <formula>G160</formula>
    </cfRule>
  </conditionalFormatting>
  <conditionalFormatting sqref="O160">
    <cfRule type="cellIs" dxfId="10918" priority="10854" stopIfTrue="1" operator="lessThan">
      <formula>G160</formula>
    </cfRule>
  </conditionalFormatting>
  <conditionalFormatting sqref="O160">
    <cfRule type="cellIs" dxfId="10917" priority="10853" stopIfTrue="1" operator="lessThan">
      <formula>G160</formula>
    </cfRule>
  </conditionalFormatting>
  <conditionalFormatting sqref="O160">
    <cfRule type="cellIs" dxfId="10916" priority="10852" stopIfTrue="1" operator="lessThan">
      <formula>G160</formula>
    </cfRule>
  </conditionalFormatting>
  <conditionalFormatting sqref="O160">
    <cfRule type="cellIs" dxfId="10915" priority="10851" stopIfTrue="1" operator="lessThan">
      <formula>G160</formula>
    </cfRule>
  </conditionalFormatting>
  <conditionalFormatting sqref="O160">
    <cfRule type="cellIs" dxfId="10914" priority="10850" stopIfTrue="1" operator="lessThan">
      <formula>G160</formula>
    </cfRule>
  </conditionalFormatting>
  <conditionalFormatting sqref="O160">
    <cfRule type="cellIs" dxfId="10913" priority="10849" stopIfTrue="1" operator="lessThan">
      <formula>G160</formula>
    </cfRule>
  </conditionalFormatting>
  <conditionalFormatting sqref="O160">
    <cfRule type="cellIs" dxfId="10912" priority="10848" stopIfTrue="1" operator="lessThan">
      <formula>G160</formula>
    </cfRule>
  </conditionalFormatting>
  <conditionalFormatting sqref="O160">
    <cfRule type="cellIs" dxfId="10911" priority="10847" stopIfTrue="1" operator="lessThan">
      <formula>G160</formula>
    </cfRule>
  </conditionalFormatting>
  <conditionalFormatting sqref="O160">
    <cfRule type="cellIs" dxfId="10910" priority="10846" stopIfTrue="1" operator="lessThan">
      <formula>G160</formula>
    </cfRule>
  </conditionalFormatting>
  <conditionalFormatting sqref="O160">
    <cfRule type="cellIs" dxfId="10909" priority="10845" stopIfTrue="1" operator="lessThan">
      <formula>G160</formula>
    </cfRule>
  </conditionalFormatting>
  <conditionalFormatting sqref="O160">
    <cfRule type="cellIs" dxfId="10908" priority="10844" stopIfTrue="1" operator="lessThan">
      <formula>G160</formula>
    </cfRule>
  </conditionalFormatting>
  <conditionalFormatting sqref="O160">
    <cfRule type="cellIs" dxfId="10907" priority="10843" stopIfTrue="1" operator="lessThan">
      <formula>G160</formula>
    </cfRule>
  </conditionalFormatting>
  <conditionalFormatting sqref="O160">
    <cfRule type="cellIs" dxfId="10906" priority="10842" stopIfTrue="1" operator="lessThan">
      <formula>G160</formula>
    </cfRule>
  </conditionalFormatting>
  <conditionalFormatting sqref="O160">
    <cfRule type="cellIs" dxfId="10905" priority="10841" stopIfTrue="1" operator="lessThan">
      <formula>G160</formula>
    </cfRule>
  </conditionalFormatting>
  <conditionalFormatting sqref="O160">
    <cfRule type="cellIs" dxfId="10904" priority="10840" stopIfTrue="1" operator="lessThan">
      <formula>G160</formula>
    </cfRule>
  </conditionalFormatting>
  <conditionalFormatting sqref="O160">
    <cfRule type="cellIs" dxfId="10903" priority="10839" stopIfTrue="1" operator="lessThan">
      <formula>G160</formula>
    </cfRule>
  </conditionalFormatting>
  <conditionalFormatting sqref="O160">
    <cfRule type="cellIs" dxfId="10902" priority="10838" stopIfTrue="1" operator="lessThan">
      <formula>G160</formula>
    </cfRule>
  </conditionalFormatting>
  <conditionalFormatting sqref="O160">
    <cfRule type="cellIs" dxfId="10901" priority="10837" stopIfTrue="1" operator="lessThan">
      <formula>G160</formula>
    </cfRule>
  </conditionalFormatting>
  <conditionalFormatting sqref="O160">
    <cfRule type="cellIs" dxfId="10900" priority="10836" stopIfTrue="1" operator="lessThan">
      <formula>G160</formula>
    </cfRule>
  </conditionalFormatting>
  <conditionalFormatting sqref="O160">
    <cfRule type="cellIs" dxfId="10899" priority="10835" stopIfTrue="1" operator="lessThan">
      <formula>G160</formula>
    </cfRule>
  </conditionalFormatting>
  <conditionalFormatting sqref="O160">
    <cfRule type="cellIs" dxfId="10898" priority="10834" stopIfTrue="1" operator="lessThan">
      <formula>G160</formula>
    </cfRule>
  </conditionalFormatting>
  <conditionalFormatting sqref="O160">
    <cfRule type="cellIs" dxfId="10897" priority="10833" stopIfTrue="1" operator="lessThan">
      <formula>G160</formula>
    </cfRule>
  </conditionalFormatting>
  <conditionalFormatting sqref="O160">
    <cfRule type="cellIs" dxfId="10896" priority="10832" stopIfTrue="1" operator="lessThan">
      <formula>G160</formula>
    </cfRule>
  </conditionalFormatting>
  <conditionalFormatting sqref="O160">
    <cfRule type="cellIs" dxfId="10895" priority="10831" stopIfTrue="1" operator="lessThan">
      <formula>G160</formula>
    </cfRule>
  </conditionalFormatting>
  <conditionalFormatting sqref="O160">
    <cfRule type="cellIs" dxfId="10894" priority="10830" stopIfTrue="1" operator="lessThan">
      <formula>G160</formula>
    </cfRule>
  </conditionalFormatting>
  <conditionalFormatting sqref="O160">
    <cfRule type="cellIs" dxfId="10893" priority="10829" stopIfTrue="1" operator="lessThan">
      <formula>G160</formula>
    </cfRule>
  </conditionalFormatting>
  <conditionalFormatting sqref="O160">
    <cfRule type="cellIs" dxfId="10892" priority="10828" stopIfTrue="1" operator="lessThan">
      <formula>G160</formula>
    </cfRule>
  </conditionalFormatting>
  <conditionalFormatting sqref="Y160">
    <cfRule type="cellIs" dxfId="10891" priority="10827" stopIfTrue="1" operator="lessThan">
      <formula>J160</formula>
    </cfRule>
  </conditionalFormatting>
  <conditionalFormatting sqref="Y160">
    <cfRule type="cellIs" dxfId="10890" priority="10826" stopIfTrue="1" operator="lessThan">
      <formula>J160</formula>
    </cfRule>
  </conditionalFormatting>
  <conditionalFormatting sqref="Y160">
    <cfRule type="cellIs" dxfId="10889" priority="10825" stopIfTrue="1" operator="lessThan">
      <formula>J160</formula>
    </cfRule>
  </conditionalFormatting>
  <conditionalFormatting sqref="Y160">
    <cfRule type="cellIs" dxfId="10888" priority="10824" stopIfTrue="1" operator="lessThan">
      <formula>J160</formula>
    </cfRule>
  </conditionalFormatting>
  <conditionalFormatting sqref="Y160">
    <cfRule type="cellIs" dxfId="10887" priority="10823" stopIfTrue="1" operator="lessThan">
      <formula>J160</formula>
    </cfRule>
  </conditionalFormatting>
  <conditionalFormatting sqref="Y160">
    <cfRule type="cellIs" dxfId="10886" priority="10822" stopIfTrue="1" operator="lessThan">
      <formula>J160</formula>
    </cfRule>
  </conditionalFormatting>
  <conditionalFormatting sqref="Y160">
    <cfRule type="cellIs" dxfId="10885" priority="10821" stopIfTrue="1" operator="lessThan">
      <formula>J160</formula>
    </cfRule>
  </conditionalFormatting>
  <conditionalFormatting sqref="Y160">
    <cfRule type="cellIs" dxfId="10884" priority="10820" stopIfTrue="1" operator="lessThan">
      <formula>J160</formula>
    </cfRule>
  </conditionalFormatting>
  <conditionalFormatting sqref="Y160">
    <cfRule type="cellIs" dxfId="10883" priority="10819" stopIfTrue="1" operator="lessThan">
      <formula>J160</formula>
    </cfRule>
  </conditionalFormatting>
  <conditionalFormatting sqref="Y160">
    <cfRule type="cellIs" dxfId="10882" priority="10818" stopIfTrue="1" operator="lessThan">
      <formula>J160</formula>
    </cfRule>
  </conditionalFormatting>
  <conditionalFormatting sqref="Y160">
    <cfRule type="cellIs" dxfId="10881" priority="10817" stopIfTrue="1" operator="lessThan">
      <formula>J160</formula>
    </cfRule>
  </conditionalFormatting>
  <conditionalFormatting sqref="Y160">
    <cfRule type="cellIs" dxfId="10880" priority="10816" stopIfTrue="1" operator="lessThan">
      <formula>J160</formula>
    </cfRule>
  </conditionalFormatting>
  <conditionalFormatting sqref="X160">
    <cfRule type="cellIs" dxfId="10879" priority="10815" stopIfTrue="1" operator="lessThan">
      <formula>J160</formula>
    </cfRule>
  </conditionalFormatting>
  <conditionalFormatting sqref="X160">
    <cfRule type="cellIs" dxfId="10878" priority="10814" stopIfTrue="1" operator="lessThan">
      <formula>J160</formula>
    </cfRule>
  </conditionalFormatting>
  <conditionalFormatting sqref="X160">
    <cfRule type="cellIs" dxfId="10877" priority="10813" stopIfTrue="1" operator="lessThan">
      <formula>J160</formula>
    </cfRule>
  </conditionalFormatting>
  <conditionalFormatting sqref="Y160">
    <cfRule type="cellIs" dxfId="10876" priority="10812" stopIfTrue="1" operator="lessThan">
      <formula>J160</formula>
    </cfRule>
  </conditionalFormatting>
  <conditionalFormatting sqref="X160">
    <cfRule type="cellIs" dxfId="10875" priority="10811" stopIfTrue="1" operator="lessThan">
      <formula>J160</formula>
    </cfRule>
  </conditionalFormatting>
  <conditionalFormatting sqref="X160">
    <cfRule type="cellIs" dxfId="10874" priority="10810" stopIfTrue="1" operator="lessThan">
      <formula>J160</formula>
    </cfRule>
  </conditionalFormatting>
  <conditionalFormatting sqref="Y158:Y160">
    <cfRule type="cellIs" dxfId="10873" priority="10809" stopIfTrue="1" operator="lessThan">
      <formula>J158</formula>
    </cfRule>
  </conditionalFormatting>
  <conditionalFormatting sqref="Y158:Y160">
    <cfRule type="cellIs" dxfId="10872" priority="10808" stopIfTrue="1" operator="lessThan">
      <formula>J158</formula>
    </cfRule>
  </conditionalFormatting>
  <conditionalFormatting sqref="Y158:Y160">
    <cfRule type="cellIs" dxfId="10871" priority="10807" stopIfTrue="1" operator="lessThan">
      <formula>J158</formula>
    </cfRule>
  </conditionalFormatting>
  <conditionalFormatting sqref="Y158:Y160">
    <cfRule type="cellIs" dxfId="10870" priority="10806" stopIfTrue="1" operator="lessThan">
      <formula>J158</formula>
    </cfRule>
  </conditionalFormatting>
  <conditionalFormatting sqref="Y158:Y160">
    <cfRule type="cellIs" dxfId="10869" priority="10805" stopIfTrue="1" operator="lessThan">
      <formula>J158</formula>
    </cfRule>
  </conditionalFormatting>
  <conditionalFormatting sqref="Y158:Y160">
    <cfRule type="cellIs" dxfId="10868" priority="10804" stopIfTrue="1" operator="lessThan">
      <formula>J158</formula>
    </cfRule>
  </conditionalFormatting>
  <conditionalFormatting sqref="Y158:Y160">
    <cfRule type="cellIs" dxfId="10867" priority="10803" stopIfTrue="1" operator="lessThan">
      <formula>J158</formula>
    </cfRule>
  </conditionalFormatting>
  <conditionalFormatting sqref="Y158:Y160">
    <cfRule type="cellIs" dxfId="10866" priority="10802" stopIfTrue="1" operator="lessThan">
      <formula>J158</formula>
    </cfRule>
  </conditionalFormatting>
  <conditionalFormatting sqref="Y158:Y160">
    <cfRule type="cellIs" dxfId="10865" priority="10801" stopIfTrue="1" operator="lessThan">
      <formula>J158</formula>
    </cfRule>
  </conditionalFormatting>
  <conditionalFormatting sqref="Y158:Y160">
    <cfRule type="cellIs" dxfId="10864" priority="10800" stopIfTrue="1" operator="lessThan">
      <formula>J158</formula>
    </cfRule>
  </conditionalFormatting>
  <conditionalFormatting sqref="Y158:Y160">
    <cfRule type="cellIs" dxfId="10863" priority="10799" stopIfTrue="1" operator="lessThan">
      <formula>J158</formula>
    </cfRule>
  </conditionalFormatting>
  <conditionalFormatting sqref="Y158:Y160">
    <cfRule type="cellIs" dxfId="10862" priority="10798" stopIfTrue="1" operator="lessThan">
      <formula>J158</formula>
    </cfRule>
  </conditionalFormatting>
  <conditionalFormatting sqref="X158:X160">
    <cfRule type="cellIs" dxfId="10861" priority="10797" stopIfTrue="1" operator="lessThan">
      <formula>J158</formula>
    </cfRule>
  </conditionalFormatting>
  <conditionalFormatting sqref="X158:X160">
    <cfRule type="cellIs" dxfId="10860" priority="10796" stopIfTrue="1" operator="lessThan">
      <formula>J158</formula>
    </cfRule>
  </conditionalFormatting>
  <conditionalFormatting sqref="X158:X160">
    <cfRule type="cellIs" dxfId="10859" priority="10795" stopIfTrue="1" operator="lessThan">
      <formula>J158</formula>
    </cfRule>
  </conditionalFormatting>
  <conditionalFormatting sqref="Y158:Y160">
    <cfRule type="cellIs" dxfId="10858" priority="10794" stopIfTrue="1" operator="lessThan">
      <formula>J158</formula>
    </cfRule>
  </conditionalFormatting>
  <conditionalFormatting sqref="X158:X160">
    <cfRule type="cellIs" dxfId="10857" priority="10793" stopIfTrue="1" operator="lessThan">
      <formula>J158</formula>
    </cfRule>
  </conditionalFormatting>
  <conditionalFormatting sqref="X158:X160">
    <cfRule type="cellIs" dxfId="10856" priority="10792" stopIfTrue="1" operator="lessThan">
      <formula>J158</formula>
    </cfRule>
  </conditionalFormatting>
  <conditionalFormatting sqref="O158:O159">
    <cfRule type="cellIs" dxfId="10855" priority="10791" stopIfTrue="1" operator="lessThan">
      <formula>G158</formula>
    </cfRule>
  </conditionalFormatting>
  <conditionalFormatting sqref="O158:O159">
    <cfRule type="cellIs" dxfId="10854" priority="10790" stopIfTrue="1" operator="lessThan">
      <formula>G158</formula>
    </cfRule>
  </conditionalFormatting>
  <conditionalFormatting sqref="O158:O159">
    <cfRule type="cellIs" dxfId="10853" priority="10789" stopIfTrue="1" operator="lessThan">
      <formula>G158</formula>
    </cfRule>
  </conditionalFormatting>
  <conditionalFormatting sqref="O158:O159">
    <cfRule type="cellIs" dxfId="10852" priority="10788" stopIfTrue="1" operator="lessThan">
      <formula>G158</formula>
    </cfRule>
  </conditionalFormatting>
  <conditionalFormatting sqref="O158:O159">
    <cfRule type="cellIs" dxfId="10851" priority="10787" stopIfTrue="1" operator="lessThan">
      <formula>G158</formula>
    </cfRule>
  </conditionalFormatting>
  <conditionalFormatting sqref="O158:O159">
    <cfRule type="cellIs" dxfId="10850" priority="10786" stopIfTrue="1" operator="lessThan">
      <formula>G158</formula>
    </cfRule>
  </conditionalFormatting>
  <conditionalFormatting sqref="O158:O159">
    <cfRule type="cellIs" dxfId="10849" priority="10785" stopIfTrue="1" operator="lessThan">
      <formula>G158</formula>
    </cfRule>
  </conditionalFormatting>
  <conditionalFormatting sqref="O158:O159">
    <cfRule type="cellIs" dxfId="10848" priority="10784" stopIfTrue="1" operator="lessThan">
      <formula>G158</formula>
    </cfRule>
  </conditionalFormatting>
  <conditionalFormatting sqref="O158:O159">
    <cfRule type="cellIs" dxfId="10847" priority="10783" stopIfTrue="1" operator="lessThan">
      <formula>G158</formula>
    </cfRule>
  </conditionalFormatting>
  <conditionalFormatting sqref="O158:O159">
    <cfRule type="cellIs" dxfId="10846" priority="10782" stopIfTrue="1" operator="lessThan">
      <formula>G158</formula>
    </cfRule>
  </conditionalFormatting>
  <conditionalFormatting sqref="O158:O159">
    <cfRule type="cellIs" dxfId="10845" priority="10781" stopIfTrue="1" operator="lessThan">
      <formula>G158</formula>
    </cfRule>
  </conditionalFormatting>
  <conditionalFormatting sqref="O158:O159">
    <cfRule type="cellIs" dxfId="10844" priority="10780" stopIfTrue="1" operator="lessThan">
      <formula>G158</formula>
    </cfRule>
  </conditionalFormatting>
  <conditionalFormatting sqref="O158:O159">
    <cfRule type="cellIs" dxfId="10843" priority="10779" stopIfTrue="1" operator="lessThan">
      <formula>G158</formula>
    </cfRule>
  </conditionalFormatting>
  <conditionalFormatting sqref="O158:O159">
    <cfRule type="cellIs" dxfId="10842" priority="10778" stopIfTrue="1" operator="lessThan">
      <formula>G158</formula>
    </cfRule>
  </conditionalFormatting>
  <conditionalFormatting sqref="O158:O159">
    <cfRule type="cellIs" dxfId="10841" priority="10777" stopIfTrue="1" operator="lessThan">
      <formula>G158</formula>
    </cfRule>
  </conditionalFormatting>
  <conditionalFormatting sqref="O158:O159">
    <cfRule type="cellIs" dxfId="10840" priority="10776" stopIfTrue="1" operator="lessThan">
      <formula>G158</formula>
    </cfRule>
  </conditionalFormatting>
  <conditionalFormatting sqref="O158:O159">
    <cfRule type="cellIs" dxfId="10839" priority="10775" stopIfTrue="1" operator="lessThan">
      <formula>G158</formula>
    </cfRule>
  </conditionalFormatting>
  <conditionalFormatting sqref="O158:O159">
    <cfRule type="cellIs" dxfId="10838" priority="10774" stopIfTrue="1" operator="lessThan">
      <formula>G158</formula>
    </cfRule>
  </conditionalFormatting>
  <conditionalFormatting sqref="O158:O159">
    <cfRule type="cellIs" dxfId="10837" priority="10773" stopIfTrue="1" operator="lessThan">
      <formula>G158</formula>
    </cfRule>
  </conditionalFormatting>
  <conditionalFormatting sqref="O158:O159">
    <cfRule type="cellIs" dxfId="10836" priority="10772" stopIfTrue="1" operator="lessThan">
      <formula>G158</formula>
    </cfRule>
  </conditionalFormatting>
  <conditionalFormatting sqref="O158:O159">
    <cfRule type="cellIs" dxfId="10835" priority="10771" stopIfTrue="1" operator="lessThan">
      <formula>G158</formula>
    </cfRule>
  </conditionalFormatting>
  <conditionalFormatting sqref="O158:O159">
    <cfRule type="cellIs" dxfId="10834" priority="10770" stopIfTrue="1" operator="lessThan">
      <formula>G158</formula>
    </cfRule>
  </conditionalFormatting>
  <conditionalFormatting sqref="O158:O159">
    <cfRule type="cellIs" dxfId="10833" priority="10769" stopIfTrue="1" operator="lessThan">
      <formula>G158</formula>
    </cfRule>
  </conditionalFormatting>
  <conditionalFormatting sqref="O158:O159">
    <cfRule type="cellIs" dxfId="10832" priority="10768" stopIfTrue="1" operator="lessThan">
      <formula>G158</formula>
    </cfRule>
  </conditionalFormatting>
  <conditionalFormatting sqref="O158:O159">
    <cfRule type="cellIs" dxfId="10831" priority="10767" stopIfTrue="1" operator="lessThan">
      <formula>G158</formula>
    </cfRule>
  </conditionalFormatting>
  <conditionalFormatting sqref="O158:O159">
    <cfRule type="cellIs" dxfId="10830" priority="10766" stopIfTrue="1" operator="lessThan">
      <formula>G158</formula>
    </cfRule>
  </conditionalFormatting>
  <conditionalFormatting sqref="O158:O159">
    <cfRule type="cellIs" dxfId="10829" priority="10765" stopIfTrue="1" operator="lessThan">
      <formula>G158</formula>
    </cfRule>
  </conditionalFormatting>
  <conditionalFormatting sqref="O158:O159">
    <cfRule type="cellIs" dxfId="10828" priority="10764" stopIfTrue="1" operator="lessThan">
      <formula>G158</formula>
    </cfRule>
  </conditionalFormatting>
  <conditionalFormatting sqref="O158:O159">
    <cfRule type="cellIs" dxfId="10827" priority="10763" stopIfTrue="1" operator="lessThan">
      <formula>G158</formula>
    </cfRule>
  </conditionalFormatting>
  <conditionalFormatting sqref="O158:O159">
    <cfRule type="cellIs" dxfId="10826" priority="10762" stopIfTrue="1" operator="lessThan">
      <formula>G158</formula>
    </cfRule>
  </conditionalFormatting>
  <conditionalFormatting sqref="O158:O159">
    <cfRule type="cellIs" dxfId="10825" priority="10761" stopIfTrue="1" operator="lessThan">
      <formula>G158</formula>
    </cfRule>
  </conditionalFormatting>
  <conditionalFormatting sqref="O158:O159">
    <cfRule type="cellIs" dxfId="10824" priority="10760" stopIfTrue="1" operator="lessThan">
      <formula>G158</formula>
    </cfRule>
  </conditionalFormatting>
  <conditionalFormatting sqref="O158:O159">
    <cfRule type="cellIs" dxfId="10823" priority="10759" stopIfTrue="1" operator="lessThan">
      <formula>G158</formula>
    </cfRule>
  </conditionalFormatting>
  <conditionalFormatting sqref="O158:O159">
    <cfRule type="cellIs" dxfId="10822" priority="10758" stopIfTrue="1" operator="lessThan">
      <formula>G158</formula>
    </cfRule>
  </conditionalFormatting>
  <conditionalFormatting sqref="O158:O159">
    <cfRule type="cellIs" dxfId="10821" priority="10757" stopIfTrue="1" operator="lessThan">
      <formula>G158</formula>
    </cfRule>
  </conditionalFormatting>
  <conditionalFormatting sqref="O158:O159">
    <cfRule type="cellIs" dxfId="10820" priority="10756" stopIfTrue="1" operator="lessThan">
      <formula>G158</formula>
    </cfRule>
  </conditionalFormatting>
  <conditionalFormatting sqref="O158:O159">
    <cfRule type="cellIs" dxfId="10819" priority="10755" stopIfTrue="1" operator="lessThan">
      <formula>G158</formula>
    </cfRule>
  </conditionalFormatting>
  <conditionalFormatting sqref="O158:O159">
    <cfRule type="cellIs" dxfId="10818" priority="10754" stopIfTrue="1" operator="lessThan">
      <formula>G158</formula>
    </cfRule>
  </conditionalFormatting>
  <conditionalFormatting sqref="O158:O159">
    <cfRule type="cellIs" dxfId="10817" priority="10753" stopIfTrue="1" operator="lessThan">
      <formula>G158</formula>
    </cfRule>
  </conditionalFormatting>
  <conditionalFormatting sqref="O158:O159">
    <cfRule type="cellIs" dxfId="10816" priority="10752" stopIfTrue="1" operator="lessThan">
      <formula>G158</formula>
    </cfRule>
  </conditionalFormatting>
  <conditionalFormatting sqref="O158:O159">
    <cfRule type="cellIs" dxfId="10815" priority="10751" stopIfTrue="1" operator="lessThan">
      <formula>G158</formula>
    </cfRule>
  </conditionalFormatting>
  <conditionalFormatting sqref="O158:O159">
    <cfRule type="cellIs" dxfId="10814" priority="10750" stopIfTrue="1" operator="lessThan">
      <formula>G158</formula>
    </cfRule>
  </conditionalFormatting>
  <conditionalFormatting sqref="O158:O159">
    <cfRule type="cellIs" dxfId="10813" priority="10749" stopIfTrue="1" operator="lessThan">
      <formula>G158</formula>
    </cfRule>
  </conditionalFormatting>
  <conditionalFormatting sqref="O158:O159">
    <cfRule type="cellIs" dxfId="10812" priority="10748" stopIfTrue="1" operator="lessThan">
      <formula>G158</formula>
    </cfRule>
  </conditionalFormatting>
  <conditionalFormatting sqref="O158:O159">
    <cfRule type="cellIs" dxfId="10811" priority="10747" stopIfTrue="1" operator="lessThan">
      <formula>G158</formula>
    </cfRule>
  </conditionalFormatting>
  <conditionalFormatting sqref="O158:O159">
    <cfRule type="cellIs" dxfId="10810" priority="10746" stopIfTrue="1" operator="lessThan">
      <formula>G158</formula>
    </cfRule>
  </conditionalFormatting>
  <conditionalFormatting sqref="O158:O159">
    <cfRule type="cellIs" dxfId="10809" priority="10745" stopIfTrue="1" operator="lessThan">
      <formula>G158</formula>
    </cfRule>
  </conditionalFormatting>
  <conditionalFormatting sqref="O158:O159">
    <cfRule type="cellIs" dxfId="10808" priority="10744" stopIfTrue="1" operator="lessThan">
      <formula>G158</formula>
    </cfRule>
  </conditionalFormatting>
  <conditionalFormatting sqref="O158:O159">
    <cfRule type="cellIs" dxfId="10807" priority="10743" stopIfTrue="1" operator="lessThan">
      <formula>G158</formula>
    </cfRule>
  </conditionalFormatting>
  <conditionalFormatting sqref="O158:O159">
    <cfRule type="cellIs" dxfId="10806" priority="10742" stopIfTrue="1" operator="lessThan">
      <formula>G158</formula>
    </cfRule>
  </conditionalFormatting>
  <conditionalFormatting sqref="O158:O159">
    <cfRule type="cellIs" dxfId="10805" priority="10741" stopIfTrue="1" operator="lessThan">
      <formula>G158</formula>
    </cfRule>
  </conditionalFormatting>
  <conditionalFormatting sqref="O158:O159">
    <cfRule type="cellIs" dxfId="10804" priority="10740" stopIfTrue="1" operator="lessThan">
      <formula>G158</formula>
    </cfRule>
  </conditionalFormatting>
  <conditionalFormatting sqref="O158:O159">
    <cfRule type="cellIs" dxfId="10803" priority="10739" stopIfTrue="1" operator="lessThan">
      <formula>G158</formula>
    </cfRule>
  </conditionalFormatting>
  <conditionalFormatting sqref="O158:O159">
    <cfRule type="cellIs" dxfId="10802" priority="10738" stopIfTrue="1" operator="lessThan">
      <formula>G158</formula>
    </cfRule>
  </conditionalFormatting>
  <conditionalFormatting sqref="O158:O159">
    <cfRule type="cellIs" dxfId="10801" priority="10737" stopIfTrue="1" operator="lessThan">
      <formula>G158</formula>
    </cfRule>
  </conditionalFormatting>
  <conditionalFormatting sqref="O158:O159">
    <cfRule type="cellIs" dxfId="10800" priority="10736" stopIfTrue="1" operator="lessThan">
      <formula>G158</formula>
    </cfRule>
  </conditionalFormatting>
  <conditionalFormatting sqref="O158:O159">
    <cfRule type="cellIs" dxfId="10799" priority="10735" stopIfTrue="1" operator="lessThan">
      <formula>G158</formula>
    </cfRule>
  </conditionalFormatting>
  <conditionalFormatting sqref="O158:O159">
    <cfRule type="cellIs" dxfId="10798" priority="10734" stopIfTrue="1" operator="lessThan">
      <formula>G158</formula>
    </cfRule>
  </conditionalFormatting>
  <conditionalFormatting sqref="O158:O159">
    <cfRule type="cellIs" dxfId="10797" priority="10733" stopIfTrue="1" operator="lessThan">
      <formula>G158</formula>
    </cfRule>
  </conditionalFormatting>
  <conditionalFormatting sqref="O158:O159">
    <cfRule type="cellIs" dxfId="10796" priority="10732" stopIfTrue="1" operator="lessThan">
      <formula>G158</formula>
    </cfRule>
  </conditionalFormatting>
  <conditionalFormatting sqref="O158:O159">
    <cfRule type="cellIs" dxfId="10795" priority="10731" stopIfTrue="1" operator="lessThan">
      <formula>G158</formula>
    </cfRule>
  </conditionalFormatting>
  <conditionalFormatting sqref="O158:O159">
    <cfRule type="cellIs" dxfId="10794" priority="10730" stopIfTrue="1" operator="lessThan">
      <formula>G158</formula>
    </cfRule>
  </conditionalFormatting>
  <conditionalFormatting sqref="O158:O159">
    <cfRule type="cellIs" dxfId="10793" priority="10729" stopIfTrue="1" operator="lessThan">
      <formula>G158</formula>
    </cfRule>
  </conditionalFormatting>
  <conditionalFormatting sqref="O158:O159">
    <cfRule type="cellIs" dxfId="10792" priority="10728" stopIfTrue="1" operator="lessThan">
      <formula>G158</formula>
    </cfRule>
  </conditionalFormatting>
  <conditionalFormatting sqref="O158:O159">
    <cfRule type="cellIs" dxfId="10791" priority="10727" stopIfTrue="1" operator="lessThan">
      <formula>G158</formula>
    </cfRule>
  </conditionalFormatting>
  <conditionalFormatting sqref="O158:O159">
    <cfRule type="cellIs" dxfId="10790" priority="10726" stopIfTrue="1" operator="lessThan">
      <formula>G158</formula>
    </cfRule>
  </conditionalFormatting>
  <conditionalFormatting sqref="O158:O159">
    <cfRule type="cellIs" dxfId="10789" priority="10725" stopIfTrue="1" operator="lessThan">
      <formula>G158</formula>
    </cfRule>
  </conditionalFormatting>
  <conditionalFormatting sqref="O158:O159">
    <cfRule type="cellIs" dxfId="10788" priority="10724" stopIfTrue="1" operator="lessThan">
      <formula>G158</formula>
    </cfRule>
  </conditionalFormatting>
  <conditionalFormatting sqref="O158:O159">
    <cfRule type="cellIs" dxfId="10787" priority="10723" stopIfTrue="1" operator="lessThan">
      <formula>G158</formula>
    </cfRule>
  </conditionalFormatting>
  <conditionalFormatting sqref="O158:O159">
    <cfRule type="cellIs" dxfId="10786" priority="10722" stopIfTrue="1" operator="lessThan">
      <formula>G158</formula>
    </cfRule>
  </conditionalFormatting>
  <conditionalFormatting sqref="O158:O159">
    <cfRule type="cellIs" dxfId="10785" priority="10721" stopIfTrue="1" operator="lessThan">
      <formula>G158</formula>
    </cfRule>
  </conditionalFormatting>
  <conditionalFormatting sqref="O158:O159">
    <cfRule type="cellIs" dxfId="10784" priority="10720" stopIfTrue="1" operator="lessThan">
      <formula>G158</formula>
    </cfRule>
  </conditionalFormatting>
  <conditionalFormatting sqref="O158:O159">
    <cfRule type="cellIs" dxfId="10783" priority="10719" stopIfTrue="1" operator="lessThan">
      <formula>G158</formula>
    </cfRule>
  </conditionalFormatting>
  <conditionalFormatting sqref="O158:O159">
    <cfRule type="cellIs" dxfId="10782" priority="10718" stopIfTrue="1" operator="lessThan">
      <formula>G158</formula>
    </cfRule>
  </conditionalFormatting>
  <conditionalFormatting sqref="O158:O159">
    <cfRule type="cellIs" dxfId="10781" priority="10717" stopIfTrue="1" operator="lessThan">
      <formula>G158</formula>
    </cfRule>
  </conditionalFormatting>
  <conditionalFormatting sqref="O158:O159">
    <cfRule type="cellIs" dxfId="10780" priority="10716" stopIfTrue="1" operator="lessThan">
      <formula>G158</formula>
    </cfRule>
  </conditionalFormatting>
  <conditionalFormatting sqref="O158:O159">
    <cfRule type="cellIs" dxfId="10779" priority="10715" stopIfTrue="1" operator="lessThan">
      <formula>G158</formula>
    </cfRule>
  </conditionalFormatting>
  <conditionalFormatting sqref="O158:O159">
    <cfRule type="cellIs" dxfId="10778" priority="10714" stopIfTrue="1" operator="lessThan">
      <formula>G158</formula>
    </cfRule>
  </conditionalFormatting>
  <conditionalFormatting sqref="O158:O159">
    <cfRule type="cellIs" dxfId="10777" priority="10713" stopIfTrue="1" operator="lessThan">
      <formula>G158</formula>
    </cfRule>
  </conditionalFormatting>
  <conditionalFormatting sqref="O158:O159">
    <cfRule type="cellIs" dxfId="10776" priority="10712" stopIfTrue="1" operator="lessThan">
      <formula>G158</formula>
    </cfRule>
  </conditionalFormatting>
  <conditionalFormatting sqref="O158:O159">
    <cfRule type="cellIs" dxfId="10775" priority="10711" stopIfTrue="1" operator="lessThan">
      <formula>G158</formula>
    </cfRule>
  </conditionalFormatting>
  <conditionalFormatting sqref="O158:O159">
    <cfRule type="cellIs" dxfId="10774" priority="10710" stopIfTrue="1" operator="lessThan">
      <formula>G158</formula>
    </cfRule>
  </conditionalFormatting>
  <conditionalFormatting sqref="O158:O159">
    <cfRule type="cellIs" dxfId="10773" priority="10709" stopIfTrue="1" operator="lessThan">
      <formula>G158</formula>
    </cfRule>
  </conditionalFormatting>
  <conditionalFormatting sqref="O158:O159">
    <cfRule type="cellIs" dxfId="10772" priority="10708" stopIfTrue="1" operator="lessThan">
      <formula>G158</formula>
    </cfRule>
  </conditionalFormatting>
  <conditionalFormatting sqref="O158:O159">
    <cfRule type="cellIs" dxfId="10771" priority="10707" stopIfTrue="1" operator="lessThan">
      <formula>G158</formula>
    </cfRule>
  </conditionalFormatting>
  <conditionalFormatting sqref="O158:O159">
    <cfRule type="cellIs" dxfId="10770" priority="10706" stopIfTrue="1" operator="lessThan">
      <formula>G158</formula>
    </cfRule>
  </conditionalFormatting>
  <conditionalFormatting sqref="O158:O159">
    <cfRule type="cellIs" dxfId="10769" priority="10705" stopIfTrue="1" operator="lessThan">
      <formula>G158</formula>
    </cfRule>
  </conditionalFormatting>
  <conditionalFormatting sqref="O158:O159">
    <cfRule type="cellIs" dxfId="10768" priority="10704" stopIfTrue="1" operator="lessThan">
      <formula>G158</formula>
    </cfRule>
  </conditionalFormatting>
  <conditionalFormatting sqref="O158:O159">
    <cfRule type="cellIs" dxfId="10767" priority="10703" stopIfTrue="1" operator="lessThan">
      <formula>G158</formula>
    </cfRule>
  </conditionalFormatting>
  <conditionalFormatting sqref="O158:O159">
    <cfRule type="cellIs" dxfId="10766" priority="10702" stopIfTrue="1" operator="lessThan">
      <formula>G158</formula>
    </cfRule>
  </conditionalFormatting>
  <conditionalFormatting sqref="O158:O159">
    <cfRule type="cellIs" dxfId="10765" priority="10701" stopIfTrue="1" operator="lessThan">
      <formula>G158</formula>
    </cfRule>
  </conditionalFormatting>
  <conditionalFormatting sqref="O158:O159">
    <cfRule type="cellIs" dxfId="10764" priority="10700" stopIfTrue="1" operator="lessThan">
      <formula>G158</formula>
    </cfRule>
  </conditionalFormatting>
  <conditionalFormatting sqref="O158:O159">
    <cfRule type="cellIs" dxfId="10763" priority="10699" stopIfTrue="1" operator="lessThan">
      <formula>G158</formula>
    </cfRule>
  </conditionalFormatting>
  <conditionalFormatting sqref="O158:O159">
    <cfRule type="cellIs" dxfId="10762" priority="10698" stopIfTrue="1" operator="lessThan">
      <formula>G158</formula>
    </cfRule>
  </conditionalFormatting>
  <conditionalFormatting sqref="O158:O159">
    <cfRule type="cellIs" dxfId="10761" priority="10697" stopIfTrue="1" operator="lessThan">
      <formula>G158</formula>
    </cfRule>
  </conditionalFormatting>
  <conditionalFormatting sqref="O158:O159">
    <cfRule type="cellIs" dxfId="10760" priority="10696" stopIfTrue="1" operator="lessThan">
      <formula>G158</formula>
    </cfRule>
  </conditionalFormatting>
  <conditionalFormatting sqref="O158:O159">
    <cfRule type="cellIs" dxfId="10759" priority="10695" stopIfTrue="1" operator="lessThan">
      <formula>G158</formula>
    </cfRule>
  </conditionalFormatting>
  <conditionalFormatting sqref="O158:O159">
    <cfRule type="cellIs" dxfId="10758" priority="10694" stopIfTrue="1" operator="lessThan">
      <formula>G158</formula>
    </cfRule>
  </conditionalFormatting>
  <conditionalFormatting sqref="O158:O159">
    <cfRule type="cellIs" dxfId="10757" priority="10693" stopIfTrue="1" operator="lessThan">
      <formula>G158</formula>
    </cfRule>
  </conditionalFormatting>
  <conditionalFormatting sqref="O158:O159">
    <cfRule type="cellIs" dxfId="10756" priority="10692" stopIfTrue="1" operator="lessThan">
      <formula>G158</formula>
    </cfRule>
  </conditionalFormatting>
  <conditionalFormatting sqref="O158:O159">
    <cfRule type="cellIs" dxfId="10755" priority="10691" stopIfTrue="1" operator="lessThan">
      <formula>G158</formula>
    </cfRule>
  </conditionalFormatting>
  <conditionalFormatting sqref="O158:O159">
    <cfRule type="cellIs" dxfId="10754" priority="10690" stopIfTrue="1" operator="lessThan">
      <formula>G158</formula>
    </cfRule>
  </conditionalFormatting>
  <conditionalFormatting sqref="O158:O159">
    <cfRule type="cellIs" dxfId="10753" priority="10689" stopIfTrue="1" operator="lessThan">
      <formula>G158</formula>
    </cfRule>
  </conditionalFormatting>
  <conditionalFormatting sqref="O158:O159">
    <cfRule type="cellIs" dxfId="10752" priority="10688" stopIfTrue="1" operator="lessThan">
      <formula>G158</formula>
    </cfRule>
  </conditionalFormatting>
  <conditionalFormatting sqref="O158:O159">
    <cfRule type="cellIs" dxfId="10751" priority="10687" stopIfTrue="1" operator="lessThan">
      <formula>G158</formula>
    </cfRule>
  </conditionalFormatting>
  <conditionalFormatting sqref="O158:O159">
    <cfRule type="cellIs" dxfId="10750" priority="10686" stopIfTrue="1" operator="lessThan">
      <formula>G158</formula>
    </cfRule>
  </conditionalFormatting>
  <conditionalFormatting sqref="O158:O159">
    <cfRule type="cellIs" dxfId="10749" priority="10685" stopIfTrue="1" operator="lessThan">
      <formula>G158</formula>
    </cfRule>
  </conditionalFormatting>
  <conditionalFormatting sqref="O158:O159">
    <cfRule type="cellIs" dxfId="10748" priority="10684" stopIfTrue="1" operator="lessThan">
      <formula>G158</formula>
    </cfRule>
  </conditionalFormatting>
  <conditionalFormatting sqref="O158:O159">
    <cfRule type="cellIs" dxfId="10747" priority="10683" stopIfTrue="1" operator="lessThan">
      <formula>G158</formula>
    </cfRule>
  </conditionalFormatting>
  <conditionalFormatting sqref="O158:O159">
    <cfRule type="cellIs" dxfId="10746" priority="10682" stopIfTrue="1" operator="lessThan">
      <formula>G158</formula>
    </cfRule>
  </conditionalFormatting>
  <conditionalFormatting sqref="O158:O159">
    <cfRule type="cellIs" dxfId="10745" priority="10681" stopIfTrue="1" operator="lessThan">
      <formula>G158</formula>
    </cfRule>
  </conditionalFormatting>
  <conditionalFormatting sqref="O158:O159">
    <cfRule type="cellIs" dxfId="10744" priority="10680" stopIfTrue="1" operator="lessThan">
      <formula>G158</formula>
    </cfRule>
  </conditionalFormatting>
  <conditionalFormatting sqref="O158:O159">
    <cfRule type="cellIs" dxfId="10743" priority="10679" stopIfTrue="1" operator="lessThan">
      <formula>G158</formula>
    </cfRule>
  </conditionalFormatting>
  <conditionalFormatting sqref="O158:O159">
    <cfRule type="cellIs" dxfId="10742" priority="10678" stopIfTrue="1" operator="lessThan">
      <formula>G158</formula>
    </cfRule>
  </conditionalFormatting>
  <conditionalFormatting sqref="O158:O159">
    <cfRule type="cellIs" dxfId="10741" priority="10677" stopIfTrue="1" operator="lessThan">
      <formula>G158</formula>
    </cfRule>
  </conditionalFormatting>
  <conditionalFormatting sqref="O158:O159">
    <cfRule type="cellIs" dxfId="10740" priority="10676" stopIfTrue="1" operator="lessThan">
      <formula>G158</formula>
    </cfRule>
  </conditionalFormatting>
  <conditionalFormatting sqref="O158:O159">
    <cfRule type="cellIs" dxfId="10739" priority="10675" stopIfTrue="1" operator="lessThan">
      <formula>G158</formula>
    </cfRule>
  </conditionalFormatting>
  <conditionalFormatting sqref="O158:O159">
    <cfRule type="cellIs" dxfId="10738" priority="10674" stopIfTrue="1" operator="lessThan">
      <formula>G158</formula>
    </cfRule>
  </conditionalFormatting>
  <conditionalFormatting sqref="O158:O159">
    <cfRule type="cellIs" dxfId="10737" priority="10673" stopIfTrue="1" operator="lessThan">
      <formula>G158</formula>
    </cfRule>
  </conditionalFormatting>
  <conditionalFormatting sqref="O158:O159">
    <cfRule type="cellIs" dxfId="10736" priority="10672" stopIfTrue="1" operator="lessThan">
      <formula>G158</formula>
    </cfRule>
  </conditionalFormatting>
  <conditionalFormatting sqref="O158:O159">
    <cfRule type="cellIs" dxfId="10735" priority="10671" stopIfTrue="1" operator="lessThan">
      <formula>G158</formula>
    </cfRule>
  </conditionalFormatting>
  <conditionalFormatting sqref="O158:O159">
    <cfRule type="cellIs" dxfId="10734" priority="10670" stopIfTrue="1" operator="lessThan">
      <formula>G158</formula>
    </cfRule>
  </conditionalFormatting>
  <conditionalFormatting sqref="O158:O159">
    <cfRule type="cellIs" dxfId="10733" priority="10669" stopIfTrue="1" operator="lessThan">
      <formula>G158</formula>
    </cfRule>
  </conditionalFormatting>
  <conditionalFormatting sqref="O158:O159">
    <cfRule type="cellIs" dxfId="10732" priority="10668" stopIfTrue="1" operator="lessThan">
      <formula>G158</formula>
    </cfRule>
  </conditionalFormatting>
  <conditionalFormatting sqref="O158:O159">
    <cfRule type="cellIs" dxfId="10731" priority="10667" stopIfTrue="1" operator="lessThan">
      <formula>G158</formula>
    </cfRule>
  </conditionalFormatting>
  <conditionalFormatting sqref="O158:O159">
    <cfRule type="cellIs" dxfId="10730" priority="10666" stopIfTrue="1" operator="lessThan">
      <formula>G158</formula>
    </cfRule>
  </conditionalFormatting>
  <conditionalFormatting sqref="O158:O159">
    <cfRule type="cellIs" dxfId="10729" priority="10665" stopIfTrue="1" operator="lessThan">
      <formula>G158</formula>
    </cfRule>
  </conditionalFormatting>
  <conditionalFormatting sqref="O158:O159">
    <cfRule type="cellIs" dxfId="10728" priority="10664" stopIfTrue="1" operator="lessThan">
      <formula>G158</formula>
    </cfRule>
  </conditionalFormatting>
  <conditionalFormatting sqref="O158:O159">
    <cfRule type="cellIs" dxfId="10727" priority="10663" stopIfTrue="1" operator="lessThan">
      <formula>G158</formula>
    </cfRule>
  </conditionalFormatting>
  <conditionalFormatting sqref="O158:O159">
    <cfRule type="cellIs" dxfId="10726" priority="10662" stopIfTrue="1" operator="lessThan">
      <formula>G158</formula>
    </cfRule>
  </conditionalFormatting>
  <conditionalFormatting sqref="O158:O159">
    <cfRule type="cellIs" dxfId="10725" priority="10661" stopIfTrue="1" operator="lessThan">
      <formula>G158</formula>
    </cfRule>
  </conditionalFormatting>
  <conditionalFormatting sqref="O158:O159">
    <cfRule type="cellIs" dxfId="10724" priority="10660" stopIfTrue="1" operator="lessThan">
      <formula>G158</formula>
    </cfRule>
  </conditionalFormatting>
  <conditionalFormatting sqref="O158:O159">
    <cfRule type="cellIs" dxfId="10723" priority="10659" stopIfTrue="1" operator="lessThan">
      <formula>G158</formula>
    </cfRule>
  </conditionalFormatting>
  <conditionalFormatting sqref="O158:O159">
    <cfRule type="cellIs" dxfId="10722" priority="10658" stopIfTrue="1" operator="lessThan">
      <formula>G158</formula>
    </cfRule>
  </conditionalFormatting>
  <conditionalFormatting sqref="O158:O159">
    <cfRule type="cellIs" dxfId="10721" priority="10657" stopIfTrue="1" operator="lessThan">
      <formula>G158</formula>
    </cfRule>
  </conditionalFormatting>
  <conditionalFormatting sqref="O158:O159">
    <cfRule type="cellIs" dxfId="10720" priority="10656" stopIfTrue="1" operator="lessThan">
      <formula>G158</formula>
    </cfRule>
  </conditionalFormatting>
  <conditionalFormatting sqref="O158:O159">
    <cfRule type="cellIs" dxfId="10719" priority="10655" stopIfTrue="1" operator="lessThan">
      <formula>G158</formula>
    </cfRule>
  </conditionalFormatting>
  <conditionalFormatting sqref="O158:O159">
    <cfRule type="cellIs" dxfId="10718" priority="10654" stopIfTrue="1" operator="lessThan">
      <formula>G158</formula>
    </cfRule>
  </conditionalFormatting>
  <conditionalFormatting sqref="O158:O159">
    <cfRule type="cellIs" dxfId="10717" priority="10653" stopIfTrue="1" operator="lessThan">
      <formula>G158</formula>
    </cfRule>
  </conditionalFormatting>
  <conditionalFormatting sqref="O158:O159">
    <cfRule type="cellIs" dxfId="10716" priority="10652" stopIfTrue="1" operator="lessThan">
      <formula>G158</formula>
    </cfRule>
  </conditionalFormatting>
  <conditionalFormatting sqref="O158:O159">
    <cfRule type="cellIs" dxfId="10715" priority="10651" stopIfTrue="1" operator="lessThan">
      <formula>G158</formula>
    </cfRule>
  </conditionalFormatting>
  <conditionalFormatting sqref="O158:O159">
    <cfRule type="cellIs" dxfId="10714" priority="10650" stopIfTrue="1" operator="lessThan">
      <formula>G158</formula>
    </cfRule>
  </conditionalFormatting>
  <conditionalFormatting sqref="O158:O159">
    <cfRule type="cellIs" dxfId="10713" priority="10649" stopIfTrue="1" operator="lessThan">
      <formula>G158</formula>
    </cfRule>
  </conditionalFormatting>
  <conditionalFormatting sqref="O158:O159">
    <cfRule type="cellIs" dxfId="10712" priority="10648" stopIfTrue="1" operator="lessThan">
      <formula>G158</formula>
    </cfRule>
  </conditionalFormatting>
  <conditionalFormatting sqref="O158:O159">
    <cfRule type="cellIs" dxfId="10711" priority="10647" stopIfTrue="1" operator="lessThan">
      <formula>G158</formula>
    </cfRule>
  </conditionalFormatting>
  <conditionalFormatting sqref="O158:O159">
    <cfRule type="cellIs" dxfId="10710" priority="10646" stopIfTrue="1" operator="lessThan">
      <formula>G158</formula>
    </cfRule>
  </conditionalFormatting>
  <conditionalFormatting sqref="O158:O159">
    <cfRule type="cellIs" dxfId="10709" priority="10645" stopIfTrue="1" operator="lessThan">
      <formula>G158</formula>
    </cfRule>
  </conditionalFormatting>
  <conditionalFormatting sqref="O158:O159">
    <cfRule type="cellIs" dxfId="10708" priority="10644" stopIfTrue="1" operator="lessThan">
      <formula>G158</formula>
    </cfRule>
  </conditionalFormatting>
  <conditionalFormatting sqref="O158:O159">
    <cfRule type="cellIs" dxfId="10707" priority="10643" stopIfTrue="1" operator="lessThan">
      <formula>G158</formula>
    </cfRule>
  </conditionalFormatting>
  <conditionalFormatting sqref="O158:O159">
    <cfRule type="cellIs" dxfId="10706" priority="10642" stopIfTrue="1" operator="lessThan">
      <formula>G158</formula>
    </cfRule>
  </conditionalFormatting>
  <conditionalFormatting sqref="O158:O159">
    <cfRule type="cellIs" dxfId="10705" priority="10641" stopIfTrue="1" operator="lessThan">
      <formula>G158</formula>
    </cfRule>
  </conditionalFormatting>
  <conditionalFormatting sqref="O158:O159">
    <cfRule type="cellIs" dxfId="10704" priority="10640" stopIfTrue="1" operator="lessThan">
      <formula>G158</formula>
    </cfRule>
  </conditionalFormatting>
  <conditionalFormatting sqref="O158:O159">
    <cfRule type="cellIs" dxfId="10703" priority="10639" stopIfTrue="1" operator="lessThan">
      <formula>G158</formula>
    </cfRule>
  </conditionalFormatting>
  <conditionalFormatting sqref="O158:O159">
    <cfRule type="cellIs" dxfId="10702" priority="10638" stopIfTrue="1" operator="lessThan">
      <formula>G158</formula>
    </cfRule>
  </conditionalFormatting>
  <conditionalFormatting sqref="O158:O159">
    <cfRule type="cellIs" dxfId="10701" priority="10637" stopIfTrue="1" operator="lessThan">
      <formula>G158</formula>
    </cfRule>
  </conditionalFormatting>
  <conditionalFormatting sqref="O158:O159">
    <cfRule type="cellIs" dxfId="10700" priority="10636" stopIfTrue="1" operator="lessThan">
      <formula>G158</formula>
    </cfRule>
  </conditionalFormatting>
  <conditionalFormatting sqref="O158:O159">
    <cfRule type="cellIs" dxfId="10699" priority="10635" stopIfTrue="1" operator="lessThan">
      <formula>G158</formula>
    </cfRule>
  </conditionalFormatting>
  <conditionalFormatting sqref="O158:O159">
    <cfRule type="cellIs" dxfId="10698" priority="10634" stopIfTrue="1" operator="lessThan">
      <formula>G158</formula>
    </cfRule>
  </conditionalFormatting>
  <conditionalFormatting sqref="O158:O159">
    <cfRule type="cellIs" dxfId="10697" priority="10633" stopIfTrue="1" operator="lessThan">
      <formula>G158</formula>
    </cfRule>
  </conditionalFormatting>
  <conditionalFormatting sqref="O158:O159">
    <cfRule type="cellIs" dxfId="10696" priority="10632" stopIfTrue="1" operator="lessThan">
      <formula>G158</formula>
    </cfRule>
  </conditionalFormatting>
  <conditionalFormatting sqref="O158:O159">
    <cfRule type="cellIs" dxfId="10695" priority="10631" stopIfTrue="1" operator="lessThan">
      <formula>G158</formula>
    </cfRule>
  </conditionalFormatting>
  <conditionalFormatting sqref="O158:O159">
    <cfRule type="cellIs" dxfId="10694" priority="10630" stopIfTrue="1" operator="lessThan">
      <formula>G158</formula>
    </cfRule>
  </conditionalFormatting>
  <conditionalFormatting sqref="O158:O159">
    <cfRule type="cellIs" dxfId="10693" priority="10629" stopIfTrue="1" operator="lessThan">
      <formula>G158</formula>
    </cfRule>
  </conditionalFormatting>
  <conditionalFormatting sqref="O158:O159">
    <cfRule type="cellIs" dxfId="10692" priority="10628" stopIfTrue="1" operator="lessThan">
      <formula>G158</formula>
    </cfRule>
  </conditionalFormatting>
  <conditionalFormatting sqref="O158:O159">
    <cfRule type="cellIs" dxfId="10691" priority="10627" stopIfTrue="1" operator="lessThan">
      <formula>G158</formula>
    </cfRule>
  </conditionalFormatting>
  <conditionalFormatting sqref="O158:O159">
    <cfRule type="cellIs" dxfId="10690" priority="10626" stopIfTrue="1" operator="lessThan">
      <formula>G158</formula>
    </cfRule>
  </conditionalFormatting>
  <conditionalFormatting sqref="O158:O159">
    <cfRule type="cellIs" dxfId="10689" priority="10625" stopIfTrue="1" operator="lessThan">
      <formula>G158</formula>
    </cfRule>
  </conditionalFormatting>
  <conditionalFormatting sqref="O158:O159">
    <cfRule type="cellIs" dxfId="10688" priority="10624" stopIfTrue="1" operator="lessThan">
      <formula>G158</formula>
    </cfRule>
  </conditionalFormatting>
  <conditionalFormatting sqref="O158:O159">
    <cfRule type="cellIs" dxfId="10687" priority="10623" stopIfTrue="1" operator="lessThan">
      <formula>G158</formula>
    </cfRule>
  </conditionalFormatting>
  <conditionalFormatting sqref="O158:O159">
    <cfRule type="cellIs" dxfId="10686" priority="10622" stopIfTrue="1" operator="lessThan">
      <formula>G158</formula>
    </cfRule>
  </conditionalFormatting>
  <conditionalFormatting sqref="O158:O159">
    <cfRule type="cellIs" dxfId="10685" priority="10621" stopIfTrue="1" operator="lessThan">
      <formula>G158</formula>
    </cfRule>
  </conditionalFormatting>
  <conditionalFormatting sqref="O158:O159">
    <cfRule type="cellIs" dxfId="10684" priority="10620" stopIfTrue="1" operator="lessThan">
      <formula>G158</formula>
    </cfRule>
  </conditionalFormatting>
  <conditionalFormatting sqref="O158:O159">
    <cfRule type="cellIs" dxfId="10683" priority="10619" stopIfTrue="1" operator="lessThan">
      <formula>G158</formula>
    </cfRule>
  </conditionalFormatting>
  <conditionalFormatting sqref="O158:O159">
    <cfRule type="cellIs" dxfId="10682" priority="10618" stopIfTrue="1" operator="lessThan">
      <formula>G158</formula>
    </cfRule>
  </conditionalFormatting>
  <conditionalFormatting sqref="O158:O159">
    <cfRule type="cellIs" dxfId="10681" priority="10617" stopIfTrue="1" operator="lessThan">
      <formula>G158</formula>
    </cfRule>
  </conditionalFormatting>
  <conditionalFormatting sqref="O158:O159">
    <cfRule type="cellIs" dxfId="10680" priority="10616" stopIfTrue="1" operator="lessThan">
      <formula>G158</formula>
    </cfRule>
  </conditionalFormatting>
  <conditionalFormatting sqref="O158:O159">
    <cfRule type="cellIs" dxfId="10679" priority="10615" stopIfTrue="1" operator="lessThan">
      <formula>G158</formula>
    </cfRule>
  </conditionalFormatting>
  <conditionalFormatting sqref="O158:O159">
    <cfRule type="cellIs" dxfId="10678" priority="10614" stopIfTrue="1" operator="lessThan">
      <formula>G158</formula>
    </cfRule>
  </conditionalFormatting>
  <conditionalFormatting sqref="O158:O159">
    <cfRule type="cellIs" dxfId="10677" priority="10613" stopIfTrue="1" operator="lessThan">
      <formula>G158</formula>
    </cfRule>
  </conditionalFormatting>
  <conditionalFormatting sqref="O158:O159">
    <cfRule type="cellIs" dxfId="10676" priority="10612" stopIfTrue="1" operator="lessThan">
      <formula>G158</formula>
    </cfRule>
  </conditionalFormatting>
  <conditionalFormatting sqref="O158:O159">
    <cfRule type="cellIs" dxfId="10675" priority="10611" stopIfTrue="1" operator="lessThan">
      <formula>G158</formula>
    </cfRule>
  </conditionalFormatting>
  <conditionalFormatting sqref="O158:O159">
    <cfRule type="cellIs" dxfId="10674" priority="10610" stopIfTrue="1" operator="lessThan">
      <formula>G158</formula>
    </cfRule>
  </conditionalFormatting>
  <conditionalFormatting sqref="O158:O159">
    <cfRule type="cellIs" dxfId="10673" priority="10609" stopIfTrue="1" operator="lessThan">
      <formula>G158</formula>
    </cfRule>
  </conditionalFormatting>
  <conditionalFormatting sqref="O158:O159">
    <cfRule type="cellIs" dxfId="10672" priority="10608" stopIfTrue="1" operator="lessThan">
      <formula>G158</formula>
    </cfRule>
  </conditionalFormatting>
  <conditionalFormatting sqref="O158:O159">
    <cfRule type="cellIs" dxfId="10671" priority="10607" stopIfTrue="1" operator="lessThan">
      <formula>G158</formula>
    </cfRule>
  </conditionalFormatting>
  <conditionalFormatting sqref="O158:O159">
    <cfRule type="cellIs" dxfId="10670" priority="10606" stopIfTrue="1" operator="lessThan">
      <formula>G158</formula>
    </cfRule>
  </conditionalFormatting>
  <conditionalFormatting sqref="O158:O159">
    <cfRule type="cellIs" dxfId="10669" priority="10605" stopIfTrue="1" operator="lessThan">
      <formula>G158</formula>
    </cfRule>
  </conditionalFormatting>
  <conditionalFormatting sqref="O158:O159">
    <cfRule type="cellIs" dxfId="10668" priority="10604" stopIfTrue="1" operator="lessThan">
      <formula>G158</formula>
    </cfRule>
  </conditionalFormatting>
  <conditionalFormatting sqref="O158:O159">
    <cfRule type="cellIs" dxfId="10667" priority="10603" stopIfTrue="1" operator="lessThan">
      <formula>G158</formula>
    </cfRule>
  </conditionalFormatting>
  <conditionalFormatting sqref="O158:O159">
    <cfRule type="cellIs" dxfId="10666" priority="10602" stopIfTrue="1" operator="lessThan">
      <formula>G158</formula>
    </cfRule>
  </conditionalFormatting>
  <conditionalFormatting sqref="O158:O159">
    <cfRule type="cellIs" dxfId="10665" priority="10601" stopIfTrue="1" operator="lessThan">
      <formula>G158</formula>
    </cfRule>
  </conditionalFormatting>
  <conditionalFormatting sqref="O158:O159">
    <cfRule type="cellIs" dxfId="10664" priority="10600" stopIfTrue="1" operator="lessThan">
      <formula>G158</formula>
    </cfRule>
  </conditionalFormatting>
  <conditionalFormatting sqref="O158:O159">
    <cfRule type="cellIs" dxfId="10663" priority="10599" stopIfTrue="1" operator="lessThan">
      <formula>G158</formula>
    </cfRule>
  </conditionalFormatting>
  <conditionalFormatting sqref="O158:O159">
    <cfRule type="cellIs" dxfId="10662" priority="10598" stopIfTrue="1" operator="lessThan">
      <formula>G158</formula>
    </cfRule>
  </conditionalFormatting>
  <conditionalFormatting sqref="O158:O159">
    <cfRule type="cellIs" dxfId="10661" priority="10597" stopIfTrue="1" operator="lessThan">
      <formula>G158</formula>
    </cfRule>
  </conditionalFormatting>
  <conditionalFormatting sqref="O158:O159">
    <cfRule type="cellIs" dxfId="10660" priority="10596" stopIfTrue="1" operator="lessThan">
      <formula>G158</formula>
    </cfRule>
  </conditionalFormatting>
  <conditionalFormatting sqref="O158:O159">
    <cfRule type="cellIs" dxfId="10659" priority="10595" stopIfTrue="1" operator="lessThan">
      <formula>G158</formula>
    </cfRule>
  </conditionalFormatting>
  <conditionalFormatting sqref="O158:O159">
    <cfRule type="cellIs" dxfId="10658" priority="10594" stopIfTrue="1" operator="lessThan">
      <formula>G158</formula>
    </cfRule>
  </conditionalFormatting>
  <conditionalFormatting sqref="O158:O159">
    <cfRule type="cellIs" dxfId="10657" priority="10593" stopIfTrue="1" operator="lessThan">
      <formula>G158</formula>
    </cfRule>
  </conditionalFormatting>
  <conditionalFormatting sqref="O158:O159">
    <cfRule type="cellIs" dxfId="10656" priority="10592" stopIfTrue="1" operator="lessThan">
      <formula>G158</formula>
    </cfRule>
  </conditionalFormatting>
  <conditionalFormatting sqref="O158:O159">
    <cfRule type="cellIs" dxfId="10655" priority="10591" stopIfTrue="1" operator="lessThan">
      <formula>G158</formula>
    </cfRule>
  </conditionalFormatting>
  <conditionalFormatting sqref="O158:O159">
    <cfRule type="cellIs" dxfId="10654" priority="10590" stopIfTrue="1" operator="lessThan">
      <formula>G158</formula>
    </cfRule>
  </conditionalFormatting>
  <conditionalFormatting sqref="O158:O159">
    <cfRule type="cellIs" dxfId="10653" priority="10589" stopIfTrue="1" operator="lessThan">
      <formula>G158</formula>
    </cfRule>
  </conditionalFormatting>
  <conditionalFormatting sqref="O158:O159">
    <cfRule type="cellIs" dxfId="10652" priority="10588" stopIfTrue="1" operator="lessThan">
      <formula>G158</formula>
    </cfRule>
  </conditionalFormatting>
  <conditionalFormatting sqref="O158:O159">
    <cfRule type="cellIs" dxfId="10651" priority="10587" stopIfTrue="1" operator="lessThan">
      <formula>G158</formula>
    </cfRule>
  </conditionalFormatting>
  <conditionalFormatting sqref="O158:O159">
    <cfRule type="cellIs" dxfId="10650" priority="10586" stopIfTrue="1" operator="lessThan">
      <formula>G158</formula>
    </cfRule>
  </conditionalFormatting>
  <conditionalFormatting sqref="O158:O159">
    <cfRule type="cellIs" dxfId="10649" priority="10585" stopIfTrue="1" operator="lessThan">
      <formula>G158</formula>
    </cfRule>
  </conditionalFormatting>
  <conditionalFormatting sqref="O158:O159">
    <cfRule type="cellIs" dxfId="10648" priority="10584" stopIfTrue="1" operator="lessThan">
      <formula>G158</formula>
    </cfRule>
  </conditionalFormatting>
  <conditionalFormatting sqref="O158:O159">
    <cfRule type="cellIs" dxfId="10647" priority="10583" stopIfTrue="1" operator="lessThan">
      <formula>G158</formula>
    </cfRule>
  </conditionalFormatting>
  <conditionalFormatting sqref="O158:O159">
    <cfRule type="cellIs" dxfId="10646" priority="10582" stopIfTrue="1" operator="lessThan">
      <formula>G158</formula>
    </cfRule>
  </conditionalFormatting>
  <conditionalFormatting sqref="O158:O159">
    <cfRule type="cellIs" dxfId="10645" priority="10581" stopIfTrue="1" operator="lessThan">
      <formula>G158</formula>
    </cfRule>
  </conditionalFormatting>
  <conditionalFormatting sqref="O158:O159">
    <cfRule type="cellIs" dxfId="10644" priority="10580" stopIfTrue="1" operator="lessThan">
      <formula>G158</formula>
    </cfRule>
  </conditionalFormatting>
  <conditionalFormatting sqref="O158:O159">
    <cfRule type="cellIs" dxfId="10643" priority="10579" stopIfTrue="1" operator="lessThan">
      <formula>G158</formula>
    </cfRule>
  </conditionalFormatting>
  <conditionalFormatting sqref="O158:O159">
    <cfRule type="cellIs" dxfId="10642" priority="10578" stopIfTrue="1" operator="lessThan">
      <formula>G158</formula>
    </cfRule>
  </conditionalFormatting>
  <conditionalFormatting sqref="O158:O159">
    <cfRule type="cellIs" dxfId="10641" priority="10577" stopIfTrue="1" operator="lessThan">
      <formula>G158</formula>
    </cfRule>
  </conditionalFormatting>
  <conditionalFormatting sqref="O158:O159">
    <cfRule type="cellIs" dxfId="10640" priority="10576" stopIfTrue="1" operator="lessThan">
      <formula>G158</formula>
    </cfRule>
  </conditionalFormatting>
  <conditionalFormatting sqref="O158:O159">
    <cfRule type="cellIs" dxfId="10639" priority="10575" stopIfTrue="1" operator="lessThan">
      <formula>G158</formula>
    </cfRule>
  </conditionalFormatting>
  <conditionalFormatting sqref="O158:O159">
    <cfRule type="cellIs" dxfId="10638" priority="10574" stopIfTrue="1" operator="lessThan">
      <formula>G158</formula>
    </cfRule>
  </conditionalFormatting>
  <conditionalFormatting sqref="O158:O159">
    <cfRule type="cellIs" dxfId="10637" priority="10573" stopIfTrue="1" operator="lessThan">
      <formula>G158</formula>
    </cfRule>
  </conditionalFormatting>
  <conditionalFormatting sqref="O158:O159">
    <cfRule type="cellIs" dxfId="10636" priority="10572" stopIfTrue="1" operator="lessThan">
      <formula>G158</formula>
    </cfRule>
  </conditionalFormatting>
  <conditionalFormatting sqref="O158:O159">
    <cfRule type="cellIs" dxfId="10635" priority="10571" stopIfTrue="1" operator="lessThan">
      <formula>G158</formula>
    </cfRule>
  </conditionalFormatting>
  <conditionalFormatting sqref="O158:O159">
    <cfRule type="cellIs" dxfId="10634" priority="10570" stopIfTrue="1" operator="lessThan">
      <formula>G158</formula>
    </cfRule>
  </conditionalFormatting>
  <conditionalFormatting sqref="O158:O159">
    <cfRule type="cellIs" dxfId="10633" priority="10569" stopIfTrue="1" operator="lessThan">
      <formula>G158</formula>
    </cfRule>
  </conditionalFormatting>
  <conditionalFormatting sqref="O158:O159">
    <cfRule type="cellIs" dxfId="10632" priority="10568" stopIfTrue="1" operator="lessThan">
      <formula>G158</formula>
    </cfRule>
  </conditionalFormatting>
  <conditionalFormatting sqref="O158:O159">
    <cfRule type="cellIs" dxfId="10631" priority="10567" stopIfTrue="1" operator="lessThan">
      <formula>G158</formula>
    </cfRule>
  </conditionalFormatting>
  <conditionalFormatting sqref="O158:O159">
    <cfRule type="cellIs" dxfId="10630" priority="10566" stopIfTrue="1" operator="lessThan">
      <formula>G158</formula>
    </cfRule>
  </conditionalFormatting>
  <conditionalFormatting sqref="O158:O159">
    <cfRule type="cellIs" dxfId="10629" priority="10565" stopIfTrue="1" operator="lessThan">
      <formula>G158</formula>
    </cfRule>
  </conditionalFormatting>
  <conditionalFormatting sqref="O158:O159">
    <cfRule type="cellIs" dxfId="10628" priority="10564" stopIfTrue="1" operator="lessThan">
      <formula>G158</formula>
    </cfRule>
  </conditionalFormatting>
  <conditionalFormatting sqref="O158:O159">
    <cfRule type="cellIs" dxfId="10627" priority="10563" stopIfTrue="1" operator="lessThan">
      <formula>G158</formula>
    </cfRule>
  </conditionalFormatting>
  <conditionalFormatting sqref="O158:O159">
    <cfRule type="cellIs" dxfId="10626" priority="10562" stopIfTrue="1" operator="lessThan">
      <formula>G158</formula>
    </cfRule>
  </conditionalFormatting>
  <conditionalFormatting sqref="O158:O159">
    <cfRule type="cellIs" dxfId="10625" priority="10561" stopIfTrue="1" operator="lessThan">
      <formula>G158</formula>
    </cfRule>
  </conditionalFormatting>
  <conditionalFormatting sqref="O158:O159">
    <cfRule type="cellIs" dxfId="10624" priority="10560" stopIfTrue="1" operator="lessThan">
      <formula>G158</formula>
    </cfRule>
  </conditionalFormatting>
  <conditionalFormatting sqref="O158:O159">
    <cfRule type="cellIs" dxfId="10623" priority="10559" stopIfTrue="1" operator="lessThan">
      <formula>G158</formula>
    </cfRule>
  </conditionalFormatting>
  <conditionalFormatting sqref="O158:O159">
    <cfRule type="cellIs" dxfId="10622" priority="10558" stopIfTrue="1" operator="lessThan">
      <formula>G158</formula>
    </cfRule>
  </conditionalFormatting>
  <conditionalFormatting sqref="O158:O159">
    <cfRule type="cellIs" dxfId="10621" priority="10557" stopIfTrue="1" operator="lessThan">
      <formula>G158</formula>
    </cfRule>
  </conditionalFormatting>
  <conditionalFormatting sqref="O158:O159">
    <cfRule type="cellIs" dxfId="10620" priority="10556" stopIfTrue="1" operator="lessThan">
      <formula>G158</formula>
    </cfRule>
  </conditionalFormatting>
  <conditionalFormatting sqref="O158:O159">
    <cfRule type="cellIs" dxfId="10619" priority="10555" stopIfTrue="1" operator="lessThan">
      <formula>G158</formula>
    </cfRule>
  </conditionalFormatting>
  <conditionalFormatting sqref="O158:O159">
    <cfRule type="cellIs" dxfId="10618" priority="10554" stopIfTrue="1" operator="lessThan">
      <formula>G158</formula>
    </cfRule>
  </conditionalFormatting>
  <conditionalFormatting sqref="O158:O159">
    <cfRule type="cellIs" dxfId="10617" priority="10553" stopIfTrue="1" operator="lessThan">
      <formula>G158</formula>
    </cfRule>
  </conditionalFormatting>
  <conditionalFormatting sqref="O158:O159">
    <cfRule type="cellIs" dxfId="10616" priority="10552" stopIfTrue="1" operator="lessThan">
      <formula>G158</formula>
    </cfRule>
  </conditionalFormatting>
  <conditionalFormatting sqref="O158:O159">
    <cfRule type="cellIs" dxfId="10615" priority="10551" stopIfTrue="1" operator="lessThan">
      <formula>G158</formula>
    </cfRule>
  </conditionalFormatting>
  <conditionalFormatting sqref="O158:O159">
    <cfRule type="cellIs" dxfId="10614" priority="10550" stopIfTrue="1" operator="lessThan">
      <formula>G158</formula>
    </cfRule>
  </conditionalFormatting>
  <conditionalFormatting sqref="O158:O159">
    <cfRule type="cellIs" dxfId="10613" priority="10549" stopIfTrue="1" operator="lessThan">
      <formula>G158</formula>
    </cfRule>
  </conditionalFormatting>
  <conditionalFormatting sqref="O158:O159">
    <cfRule type="cellIs" dxfId="10612" priority="10548" stopIfTrue="1" operator="lessThan">
      <formula>G158</formula>
    </cfRule>
  </conditionalFormatting>
  <conditionalFormatting sqref="O158:O159">
    <cfRule type="cellIs" dxfId="10611" priority="10547" stopIfTrue="1" operator="lessThan">
      <formula>G158</formula>
    </cfRule>
  </conditionalFormatting>
  <conditionalFormatting sqref="O158:O159">
    <cfRule type="cellIs" dxfId="10610" priority="10546" stopIfTrue="1" operator="lessThan">
      <formula>G158</formula>
    </cfRule>
  </conditionalFormatting>
  <conditionalFormatting sqref="O158:O159">
    <cfRule type="cellIs" dxfId="10609" priority="10545" stopIfTrue="1" operator="lessThan">
      <formula>G158</formula>
    </cfRule>
  </conditionalFormatting>
  <conditionalFormatting sqref="O158:O159">
    <cfRule type="cellIs" dxfId="10608" priority="10544" stopIfTrue="1" operator="lessThan">
      <formula>G158</formula>
    </cfRule>
  </conditionalFormatting>
  <conditionalFormatting sqref="O158:O159">
    <cfRule type="cellIs" dxfId="10607" priority="10543" stopIfTrue="1" operator="lessThan">
      <formula>G158</formula>
    </cfRule>
  </conditionalFormatting>
  <conditionalFormatting sqref="O158:O159">
    <cfRule type="cellIs" dxfId="10606" priority="10542" stopIfTrue="1" operator="lessThan">
      <formula>G158</formula>
    </cfRule>
  </conditionalFormatting>
  <conditionalFormatting sqref="O158:O159">
    <cfRule type="cellIs" dxfId="10605" priority="10541" stopIfTrue="1" operator="lessThan">
      <formula>G158</formula>
    </cfRule>
  </conditionalFormatting>
  <conditionalFormatting sqref="O158:O159">
    <cfRule type="cellIs" dxfId="10604" priority="10540" stopIfTrue="1" operator="lessThan">
      <formula>G158</formula>
    </cfRule>
  </conditionalFormatting>
  <conditionalFormatting sqref="O158:O159">
    <cfRule type="cellIs" dxfId="10603" priority="10539" stopIfTrue="1" operator="lessThan">
      <formula>G158</formula>
    </cfRule>
  </conditionalFormatting>
  <conditionalFormatting sqref="O158:O159">
    <cfRule type="cellIs" dxfId="10602" priority="10538" stopIfTrue="1" operator="lessThan">
      <formula>G158</formula>
    </cfRule>
  </conditionalFormatting>
  <conditionalFormatting sqref="O158:O159">
    <cfRule type="cellIs" dxfId="10601" priority="10537" stopIfTrue="1" operator="lessThan">
      <formula>G158</formula>
    </cfRule>
  </conditionalFormatting>
  <conditionalFormatting sqref="O158:O159">
    <cfRule type="cellIs" dxfId="10600" priority="10536" stopIfTrue="1" operator="lessThan">
      <formula>G158</formula>
    </cfRule>
  </conditionalFormatting>
  <conditionalFormatting sqref="O158:O159">
    <cfRule type="cellIs" dxfId="10599" priority="10535" stopIfTrue="1" operator="lessThan">
      <formula>G158</formula>
    </cfRule>
  </conditionalFormatting>
  <conditionalFormatting sqref="O158:O159">
    <cfRule type="cellIs" dxfId="10598" priority="10534" stopIfTrue="1" operator="lessThan">
      <formula>G158</formula>
    </cfRule>
  </conditionalFormatting>
  <conditionalFormatting sqref="O158:O159">
    <cfRule type="cellIs" dxfId="10597" priority="10533" stopIfTrue="1" operator="lessThan">
      <formula>G158</formula>
    </cfRule>
  </conditionalFormatting>
  <conditionalFormatting sqref="O158:O159">
    <cfRule type="cellIs" dxfId="10596" priority="10532" stopIfTrue="1" operator="lessThan">
      <formula>G158</formula>
    </cfRule>
  </conditionalFormatting>
  <conditionalFormatting sqref="O158:O159">
    <cfRule type="cellIs" dxfId="10595" priority="10531" stopIfTrue="1" operator="lessThan">
      <formula>G158</formula>
    </cfRule>
  </conditionalFormatting>
  <conditionalFormatting sqref="O158:O159">
    <cfRule type="cellIs" dxfId="10594" priority="10530" stopIfTrue="1" operator="lessThan">
      <formula>G158</formula>
    </cfRule>
  </conditionalFormatting>
  <conditionalFormatting sqref="O158:O159">
    <cfRule type="cellIs" dxfId="10593" priority="10529" stopIfTrue="1" operator="lessThan">
      <formula>G158</formula>
    </cfRule>
  </conditionalFormatting>
  <conditionalFormatting sqref="O158:O159">
    <cfRule type="cellIs" dxfId="10592" priority="10528" stopIfTrue="1" operator="lessThan">
      <formula>G158</formula>
    </cfRule>
  </conditionalFormatting>
  <conditionalFormatting sqref="O158:O159">
    <cfRule type="cellIs" dxfId="10591" priority="10527" stopIfTrue="1" operator="lessThan">
      <formula>G158</formula>
    </cfRule>
  </conditionalFormatting>
  <conditionalFormatting sqref="O158:O159">
    <cfRule type="cellIs" dxfId="10590" priority="10526" stopIfTrue="1" operator="lessThan">
      <formula>G158</formula>
    </cfRule>
  </conditionalFormatting>
  <conditionalFormatting sqref="O158:O159">
    <cfRule type="cellIs" dxfId="10589" priority="10525" stopIfTrue="1" operator="lessThan">
      <formula>G158</formula>
    </cfRule>
  </conditionalFormatting>
  <conditionalFormatting sqref="O158:O159">
    <cfRule type="cellIs" dxfId="10588" priority="10524" stopIfTrue="1" operator="lessThan">
      <formula>G158</formula>
    </cfRule>
  </conditionalFormatting>
  <conditionalFormatting sqref="O158:O159">
    <cfRule type="cellIs" dxfId="10587" priority="10523" stopIfTrue="1" operator="lessThan">
      <formula>G158</formula>
    </cfRule>
  </conditionalFormatting>
  <conditionalFormatting sqref="O158:O159">
    <cfRule type="cellIs" dxfId="10586" priority="10522" stopIfTrue="1" operator="lessThan">
      <formula>G158</formula>
    </cfRule>
  </conditionalFormatting>
  <conditionalFormatting sqref="O158:O159">
    <cfRule type="cellIs" dxfId="10585" priority="10521" stopIfTrue="1" operator="lessThan">
      <formula>G158</formula>
    </cfRule>
  </conditionalFormatting>
  <conditionalFormatting sqref="O158:O159">
    <cfRule type="cellIs" dxfId="10584" priority="10520" stopIfTrue="1" operator="lessThan">
      <formula>G158</formula>
    </cfRule>
  </conditionalFormatting>
  <conditionalFormatting sqref="O158:O159">
    <cfRule type="cellIs" dxfId="10583" priority="10519" stopIfTrue="1" operator="lessThan">
      <formula>G158</formula>
    </cfRule>
  </conditionalFormatting>
  <conditionalFormatting sqref="O158:O159">
    <cfRule type="cellIs" dxfId="10582" priority="10518" stopIfTrue="1" operator="lessThan">
      <formula>G158</formula>
    </cfRule>
  </conditionalFormatting>
  <conditionalFormatting sqref="O158:O159">
    <cfRule type="cellIs" dxfId="10581" priority="10517" stopIfTrue="1" operator="lessThan">
      <formula>G158</formula>
    </cfRule>
  </conditionalFormatting>
  <conditionalFormatting sqref="O158:O159">
    <cfRule type="cellIs" dxfId="10580" priority="10516" stopIfTrue="1" operator="lessThan">
      <formula>G158</formula>
    </cfRule>
  </conditionalFormatting>
  <conditionalFormatting sqref="O158:O159">
    <cfRule type="cellIs" dxfId="10579" priority="10515" stopIfTrue="1" operator="lessThan">
      <formula>G158</formula>
    </cfRule>
  </conditionalFormatting>
  <conditionalFormatting sqref="O158:O159">
    <cfRule type="cellIs" dxfId="10578" priority="10514" stopIfTrue="1" operator="lessThan">
      <formula>G158</formula>
    </cfRule>
  </conditionalFormatting>
  <conditionalFormatting sqref="O158:O159">
    <cfRule type="cellIs" dxfId="10577" priority="10513" stopIfTrue="1" operator="lessThan">
      <formula>G158</formula>
    </cfRule>
  </conditionalFormatting>
  <conditionalFormatting sqref="O158:O159">
    <cfRule type="cellIs" dxfId="10576" priority="10512" stopIfTrue="1" operator="lessThan">
      <formula>G158</formula>
    </cfRule>
  </conditionalFormatting>
  <conditionalFormatting sqref="O158:O159">
    <cfRule type="cellIs" dxfId="10575" priority="10511" stopIfTrue="1" operator="lessThan">
      <formula>G158</formula>
    </cfRule>
  </conditionalFormatting>
  <conditionalFormatting sqref="O158:O159">
    <cfRule type="cellIs" dxfId="10574" priority="10510" stopIfTrue="1" operator="lessThan">
      <formula>G158</formula>
    </cfRule>
  </conditionalFormatting>
  <conditionalFormatting sqref="O158:O159">
    <cfRule type="cellIs" dxfId="10573" priority="10509" stopIfTrue="1" operator="lessThan">
      <formula>G158</formula>
    </cfRule>
  </conditionalFormatting>
  <conditionalFormatting sqref="O158:O159">
    <cfRule type="cellIs" dxfId="10572" priority="10508" stopIfTrue="1" operator="lessThan">
      <formula>G158</formula>
    </cfRule>
  </conditionalFormatting>
  <conditionalFormatting sqref="O158:O159">
    <cfRule type="cellIs" dxfId="10571" priority="10507" stopIfTrue="1" operator="lessThan">
      <formula>G158</formula>
    </cfRule>
  </conditionalFormatting>
  <conditionalFormatting sqref="O158:O159">
    <cfRule type="cellIs" dxfId="10570" priority="10506" stopIfTrue="1" operator="lessThan">
      <formula>G158</formula>
    </cfRule>
  </conditionalFormatting>
  <conditionalFormatting sqref="O158:O159">
    <cfRule type="cellIs" dxfId="10569" priority="10505" stopIfTrue="1" operator="lessThan">
      <formula>G158</formula>
    </cfRule>
  </conditionalFormatting>
  <conditionalFormatting sqref="O158:O159">
    <cfRule type="cellIs" dxfId="10568" priority="10504" stopIfTrue="1" operator="lessThan">
      <formula>G158</formula>
    </cfRule>
  </conditionalFormatting>
  <conditionalFormatting sqref="O158:O159">
    <cfRule type="cellIs" dxfId="10567" priority="10503" stopIfTrue="1" operator="lessThan">
      <formula>G158</formula>
    </cfRule>
  </conditionalFormatting>
  <conditionalFormatting sqref="O158:O159">
    <cfRule type="cellIs" dxfId="10566" priority="10502" stopIfTrue="1" operator="lessThan">
      <formula>G158</formula>
    </cfRule>
  </conditionalFormatting>
  <conditionalFormatting sqref="O158:O159">
    <cfRule type="cellIs" dxfId="10565" priority="10501" stopIfTrue="1" operator="lessThan">
      <formula>G158</formula>
    </cfRule>
  </conditionalFormatting>
  <conditionalFormatting sqref="O158:O159">
    <cfRule type="cellIs" dxfId="10564" priority="10500" stopIfTrue="1" operator="lessThan">
      <formula>G158</formula>
    </cfRule>
  </conditionalFormatting>
  <conditionalFormatting sqref="O158:O159">
    <cfRule type="cellIs" dxfId="10563" priority="10499" stopIfTrue="1" operator="lessThan">
      <formula>G158</formula>
    </cfRule>
  </conditionalFormatting>
  <conditionalFormatting sqref="O158:O159">
    <cfRule type="cellIs" dxfId="10562" priority="10498" stopIfTrue="1" operator="lessThan">
      <formula>G158</formula>
    </cfRule>
  </conditionalFormatting>
  <conditionalFormatting sqref="O158:O159">
    <cfRule type="cellIs" dxfId="10561" priority="10497" stopIfTrue="1" operator="lessThan">
      <formula>G158</formula>
    </cfRule>
  </conditionalFormatting>
  <conditionalFormatting sqref="O158:O159">
    <cfRule type="cellIs" dxfId="10560" priority="10496" stopIfTrue="1" operator="lessThan">
      <formula>G158</formula>
    </cfRule>
  </conditionalFormatting>
  <conditionalFormatting sqref="O158:O159">
    <cfRule type="cellIs" dxfId="10559" priority="10495" stopIfTrue="1" operator="lessThan">
      <formula>G158</formula>
    </cfRule>
  </conditionalFormatting>
  <conditionalFormatting sqref="O158:O159">
    <cfRule type="cellIs" dxfId="10558" priority="10494" stopIfTrue="1" operator="lessThan">
      <formula>G158</formula>
    </cfRule>
  </conditionalFormatting>
  <conditionalFormatting sqref="O158:O159">
    <cfRule type="cellIs" dxfId="10557" priority="10493" stopIfTrue="1" operator="lessThan">
      <formula>G158</formula>
    </cfRule>
  </conditionalFormatting>
  <conditionalFormatting sqref="O158:O159">
    <cfRule type="cellIs" dxfId="10556" priority="10492" stopIfTrue="1" operator="lessThan">
      <formula>G158</formula>
    </cfRule>
  </conditionalFormatting>
  <conditionalFormatting sqref="O158:O159">
    <cfRule type="cellIs" dxfId="10555" priority="10491" stopIfTrue="1" operator="lessThan">
      <formula>G158</formula>
    </cfRule>
  </conditionalFormatting>
  <conditionalFormatting sqref="O158:O159">
    <cfRule type="cellIs" dxfId="10554" priority="10490" stopIfTrue="1" operator="lessThan">
      <formula>G158</formula>
    </cfRule>
  </conditionalFormatting>
  <conditionalFormatting sqref="O158:O159">
    <cfRule type="cellIs" dxfId="10553" priority="10489" stopIfTrue="1" operator="lessThan">
      <formula>G158</formula>
    </cfRule>
  </conditionalFormatting>
  <conditionalFormatting sqref="O158:O159">
    <cfRule type="cellIs" dxfId="10552" priority="10488" stopIfTrue="1" operator="lessThan">
      <formula>G158</formula>
    </cfRule>
  </conditionalFormatting>
  <conditionalFormatting sqref="O158:O159">
    <cfRule type="cellIs" dxfId="10551" priority="10487" stopIfTrue="1" operator="lessThan">
      <formula>G158</formula>
    </cfRule>
  </conditionalFormatting>
  <conditionalFormatting sqref="O158:O159">
    <cfRule type="cellIs" dxfId="10550" priority="10486" stopIfTrue="1" operator="lessThan">
      <formula>G158</formula>
    </cfRule>
  </conditionalFormatting>
  <conditionalFormatting sqref="O158:O159">
    <cfRule type="cellIs" dxfId="10549" priority="10485" stopIfTrue="1" operator="lessThan">
      <formula>G158</formula>
    </cfRule>
  </conditionalFormatting>
  <conditionalFormatting sqref="O158:O159">
    <cfRule type="cellIs" dxfId="10548" priority="10484" stopIfTrue="1" operator="lessThan">
      <formula>G158</formula>
    </cfRule>
  </conditionalFormatting>
  <conditionalFormatting sqref="O158:O159">
    <cfRule type="cellIs" dxfId="10547" priority="10483" stopIfTrue="1" operator="lessThan">
      <formula>G158</formula>
    </cfRule>
  </conditionalFormatting>
  <conditionalFormatting sqref="O158:O159">
    <cfRule type="cellIs" dxfId="10546" priority="10482" stopIfTrue="1" operator="lessThan">
      <formula>G158</formula>
    </cfRule>
  </conditionalFormatting>
  <conditionalFormatting sqref="O158:O159">
    <cfRule type="cellIs" dxfId="10545" priority="10481" stopIfTrue="1" operator="lessThan">
      <formula>G158</formula>
    </cfRule>
  </conditionalFormatting>
  <conditionalFormatting sqref="O158:O159">
    <cfRule type="cellIs" dxfId="10544" priority="10480" stopIfTrue="1" operator="lessThan">
      <formula>G158</formula>
    </cfRule>
  </conditionalFormatting>
  <conditionalFormatting sqref="O158:O159">
    <cfRule type="cellIs" dxfId="10543" priority="10479" stopIfTrue="1" operator="lessThan">
      <formula>G158</formula>
    </cfRule>
  </conditionalFormatting>
  <conditionalFormatting sqref="O158:O159">
    <cfRule type="cellIs" dxfId="10542" priority="10478" stopIfTrue="1" operator="lessThan">
      <formula>G158</formula>
    </cfRule>
  </conditionalFormatting>
  <conditionalFormatting sqref="O158:O159">
    <cfRule type="cellIs" dxfId="10541" priority="10477" stopIfTrue="1" operator="lessThan">
      <formula>G158</formula>
    </cfRule>
  </conditionalFormatting>
  <conditionalFormatting sqref="O158:O159">
    <cfRule type="cellIs" dxfId="10540" priority="10476" stopIfTrue="1" operator="lessThan">
      <formula>G158</formula>
    </cfRule>
  </conditionalFormatting>
  <conditionalFormatting sqref="O158:O159">
    <cfRule type="cellIs" dxfId="10539" priority="10475" stopIfTrue="1" operator="lessThan">
      <formula>G158</formula>
    </cfRule>
  </conditionalFormatting>
  <conditionalFormatting sqref="O158:O159">
    <cfRule type="cellIs" dxfId="10538" priority="10474" stopIfTrue="1" operator="lessThan">
      <formula>G158</formula>
    </cfRule>
  </conditionalFormatting>
  <conditionalFormatting sqref="O158:O159">
    <cfRule type="cellIs" dxfId="10537" priority="10473" stopIfTrue="1" operator="lessThan">
      <formula>G158</formula>
    </cfRule>
  </conditionalFormatting>
  <conditionalFormatting sqref="O158:O159">
    <cfRule type="cellIs" dxfId="10536" priority="10472" stopIfTrue="1" operator="lessThan">
      <formula>G158</formula>
    </cfRule>
  </conditionalFormatting>
  <conditionalFormatting sqref="O158:O159">
    <cfRule type="cellIs" dxfId="10535" priority="10471" stopIfTrue="1" operator="lessThan">
      <formula>G158</formula>
    </cfRule>
  </conditionalFormatting>
  <conditionalFormatting sqref="O158:O159">
    <cfRule type="cellIs" dxfId="10534" priority="10470" stopIfTrue="1" operator="lessThan">
      <formula>G158</formula>
    </cfRule>
  </conditionalFormatting>
  <conditionalFormatting sqref="O158:O159">
    <cfRule type="cellIs" dxfId="10533" priority="10469" stopIfTrue="1" operator="lessThan">
      <formula>G158</formula>
    </cfRule>
  </conditionalFormatting>
  <conditionalFormatting sqref="O158:O159">
    <cfRule type="cellIs" dxfId="10532" priority="10468" stopIfTrue="1" operator="lessThan">
      <formula>G158</formula>
    </cfRule>
  </conditionalFormatting>
  <conditionalFormatting sqref="O158:O159">
    <cfRule type="cellIs" dxfId="10531" priority="10467" stopIfTrue="1" operator="lessThan">
      <formula>G158</formula>
    </cfRule>
  </conditionalFormatting>
  <conditionalFormatting sqref="O158:O159">
    <cfRule type="cellIs" dxfId="10530" priority="10466" stopIfTrue="1" operator="lessThan">
      <formula>G158</formula>
    </cfRule>
  </conditionalFormatting>
  <conditionalFormatting sqref="O158:O159">
    <cfRule type="cellIs" dxfId="10529" priority="10465" stopIfTrue="1" operator="lessThan">
      <formula>G158</formula>
    </cfRule>
  </conditionalFormatting>
  <conditionalFormatting sqref="O158:O159">
    <cfRule type="cellIs" dxfId="10528" priority="10464" stopIfTrue="1" operator="lessThan">
      <formula>G158</formula>
    </cfRule>
  </conditionalFormatting>
  <conditionalFormatting sqref="O158:O159">
    <cfRule type="cellIs" dxfId="10527" priority="10463" stopIfTrue="1" operator="lessThan">
      <formula>G158</formula>
    </cfRule>
  </conditionalFormatting>
  <conditionalFormatting sqref="O158:O159">
    <cfRule type="cellIs" dxfId="10526" priority="10462" stopIfTrue="1" operator="lessThan">
      <formula>G158</formula>
    </cfRule>
  </conditionalFormatting>
  <conditionalFormatting sqref="O158:O159">
    <cfRule type="cellIs" dxfId="10525" priority="10461" stopIfTrue="1" operator="lessThan">
      <formula>G158</formula>
    </cfRule>
  </conditionalFormatting>
  <conditionalFormatting sqref="O158:O159">
    <cfRule type="cellIs" dxfId="10524" priority="10460" stopIfTrue="1" operator="lessThan">
      <formula>G158</formula>
    </cfRule>
  </conditionalFormatting>
  <conditionalFormatting sqref="O158:O159">
    <cfRule type="cellIs" dxfId="10523" priority="10459" stopIfTrue="1" operator="lessThan">
      <formula>G158</formula>
    </cfRule>
  </conditionalFormatting>
  <conditionalFormatting sqref="O158:O159">
    <cfRule type="cellIs" dxfId="10522" priority="10458" stopIfTrue="1" operator="lessThan">
      <formula>G158</formula>
    </cfRule>
  </conditionalFormatting>
  <conditionalFormatting sqref="O158:O159">
    <cfRule type="cellIs" dxfId="10521" priority="10457" stopIfTrue="1" operator="lessThan">
      <formula>G158</formula>
    </cfRule>
  </conditionalFormatting>
  <conditionalFormatting sqref="O158:O159">
    <cfRule type="cellIs" dxfId="10520" priority="10456" stopIfTrue="1" operator="lessThan">
      <formula>G158</formula>
    </cfRule>
  </conditionalFormatting>
  <conditionalFormatting sqref="O158:O159">
    <cfRule type="cellIs" dxfId="10519" priority="10455" stopIfTrue="1" operator="lessThan">
      <formula>G158</formula>
    </cfRule>
  </conditionalFormatting>
  <conditionalFormatting sqref="O158:O159">
    <cfRule type="cellIs" dxfId="10518" priority="10454" stopIfTrue="1" operator="lessThan">
      <formula>G158</formula>
    </cfRule>
  </conditionalFormatting>
  <conditionalFormatting sqref="O158:O159">
    <cfRule type="cellIs" dxfId="10517" priority="10453" stopIfTrue="1" operator="lessThan">
      <formula>G158</formula>
    </cfRule>
  </conditionalFormatting>
  <conditionalFormatting sqref="O158:O159">
    <cfRule type="cellIs" dxfId="10516" priority="10452" stopIfTrue="1" operator="lessThan">
      <formula>G158</formula>
    </cfRule>
  </conditionalFormatting>
  <conditionalFormatting sqref="O158:O159">
    <cfRule type="cellIs" dxfId="10515" priority="10451" stopIfTrue="1" operator="lessThan">
      <formula>G158</formula>
    </cfRule>
  </conditionalFormatting>
  <conditionalFormatting sqref="O158:O159">
    <cfRule type="cellIs" dxfId="10514" priority="10450" stopIfTrue="1" operator="lessThan">
      <formula>G158</formula>
    </cfRule>
  </conditionalFormatting>
  <conditionalFormatting sqref="O158:O159">
    <cfRule type="cellIs" dxfId="10513" priority="10449" stopIfTrue="1" operator="lessThan">
      <formula>G158</formula>
    </cfRule>
  </conditionalFormatting>
  <conditionalFormatting sqref="O158:O159">
    <cfRule type="cellIs" dxfId="10512" priority="10448" stopIfTrue="1" operator="lessThan">
      <formula>G158</formula>
    </cfRule>
  </conditionalFormatting>
  <conditionalFormatting sqref="O158:O159">
    <cfRule type="cellIs" dxfId="10511" priority="10447" stopIfTrue="1" operator="lessThan">
      <formula>G158</formula>
    </cfRule>
  </conditionalFormatting>
  <conditionalFormatting sqref="O158:O159">
    <cfRule type="cellIs" dxfId="10510" priority="10446" stopIfTrue="1" operator="lessThan">
      <formula>G158</formula>
    </cfRule>
  </conditionalFormatting>
  <conditionalFormatting sqref="O158:O159">
    <cfRule type="cellIs" dxfId="10509" priority="10445" stopIfTrue="1" operator="lessThan">
      <formula>G158</formula>
    </cfRule>
  </conditionalFormatting>
  <conditionalFormatting sqref="O158:O159">
    <cfRule type="cellIs" dxfId="10508" priority="10444" stopIfTrue="1" operator="lessThan">
      <formula>G158</formula>
    </cfRule>
  </conditionalFormatting>
  <conditionalFormatting sqref="O158:O159">
    <cfRule type="cellIs" dxfId="10507" priority="10443" stopIfTrue="1" operator="lessThan">
      <formula>G158</formula>
    </cfRule>
  </conditionalFormatting>
  <conditionalFormatting sqref="O158:O159">
    <cfRule type="cellIs" dxfId="10506" priority="10442" stopIfTrue="1" operator="lessThan">
      <formula>G158</formula>
    </cfRule>
  </conditionalFormatting>
  <conditionalFormatting sqref="O158:O159">
    <cfRule type="cellIs" dxfId="10505" priority="10441" stopIfTrue="1" operator="lessThan">
      <formula>G158</formula>
    </cfRule>
  </conditionalFormatting>
  <conditionalFormatting sqref="O158:O159">
    <cfRule type="cellIs" dxfId="10504" priority="10440" stopIfTrue="1" operator="lessThan">
      <formula>G158</formula>
    </cfRule>
  </conditionalFormatting>
  <conditionalFormatting sqref="O158:O159">
    <cfRule type="cellIs" dxfId="10503" priority="10439" stopIfTrue="1" operator="lessThan">
      <formula>G158</formula>
    </cfRule>
  </conditionalFormatting>
  <conditionalFormatting sqref="O158:O159">
    <cfRule type="cellIs" dxfId="10502" priority="10438" stopIfTrue="1" operator="lessThan">
      <formula>G158</formula>
    </cfRule>
  </conditionalFormatting>
  <conditionalFormatting sqref="O158:O159">
    <cfRule type="cellIs" dxfId="10501" priority="10437" stopIfTrue="1" operator="lessThan">
      <formula>G158</formula>
    </cfRule>
  </conditionalFormatting>
  <conditionalFormatting sqref="O158:O159">
    <cfRule type="cellIs" dxfId="10500" priority="10436" stopIfTrue="1" operator="lessThan">
      <formula>G158</formula>
    </cfRule>
  </conditionalFormatting>
  <conditionalFormatting sqref="O158:O159">
    <cfRule type="cellIs" dxfId="10499" priority="10435" stopIfTrue="1" operator="lessThan">
      <formula>G158</formula>
    </cfRule>
  </conditionalFormatting>
  <conditionalFormatting sqref="O158:O159">
    <cfRule type="cellIs" dxfId="10498" priority="10434" stopIfTrue="1" operator="lessThan">
      <formula>G158</formula>
    </cfRule>
  </conditionalFormatting>
  <conditionalFormatting sqref="O158:O159">
    <cfRule type="cellIs" dxfId="10497" priority="10433" stopIfTrue="1" operator="lessThan">
      <formula>G158</formula>
    </cfRule>
  </conditionalFormatting>
  <conditionalFormatting sqref="O158:O159">
    <cfRule type="cellIs" dxfId="10496" priority="10432" stopIfTrue="1" operator="lessThan">
      <formula>G158</formula>
    </cfRule>
  </conditionalFormatting>
  <conditionalFormatting sqref="O158:O159">
    <cfRule type="cellIs" dxfId="10495" priority="10431" stopIfTrue="1" operator="lessThan">
      <formula>G158</formula>
    </cfRule>
  </conditionalFormatting>
  <conditionalFormatting sqref="O158:O159">
    <cfRule type="cellIs" dxfId="10494" priority="10430" stopIfTrue="1" operator="lessThan">
      <formula>G158</formula>
    </cfRule>
  </conditionalFormatting>
  <conditionalFormatting sqref="O158:O159">
    <cfRule type="cellIs" dxfId="10493" priority="10429" stopIfTrue="1" operator="lessThan">
      <formula>G158</formula>
    </cfRule>
  </conditionalFormatting>
  <conditionalFormatting sqref="O158:O159">
    <cfRule type="cellIs" dxfId="10492" priority="10428" stopIfTrue="1" operator="lessThan">
      <formula>G158</formula>
    </cfRule>
  </conditionalFormatting>
  <conditionalFormatting sqref="O158:O159">
    <cfRule type="cellIs" dxfId="10491" priority="10427" stopIfTrue="1" operator="lessThan">
      <formula>G158</formula>
    </cfRule>
  </conditionalFormatting>
  <conditionalFormatting sqref="O161">
    <cfRule type="cellIs" dxfId="10490" priority="10426" stopIfTrue="1" operator="lessThan">
      <formula>G161</formula>
    </cfRule>
  </conditionalFormatting>
  <conditionalFormatting sqref="O161">
    <cfRule type="cellIs" dxfId="10489" priority="10425" stopIfTrue="1" operator="lessThan">
      <formula>G161</formula>
    </cfRule>
  </conditionalFormatting>
  <conditionalFormatting sqref="O161">
    <cfRule type="cellIs" dxfId="10488" priority="10424" stopIfTrue="1" operator="lessThan">
      <formula>G161</formula>
    </cfRule>
  </conditionalFormatting>
  <conditionalFormatting sqref="O161">
    <cfRule type="cellIs" dxfId="10487" priority="10423" stopIfTrue="1" operator="lessThan">
      <formula>G161</formula>
    </cfRule>
  </conditionalFormatting>
  <conditionalFormatting sqref="O161">
    <cfRule type="cellIs" dxfId="10486" priority="10422" stopIfTrue="1" operator="lessThan">
      <formula>G161</formula>
    </cfRule>
  </conditionalFormatting>
  <conditionalFormatting sqref="O161">
    <cfRule type="cellIs" dxfId="10485" priority="10421" stopIfTrue="1" operator="lessThan">
      <formula>G161</formula>
    </cfRule>
  </conditionalFormatting>
  <conditionalFormatting sqref="O161">
    <cfRule type="cellIs" dxfId="10484" priority="10420" stopIfTrue="1" operator="lessThan">
      <formula>G161</formula>
    </cfRule>
  </conditionalFormatting>
  <conditionalFormatting sqref="O161">
    <cfRule type="cellIs" dxfId="10483" priority="10419" stopIfTrue="1" operator="lessThan">
      <formula>G161</formula>
    </cfRule>
  </conditionalFormatting>
  <conditionalFormatting sqref="O161">
    <cfRule type="cellIs" dxfId="10482" priority="10418" stopIfTrue="1" operator="lessThan">
      <formula>G161</formula>
    </cfRule>
  </conditionalFormatting>
  <conditionalFormatting sqref="O161">
    <cfRule type="cellIs" dxfId="10481" priority="10417" stopIfTrue="1" operator="lessThan">
      <formula>G161</formula>
    </cfRule>
  </conditionalFormatting>
  <conditionalFormatting sqref="O161">
    <cfRule type="cellIs" dxfId="10480" priority="10416" stopIfTrue="1" operator="lessThan">
      <formula>G161</formula>
    </cfRule>
  </conditionalFormatting>
  <conditionalFormatting sqref="O161">
    <cfRule type="cellIs" dxfId="10479" priority="10415" stopIfTrue="1" operator="lessThan">
      <formula>G161</formula>
    </cfRule>
  </conditionalFormatting>
  <conditionalFormatting sqref="O161">
    <cfRule type="cellIs" dxfId="10478" priority="10414" stopIfTrue="1" operator="lessThan">
      <formula>G161</formula>
    </cfRule>
  </conditionalFormatting>
  <conditionalFormatting sqref="O161">
    <cfRule type="cellIs" dxfId="10477" priority="10413" stopIfTrue="1" operator="lessThan">
      <formula>G161</formula>
    </cfRule>
  </conditionalFormatting>
  <conditionalFormatting sqref="O161">
    <cfRule type="cellIs" dxfId="10476" priority="10412" stopIfTrue="1" operator="lessThan">
      <formula>G161</formula>
    </cfRule>
  </conditionalFormatting>
  <conditionalFormatting sqref="O161">
    <cfRule type="cellIs" dxfId="10475" priority="10411" stopIfTrue="1" operator="lessThan">
      <formula>G161</formula>
    </cfRule>
  </conditionalFormatting>
  <conditionalFormatting sqref="O161">
    <cfRule type="cellIs" dxfId="10474" priority="10410" stopIfTrue="1" operator="lessThan">
      <formula>G161</formula>
    </cfRule>
  </conditionalFormatting>
  <conditionalFormatting sqref="O161">
    <cfRule type="cellIs" dxfId="10473" priority="10409" stopIfTrue="1" operator="lessThan">
      <formula>G161</formula>
    </cfRule>
  </conditionalFormatting>
  <conditionalFormatting sqref="O161">
    <cfRule type="cellIs" dxfId="10472" priority="10408" stopIfTrue="1" operator="lessThan">
      <formula>G161</formula>
    </cfRule>
  </conditionalFormatting>
  <conditionalFormatting sqref="O161">
    <cfRule type="cellIs" dxfId="10471" priority="10407" stopIfTrue="1" operator="lessThan">
      <formula>G161</formula>
    </cfRule>
  </conditionalFormatting>
  <conditionalFormatting sqref="O161">
    <cfRule type="cellIs" dxfId="10470" priority="10406" stopIfTrue="1" operator="lessThan">
      <formula>G161</formula>
    </cfRule>
  </conditionalFormatting>
  <conditionalFormatting sqref="O161">
    <cfRule type="cellIs" dxfId="10469" priority="10405" stopIfTrue="1" operator="lessThan">
      <formula>G161</formula>
    </cfRule>
  </conditionalFormatting>
  <conditionalFormatting sqref="O161">
    <cfRule type="cellIs" dxfId="10468" priority="10404" stopIfTrue="1" operator="lessThan">
      <formula>G161</formula>
    </cfRule>
  </conditionalFormatting>
  <conditionalFormatting sqref="O161">
    <cfRule type="cellIs" dxfId="10467" priority="10403" stopIfTrue="1" operator="lessThan">
      <formula>G161</formula>
    </cfRule>
  </conditionalFormatting>
  <conditionalFormatting sqref="O161">
    <cfRule type="cellIs" dxfId="10466" priority="10402" stopIfTrue="1" operator="lessThan">
      <formula>G161</formula>
    </cfRule>
  </conditionalFormatting>
  <conditionalFormatting sqref="O161">
    <cfRule type="cellIs" dxfId="10465" priority="10401" stopIfTrue="1" operator="lessThan">
      <formula>G161</formula>
    </cfRule>
  </conditionalFormatting>
  <conditionalFormatting sqref="O161">
    <cfRule type="cellIs" dxfId="10464" priority="10400" stopIfTrue="1" operator="lessThan">
      <formula>G161</formula>
    </cfRule>
  </conditionalFormatting>
  <conditionalFormatting sqref="O161">
    <cfRule type="cellIs" dxfId="10463" priority="10399" stopIfTrue="1" operator="lessThan">
      <formula>G161</formula>
    </cfRule>
  </conditionalFormatting>
  <conditionalFormatting sqref="O161">
    <cfRule type="cellIs" dxfId="10462" priority="10398" stopIfTrue="1" operator="lessThan">
      <formula>G161</formula>
    </cfRule>
  </conditionalFormatting>
  <conditionalFormatting sqref="O161">
    <cfRule type="cellIs" dxfId="10461" priority="10397" stopIfTrue="1" operator="lessThan">
      <formula>G161</formula>
    </cfRule>
  </conditionalFormatting>
  <conditionalFormatting sqref="O161">
    <cfRule type="cellIs" dxfId="10460" priority="10396" stopIfTrue="1" operator="lessThan">
      <formula>G161</formula>
    </cfRule>
  </conditionalFormatting>
  <conditionalFormatting sqref="O161">
    <cfRule type="cellIs" dxfId="10459" priority="10395" stopIfTrue="1" operator="lessThan">
      <formula>G161</formula>
    </cfRule>
  </conditionalFormatting>
  <conditionalFormatting sqref="O161">
    <cfRule type="cellIs" dxfId="10458" priority="10394" stopIfTrue="1" operator="lessThan">
      <formula>G161</formula>
    </cfRule>
  </conditionalFormatting>
  <conditionalFormatting sqref="O161">
    <cfRule type="cellIs" dxfId="10457" priority="10393" stopIfTrue="1" operator="lessThan">
      <formula>G161</formula>
    </cfRule>
  </conditionalFormatting>
  <conditionalFormatting sqref="O161">
    <cfRule type="cellIs" dxfId="10456" priority="10392" stopIfTrue="1" operator="lessThan">
      <formula>G161</formula>
    </cfRule>
  </conditionalFormatting>
  <conditionalFormatting sqref="O161">
    <cfRule type="cellIs" dxfId="10455" priority="10391" stopIfTrue="1" operator="lessThan">
      <formula>G161</formula>
    </cfRule>
  </conditionalFormatting>
  <conditionalFormatting sqref="O161">
    <cfRule type="cellIs" dxfId="10454" priority="10390" stopIfTrue="1" operator="lessThan">
      <formula>G161</formula>
    </cfRule>
  </conditionalFormatting>
  <conditionalFormatting sqref="O161">
    <cfRule type="cellIs" dxfId="10453" priority="10389" stopIfTrue="1" operator="lessThan">
      <formula>G161</formula>
    </cfRule>
  </conditionalFormatting>
  <conditionalFormatting sqref="O161">
    <cfRule type="cellIs" dxfId="10452" priority="10388" stopIfTrue="1" operator="lessThan">
      <formula>G161</formula>
    </cfRule>
  </conditionalFormatting>
  <conditionalFormatting sqref="O161">
    <cfRule type="cellIs" dxfId="10451" priority="10387" stopIfTrue="1" operator="lessThan">
      <formula>G161</formula>
    </cfRule>
  </conditionalFormatting>
  <conditionalFormatting sqref="O161">
    <cfRule type="cellIs" dxfId="10450" priority="10386" stopIfTrue="1" operator="lessThan">
      <formula>G161</formula>
    </cfRule>
  </conditionalFormatting>
  <conditionalFormatting sqref="O161">
    <cfRule type="cellIs" dxfId="10449" priority="10385" stopIfTrue="1" operator="lessThan">
      <formula>G161</formula>
    </cfRule>
  </conditionalFormatting>
  <conditionalFormatting sqref="O161">
    <cfRule type="cellIs" dxfId="10448" priority="10384" stopIfTrue="1" operator="lessThan">
      <formula>G161</formula>
    </cfRule>
  </conditionalFormatting>
  <conditionalFormatting sqref="O161">
    <cfRule type="cellIs" dxfId="10447" priority="10383" stopIfTrue="1" operator="lessThan">
      <formula>G161</formula>
    </cfRule>
  </conditionalFormatting>
  <conditionalFormatting sqref="O161">
    <cfRule type="cellIs" dxfId="10446" priority="10382" stopIfTrue="1" operator="lessThan">
      <formula>G161</formula>
    </cfRule>
  </conditionalFormatting>
  <conditionalFormatting sqref="O161">
    <cfRule type="cellIs" dxfId="10445" priority="10381" stopIfTrue="1" operator="lessThan">
      <formula>G161</formula>
    </cfRule>
  </conditionalFormatting>
  <conditionalFormatting sqref="O161">
    <cfRule type="cellIs" dxfId="10444" priority="10380" stopIfTrue="1" operator="lessThan">
      <formula>G161</formula>
    </cfRule>
  </conditionalFormatting>
  <conditionalFormatting sqref="O161">
    <cfRule type="cellIs" dxfId="10443" priority="10379" stopIfTrue="1" operator="lessThan">
      <formula>G161</formula>
    </cfRule>
  </conditionalFormatting>
  <conditionalFormatting sqref="O161">
    <cfRule type="cellIs" dxfId="10442" priority="10378" stopIfTrue="1" operator="lessThan">
      <formula>G161</formula>
    </cfRule>
  </conditionalFormatting>
  <conditionalFormatting sqref="O161">
    <cfRule type="cellIs" dxfId="10441" priority="10377" stopIfTrue="1" operator="lessThan">
      <formula>G161</formula>
    </cfRule>
  </conditionalFormatting>
  <conditionalFormatting sqref="O161">
    <cfRule type="cellIs" dxfId="10440" priority="10376" stopIfTrue="1" operator="lessThan">
      <formula>G161</formula>
    </cfRule>
  </conditionalFormatting>
  <conditionalFormatting sqref="O161">
    <cfRule type="cellIs" dxfId="10439" priority="10375" stopIfTrue="1" operator="lessThan">
      <formula>G161</formula>
    </cfRule>
  </conditionalFormatting>
  <conditionalFormatting sqref="O161">
    <cfRule type="cellIs" dxfId="10438" priority="10374" stopIfTrue="1" operator="lessThan">
      <formula>G161</formula>
    </cfRule>
  </conditionalFormatting>
  <conditionalFormatting sqref="O161">
    <cfRule type="cellIs" dxfId="10437" priority="10373" stopIfTrue="1" operator="lessThan">
      <formula>G161</formula>
    </cfRule>
  </conditionalFormatting>
  <conditionalFormatting sqref="O161">
    <cfRule type="cellIs" dxfId="10436" priority="10372" stopIfTrue="1" operator="lessThan">
      <formula>G161</formula>
    </cfRule>
  </conditionalFormatting>
  <conditionalFormatting sqref="O161">
    <cfRule type="cellIs" dxfId="10435" priority="10371" stopIfTrue="1" operator="lessThan">
      <formula>G161</formula>
    </cfRule>
  </conditionalFormatting>
  <conditionalFormatting sqref="O161">
    <cfRule type="cellIs" dxfId="10434" priority="10370" stopIfTrue="1" operator="lessThan">
      <formula>G161</formula>
    </cfRule>
  </conditionalFormatting>
  <conditionalFormatting sqref="O161">
    <cfRule type="cellIs" dxfId="10433" priority="10369" stopIfTrue="1" operator="lessThan">
      <formula>G161</formula>
    </cfRule>
  </conditionalFormatting>
  <conditionalFormatting sqref="O161">
    <cfRule type="cellIs" dxfId="10432" priority="10368" stopIfTrue="1" operator="lessThan">
      <formula>G161</formula>
    </cfRule>
  </conditionalFormatting>
  <conditionalFormatting sqref="O161">
    <cfRule type="cellIs" dxfId="10431" priority="10367" stopIfTrue="1" operator="lessThan">
      <formula>G161</formula>
    </cfRule>
  </conditionalFormatting>
  <conditionalFormatting sqref="O161">
    <cfRule type="cellIs" dxfId="10430" priority="10366" stopIfTrue="1" operator="lessThan">
      <formula>G161</formula>
    </cfRule>
  </conditionalFormatting>
  <conditionalFormatting sqref="O161">
    <cfRule type="cellIs" dxfId="10429" priority="10365" stopIfTrue="1" operator="lessThan">
      <formula>G161</formula>
    </cfRule>
  </conditionalFormatting>
  <conditionalFormatting sqref="O161">
    <cfRule type="cellIs" dxfId="10428" priority="10364" stopIfTrue="1" operator="lessThan">
      <formula>G161</formula>
    </cfRule>
  </conditionalFormatting>
  <conditionalFormatting sqref="O161">
    <cfRule type="cellIs" dxfId="10427" priority="10363" stopIfTrue="1" operator="lessThan">
      <formula>G161</formula>
    </cfRule>
  </conditionalFormatting>
  <conditionalFormatting sqref="O161">
    <cfRule type="cellIs" dxfId="10426" priority="10362" stopIfTrue="1" operator="lessThan">
      <formula>G161</formula>
    </cfRule>
  </conditionalFormatting>
  <conditionalFormatting sqref="O161">
    <cfRule type="cellIs" dxfId="10425" priority="10361" stopIfTrue="1" operator="lessThan">
      <formula>G161</formula>
    </cfRule>
  </conditionalFormatting>
  <conditionalFormatting sqref="O161">
    <cfRule type="cellIs" dxfId="10424" priority="10360" stopIfTrue="1" operator="lessThan">
      <formula>G161</formula>
    </cfRule>
  </conditionalFormatting>
  <conditionalFormatting sqref="O161">
    <cfRule type="cellIs" dxfId="10423" priority="10359" stopIfTrue="1" operator="lessThan">
      <formula>G161</formula>
    </cfRule>
  </conditionalFormatting>
  <conditionalFormatting sqref="O161">
    <cfRule type="cellIs" dxfId="10422" priority="10358" stopIfTrue="1" operator="lessThan">
      <formula>G161</formula>
    </cfRule>
  </conditionalFormatting>
  <conditionalFormatting sqref="O161">
    <cfRule type="cellIs" dxfId="10421" priority="10357" stopIfTrue="1" operator="lessThan">
      <formula>G161</formula>
    </cfRule>
  </conditionalFormatting>
  <conditionalFormatting sqref="O161">
    <cfRule type="cellIs" dxfId="10420" priority="10356" stopIfTrue="1" operator="lessThan">
      <formula>G161</formula>
    </cfRule>
  </conditionalFormatting>
  <conditionalFormatting sqref="O161">
    <cfRule type="cellIs" dxfId="10419" priority="10355" stopIfTrue="1" operator="lessThan">
      <formula>G161</formula>
    </cfRule>
  </conditionalFormatting>
  <conditionalFormatting sqref="O161">
    <cfRule type="cellIs" dxfId="10418" priority="10354" stopIfTrue="1" operator="lessThan">
      <formula>G161</formula>
    </cfRule>
  </conditionalFormatting>
  <conditionalFormatting sqref="O161">
    <cfRule type="cellIs" dxfId="10417" priority="10353" stopIfTrue="1" operator="lessThan">
      <formula>G161</formula>
    </cfRule>
  </conditionalFormatting>
  <conditionalFormatting sqref="O161">
    <cfRule type="cellIs" dxfId="10416" priority="10352" stopIfTrue="1" operator="lessThan">
      <formula>G161</formula>
    </cfRule>
  </conditionalFormatting>
  <conditionalFormatting sqref="O161">
    <cfRule type="cellIs" dxfId="10415" priority="10351" stopIfTrue="1" operator="lessThan">
      <formula>G161</formula>
    </cfRule>
  </conditionalFormatting>
  <conditionalFormatting sqref="O161">
    <cfRule type="cellIs" dxfId="10414" priority="10350" stopIfTrue="1" operator="lessThan">
      <formula>G161</formula>
    </cfRule>
  </conditionalFormatting>
  <conditionalFormatting sqref="O161">
    <cfRule type="cellIs" dxfId="10413" priority="10349" stopIfTrue="1" operator="lessThan">
      <formula>G161</formula>
    </cfRule>
  </conditionalFormatting>
  <conditionalFormatting sqref="O161">
    <cfRule type="cellIs" dxfId="10412" priority="10348" stopIfTrue="1" operator="lessThan">
      <formula>G161</formula>
    </cfRule>
  </conditionalFormatting>
  <conditionalFormatting sqref="O161">
    <cfRule type="cellIs" dxfId="10411" priority="10347" stopIfTrue="1" operator="lessThan">
      <formula>G161</formula>
    </cfRule>
  </conditionalFormatting>
  <conditionalFormatting sqref="O161">
    <cfRule type="cellIs" dxfId="10410" priority="10346" stopIfTrue="1" operator="lessThan">
      <formula>G161</formula>
    </cfRule>
  </conditionalFormatting>
  <conditionalFormatting sqref="O161">
    <cfRule type="cellIs" dxfId="10409" priority="10345" stopIfTrue="1" operator="lessThan">
      <formula>G161</formula>
    </cfRule>
  </conditionalFormatting>
  <conditionalFormatting sqref="O161">
    <cfRule type="cellIs" dxfId="10408" priority="10344" stopIfTrue="1" operator="lessThan">
      <formula>G161</formula>
    </cfRule>
  </conditionalFormatting>
  <conditionalFormatting sqref="O161">
    <cfRule type="cellIs" dxfId="10407" priority="10343" stopIfTrue="1" operator="lessThan">
      <formula>G161</formula>
    </cfRule>
  </conditionalFormatting>
  <conditionalFormatting sqref="O161">
    <cfRule type="cellIs" dxfId="10406" priority="10342" stopIfTrue="1" operator="lessThan">
      <formula>G161</formula>
    </cfRule>
  </conditionalFormatting>
  <conditionalFormatting sqref="O161">
    <cfRule type="cellIs" dxfId="10405" priority="10341" stopIfTrue="1" operator="lessThan">
      <formula>G161</formula>
    </cfRule>
  </conditionalFormatting>
  <conditionalFormatting sqref="O161">
    <cfRule type="cellIs" dxfId="10404" priority="10340" stopIfTrue="1" operator="lessThan">
      <formula>G161</formula>
    </cfRule>
  </conditionalFormatting>
  <conditionalFormatting sqref="O161">
    <cfRule type="cellIs" dxfId="10403" priority="10339" stopIfTrue="1" operator="lessThan">
      <formula>G161</formula>
    </cfRule>
  </conditionalFormatting>
  <conditionalFormatting sqref="O161">
    <cfRule type="cellIs" dxfId="10402" priority="10338" stopIfTrue="1" operator="lessThan">
      <formula>G161</formula>
    </cfRule>
  </conditionalFormatting>
  <conditionalFormatting sqref="O161">
    <cfRule type="cellIs" dxfId="10401" priority="10337" stopIfTrue="1" operator="lessThan">
      <formula>G161</formula>
    </cfRule>
  </conditionalFormatting>
  <conditionalFormatting sqref="O161">
    <cfRule type="cellIs" dxfId="10400" priority="10336" stopIfTrue="1" operator="lessThan">
      <formula>G161</formula>
    </cfRule>
  </conditionalFormatting>
  <conditionalFormatting sqref="O161">
    <cfRule type="cellIs" dxfId="10399" priority="10335" stopIfTrue="1" operator="lessThan">
      <formula>G161</formula>
    </cfRule>
  </conditionalFormatting>
  <conditionalFormatting sqref="O161">
    <cfRule type="cellIs" dxfId="10398" priority="10334" stopIfTrue="1" operator="lessThan">
      <formula>G161</formula>
    </cfRule>
  </conditionalFormatting>
  <conditionalFormatting sqref="O161">
    <cfRule type="cellIs" dxfId="10397" priority="10333" stopIfTrue="1" operator="lessThan">
      <formula>G161</formula>
    </cfRule>
  </conditionalFormatting>
  <conditionalFormatting sqref="O161">
    <cfRule type="cellIs" dxfId="10396" priority="10332" stopIfTrue="1" operator="lessThan">
      <formula>G161</formula>
    </cfRule>
  </conditionalFormatting>
  <conditionalFormatting sqref="O161">
    <cfRule type="cellIs" dxfId="10395" priority="10331" stopIfTrue="1" operator="lessThan">
      <formula>G161</formula>
    </cfRule>
  </conditionalFormatting>
  <conditionalFormatting sqref="O161">
    <cfRule type="cellIs" dxfId="10394" priority="10330" stopIfTrue="1" operator="lessThan">
      <formula>G161</formula>
    </cfRule>
  </conditionalFormatting>
  <conditionalFormatting sqref="O161">
    <cfRule type="cellIs" dxfId="10393" priority="10329" stopIfTrue="1" operator="lessThan">
      <formula>G161</formula>
    </cfRule>
  </conditionalFormatting>
  <conditionalFormatting sqref="O161">
    <cfRule type="cellIs" dxfId="10392" priority="10328" stopIfTrue="1" operator="lessThan">
      <formula>G161</formula>
    </cfRule>
  </conditionalFormatting>
  <conditionalFormatting sqref="O161">
    <cfRule type="cellIs" dxfId="10391" priority="10327" stopIfTrue="1" operator="lessThan">
      <formula>G161</formula>
    </cfRule>
  </conditionalFormatting>
  <conditionalFormatting sqref="O161">
    <cfRule type="cellIs" dxfId="10390" priority="10326" stopIfTrue="1" operator="lessThan">
      <formula>G161</formula>
    </cfRule>
  </conditionalFormatting>
  <conditionalFormatting sqref="O161">
    <cfRule type="cellIs" dxfId="10389" priority="10325" stopIfTrue="1" operator="lessThan">
      <formula>G161</formula>
    </cfRule>
  </conditionalFormatting>
  <conditionalFormatting sqref="O161">
    <cfRule type="cellIs" dxfId="10388" priority="10324" stopIfTrue="1" operator="lessThan">
      <formula>G161</formula>
    </cfRule>
  </conditionalFormatting>
  <conditionalFormatting sqref="O161">
    <cfRule type="cellIs" dxfId="10387" priority="10323" stopIfTrue="1" operator="lessThan">
      <formula>G161</formula>
    </cfRule>
  </conditionalFormatting>
  <conditionalFormatting sqref="O161">
    <cfRule type="cellIs" dxfId="10386" priority="10322" stopIfTrue="1" operator="lessThan">
      <formula>G161</formula>
    </cfRule>
  </conditionalFormatting>
  <conditionalFormatting sqref="O161">
    <cfRule type="cellIs" dxfId="10385" priority="10321" stopIfTrue="1" operator="lessThan">
      <formula>G161</formula>
    </cfRule>
  </conditionalFormatting>
  <conditionalFormatting sqref="O161">
    <cfRule type="cellIs" dxfId="10384" priority="10320" stopIfTrue="1" operator="lessThan">
      <formula>G161</formula>
    </cfRule>
  </conditionalFormatting>
  <conditionalFormatting sqref="O161">
    <cfRule type="cellIs" dxfId="10383" priority="10319" stopIfTrue="1" operator="lessThan">
      <formula>G161</formula>
    </cfRule>
  </conditionalFormatting>
  <conditionalFormatting sqref="O161">
    <cfRule type="cellIs" dxfId="10382" priority="10318" stopIfTrue="1" operator="lessThan">
      <formula>G161</formula>
    </cfRule>
  </conditionalFormatting>
  <conditionalFormatting sqref="O161">
    <cfRule type="cellIs" dxfId="10381" priority="10317" stopIfTrue="1" operator="lessThan">
      <formula>G161</formula>
    </cfRule>
  </conditionalFormatting>
  <conditionalFormatting sqref="O161">
    <cfRule type="cellIs" dxfId="10380" priority="10316" stopIfTrue="1" operator="lessThan">
      <formula>G161</formula>
    </cfRule>
  </conditionalFormatting>
  <conditionalFormatting sqref="O161">
    <cfRule type="cellIs" dxfId="10379" priority="10315" stopIfTrue="1" operator="lessThan">
      <formula>G161</formula>
    </cfRule>
  </conditionalFormatting>
  <conditionalFormatting sqref="O161">
    <cfRule type="cellIs" dxfId="10378" priority="10314" stopIfTrue="1" operator="lessThan">
      <formula>G161</formula>
    </cfRule>
  </conditionalFormatting>
  <conditionalFormatting sqref="O161">
    <cfRule type="cellIs" dxfId="10377" priority="10313" stopIfTrue="1" operator="lessThan">
      <formula>G161</formula>
    </cfRule>
  </conditionalFormatting>
  <conditionalFormatting sqref="O161">
    <cfRule type="cellIs" dxfId="10376" priority="10312" stopIfTrue="1" operator="lessThan">
      <formula>G161</formula>
    </cfRule>
  </conditionalFormatting>
  <conditionalFormatting sqref="O161">
    <cfRule type="cellIs" dxfId="10375" priority="10311" stopIfTrue="1" operator="lessThan">
      <formula>G161</formula>
    </cfRule>
  </conditionalFormatting>
  <conditionalFormatting sqref="O161">
    <cfRule type="cellIs" dxfId="10374" priority="10310" stopIfTrue="1" operator="lessThan">
      <formula>G161</formula>
    </cfRule>
  </conditionalFormatting>
  <conditionalFormatting sqref="O161">
    <cfRule type="cellIs" dxfId="10373" priority="10309" stopIfTrue="1" operator="lessThan">
      <formula>G161</formula>
    </cfRule>
  </conditionalFormatting>
  <conditionalFormatting sqref="O161">
    <cfRule type="cellIs" dxfId="10372" priority="10308" stopIfTrue="1" operator="lessThan">
      <formula>G161</formula>
    </cfRule>
  </conditionalFormatting>
  <conditionalFormatting sqref="O161">
    <cfRule type="cellIs" dxfId="10371" priority="10307" stopIfTrue="1" operator="lessThan">
      <formula>G161</formula>
    </cfRule>
  </conditionalFormatting>
  <conditionalFormatting sqref="O161">
    <cfRule type="cellIs" dxfId="10370" priority="10306" stopIfTrue="1" operator="lessThan">
      <formula>G161</formula>
    </cfRule>
  </conditionalFormatting>
  <conditionalFormatting sqref="O161">
    <cfRule type="cellIs" dxfId="10369" priority="10305" stopIfTrue="1" operator="lessThan">
      <formula>G161</formula>
    </cfRule>
  </conditionalFormatting>
  <conditionalFormatting sqref="O161">
    <cfRule type="cellIs" dxfId="10368" priority="10304" stopIfTrue="1" operator="lessThan">
      <formula>G161</formula>
    </cfRule>
  </conditionalFormatting>
  <conditionalFormatting sqref="O161">
    <cfRule type="cellIs" dxfId="10367" priority="10303" stopIfTrue="1" operator="lessThan">
      <formula>G161</formula>
    </cfRule>
  </conditionalFormatting>
  <conditionalFormatting sqref="O161">
    <cfRule type="cellIs" dxfId="10366" priority="10302" stopIfTrue="1" operator="lessThan">
      <formula>G161</formula>
    </cfRule>
  </conditionalFormatting>
  <conditionalFormatting sqref="O161">
    <cfRule type="cellIs" dxfId="10365" priority="10301" stopIfTrue="1" operator="lessThan">
      <formula>G161</formula>
    </cfRule>
  </conditionalFormatting>
  <conditionalFormatting sqref="O161">
    <cfRule type="cellIs" dxfId="10364" priority="10300" stopIfTrue="1" operator="lessThan">
      <formula>G161</formula>
    </cfRule>
  </conditionalFormatting>
  <conditionalFormatting sqref="O161">
    <cfRule type="cellIs" dxfId="10363" priority="10299" stopIfTrue="1" operator="lessThan">
      <formula>G161</formula>
    </cfRule>
  </conditionalFormatting>
  <conditionalFormatting sqref="O161">
    <cfRule type="cellIs" dxfId="10362" priority="10298" stopIfTrue="1" operator="lessThan">
      <formula>G161</formula>
    </cfRule>
  </conditionalFormatting>
  <conditionalFormatting sqref="O161">
    <cfRule type="cellIs" dxfId="10361" priority="10297" stopIfTrue="1" operator="lessThan">
      <formula>G161</formula>
    </cfRule>
  </conditionalFormatting>
  <conditionalFormatting sqref="O161">
    <cfRule type="cellIs" dxfId="10360" priority="10296" stopIfTrue="1" operator="lessThan">
      <formula>G161</formula>
    </cfRule>
  </conditionalFormatting>
  <conditionalFormatting sqref="O161">
    <cfRule type="cellIs" dxfId="10359" priority="10295" stopIfTrue="1" operator="lessThan">
      <formula>G161</formula>
    </cfRule>
  </conditionalFormatting>
  <conditionalFormatting sqref="O161">
    <cfRule type="cellIs" dxfId="10358" priority="10294" stopIfTrue="1" operator="lessThan">
      <formula>G161</formula>
    </cfRule>
  </conditionalFormatting>
  <conditionalFormatting sqref="O161">
    <cfRule type="cellIs" dxfId="10357" priority="10293" stopIfTrue="1" operator="lessThan">
      <formula>G161</formula>
    </cfRule>
  </conditionalFormatting>
  <conditionalFormatting sqref="O161">
    <cfRule type="cellIs" dxfId="10356" priority="10292" stopIfTrue="1" operator="lessThan">
      <formula>G161</formula>
    </cfRule>
  </conditionalFormatting>
  <conditionalFormatting sqref="O161">
    <cfRule type="cellIs" dxfId="10355" priority="10291" stopIfTrue="1" operator="lessThan">
      <formula>G161</formula>
    </cfRule>
  </conditionalFormatting>
  <conditionalFormatting sqref="O161">
    <cfRule type="cellIs" dxfId="10354" priority="10290" stopIfTrue="1" operator="lessThan">
      <formula>G161</formula>
    </cfRule>
  </conditionalFormatting>
  <conditionalFormatting sqref="O161">
    <cfRule type="cellIs" dxfId="10353" priority="10289" stopIfTrue="1" operator="lessThan">
      <formula>G161</formula>
    </cfRule>
  </conditionalFormatting>
  <conditionalFormatting sqref="O161">
    <cfRule type="cellIs" dxfId="10352" priority="10288" stopIfTrue="1" operator="lessThan">
      <formula>G161</formula>
    </cfRule>
  </conditionalFormatting>
  <conditionalFormatting sqref="O161">
    <cfRule type="cellIs" dxfId="10351" priority="10287" stopIfTrue="1" operator="lessThan">
      <formula>G161</formula>
    </cfRule>
  </conditionalFormatting>
  <conditionalFormatting sqref="O161">
    <cfRule type="cellIs" dxfId="10350" priority="10286" stopIfTrue="1" operator="lessThan">
      <formula>G161</formula>
    </cfRule>
  </conditionalFormatting>
  <conditionalFormatting sqref="O161">
    <cfRule type="cellIs" dxfId="10349" priority="10285" stopIfTrue="1" operator="lessThan">
      <formula>G161</formula>
    </cfRule>
  </conditionalFormatting>
  <conditionalFormatting sqref="O161">
    <cfRule type="cellIs" dxfId="10348" priority="10284" stopIfTrue="1" operator="lessThan">
      <formula>G161</formula>
    </cfRule>
  </conditionalFormatting>
  <conditionalFormatting sqref="O161">
    <cfRule type="cellIs" dxfId="10347" priority="10283" stopIfTrue="1" operator="lessThan">
      <formula>G161</formula>
    </cfRule>
  </conditionalFormatting>
  <conditionalFormatting sqref="O161">
    <cfRule type="cellIs" dxfId="10346" priority="10282" stopIfTrue="1" operator="lessThan">
      <formula>G161</formula>
    </cfRule>
  </conditionalFormatting>
  <conditionalFormatting sqref="O161">
    <cfRule type="cellIs" dxfId="10345" priority="10281" stopIfTrue="1" operator="lessThan">
      <formula>G161</formula>
    </cfRule>
  </conditionalFormatting>
  <conditionalFormatting sqref="O161">
    <cfRule type="cellIs" dxfId="10344" priority="10280" stopIfTrue="1" operator="lessThan">
      <formula>G161</formula>
    </cfRule>
  </conditionalFormatting>
  <conditionalFormatting sqref="O161">
    <cfRule type="cellIs" dxfId="10343" priority="10279" stopIfTrue="1" operator="lessThan">
      <formula>G161</formula>
    </cfRule>
  </conditionalFormatting>
  <conditionalFormatting sqref="O161">
    <cfRule type="cellIs" dxfId="10342" priority="10278" stopIfTrue="1" operator="lessThan">
      <formula>G161</formula>
    </cfRule>
  </conditionalFormatting>
  <conditionalFormatting sqref="O161">
    <cfRule type="cellIs" dxfId="10341" priority="10277" stopIfTrue="1" operator="lessThan">
      <formula>G161</formula>
    </cfRule>
  </conditionalFormatting>
  <conditionalFormatting sqref="O161">
    <cfRule type="cellIs" dxfId="10340" priority="10276" stopIfTrue="1" operator="lessThan">
      <formula>G161</formula>
    </cfRule>
  </conditionalFormatting>
  <conditionalFormatting sqref="O161">
    <cfRule type="cellIs" dxfId="10339" priority="10275" stopIfTrue="1" operator="lessThan">
      <formula>G161</formula>
    </cfRule>
  </conditionalFormatting>
  <conditionalFormatting sqref="O161">
    <cfRule type="cellIs" dxfId="10338" priority="10274" stopIfTrue="1" operator="lessThan">
      <formula>G161</formula>
    </cfRule>
  </conditionalFormatting>
  <conditionalFormatting sqref="O161">
    <cfRule type="cellIs" dxfId="10337" priority="10273" stopIfTrue="1" operator="lessThan">
      <formula>G161</formula>
    </cfRule>
  </conditionalFormatting>
  <conditionalFormatting sqref="O161">
    <cfRule type="cellIs" dxfId="10336" priority="10272" stopIfTrue="1" operator="lessThan">
      <formula>G161</formula>
    </cfRule>
  </conditionalFormatting>
  <conditionalFormatting sqref="O161">
    <cfRule type="cellIs" dxfId="10335" priority="10271" stopIfTrue="1" operator="lessThan">
      <formula>G161</formula>
    </cfRule>
  </conditionalFormatting>
  <conditionalFormatting sqref="O161">
    <cfRule type="cellIs" dxfId="10334" priority="10270" stopIfTrue="1" operator="lessThan">
      <formula>G161</formula>
    </cfRule>
  </conditionalFormatting>
  <conditionalFormatting sqref="O161">
    <cfRule type="cellIs" dxfId="10333" priority="10269" stopIfTrue="1" operator="lessThan">
      <formula>G161</formula>
    </cfRule>
  </conditionalFormatting>
  <conditionalFormatting sqref="O161">
    <cfRule type="cellIs" dxfId="10332" priority="10268" stopIfTrue="1" operator="lessThan">
      <formula>G161</formula>
    </cfRule>
  </conditionalFormatting>
  <conditionalFormatting sqref="O161">
    <cfRule type="cellIs" dxfId="10331" priority="10267" stopIfTrue="1" operator="lessThan">
      <formula>G161</formula>
    </cfRule>
  </conditionalFormatting>
  <conditionalFormatting sqref="O161">
    <cfRule type="cellIs" dxfId="10330" priority="10266" stopIfTrue="1" operator="lessThan">
      <formula>G161</formula>
    </cfRule>
  </conditionalFormatting>
  <conditionalFormatting sqref="O161">
    <cfRule type="cellIs" dxfId="10329" priority="10265" stopIfTrue="1" operator="lessThan">
      <formula>G161</formula>
    </cfRule>
  </conditionalFormatting>
  <conditionalFormatting sqref="O161">
    <cfRule type="cellIs" dxfId="10328" priority="10264" stopIfTrue="1" operator="lessThan">
      <formula>G161</formula>
    </cfRule>
  </conditionalFormatting>
  <conditionalFormatting sqref="O161">
    <cfRule type="cellIs" dxfId="10327" priority="10263" stopIfTrue="1" operator="lessThan">
      <formula>G161</formula>
    </cfRule>
  </conditionalFormatting>
  <conditionalFormatting sqref="O161">
    <cfRule type="cellIs" dxfId="10326" priority="10262" stopIfTrue="1" operator="lessThan">
      <formula>G161</formula>
    </cfRule>
  </conditionalFormatting>
  <conditionalFormatting sqref="O161">
    <cfRule type="cellIs" dxfId="10325" priority="10261" stopIfTrue="1" operator="lessThan">
      <formula>G161</formula>
    </cfRule>
  </conditionalFormatting>
  <conditionalFormatting sqref="O161">
    <cfRule type="cellIs" dxfId="10324" priority="10260" stopIfTrue="1" operator="lessThan">
      <formula>G161</formula>
    </cfRule>
  </conditionalFormatting>
  <conditionalFormatting sqref="O161">
    <cfRule type="cellIs" dxfId="10323" priority="10259" stopIfTrue="1" operator="lessThan">
      <formula>G161</formula>
    </cfRule>
  </conditionalFormatting>
  <conditionalFormatting sqref="O161">
    <cfRule type="cellIs" dxfId="10322" priority="10258" stopIfTrue="1" operator="lessThan">
      <formula>G161</formula>
    </cfRule>
  </conditionalFormatting>
  <conditionalFormatting sqref="O161">
    <cfRule type="cellIs" dxfId="10321" priority="10257" stopIfTrue="1" operator="lessThan">
      <formula>G161</formula>
    </cfRule>
  </conditionalFormatting>
  <conditionalFormatting sqref="O161">
    <cfRule type="cellIs" dxfId="10320" priority="10256" stopIfTrue="1" operator="lessThan">
      <formula>G161</formula>
    </cfRule>
  </conditionalFormatting>
  <conditionalFormatting sqref="O161">
    <cfRule type="cellIs" dxfId="10319" priority="10255" stopIfTrue="1" operator="lessThan">
      <formula>G161</formula>
    </cfRule>
  </conditionalFormatting>
  <conditionalFormatting sqref="O161">
    <cfRule type="cellIs" dxfId="10318" priority="10254" stopIfTrue="1" operator="lessThan">
      <formula>G161</formula>
    </cfRule>
  </conditionalFormatting>
  <conditionalFormatting sqref="O161">
    <cfRule type="cellIs" dxfId="10317" priority="10253" stopIfTrue="1" operator="lessThan">
      <formula>G161</formula>
    </cfRule>
  </conditionalFormatting>
  <conditionalFormatting sqref="O161">
    <cfRule type="cellIs" dxfId="10316" priority="10252" stopIfTrue="1" operator="lessThan">
      <formula>G161</formula>
    </cfRule>
  </conditionalFormatting>
  <conditionalFormatting sqref="O161">
    <cfRule type="cellIs" dxfId="10315" priority="10251" stopIfTrue="1" operator="lessThan">
      <formula>G161</formula>
    </cfRule>
  </conditionalFormatting>
  <conditionalFormatting sqref="O161">
    <cfRule type="cellIs" dxfId="10314" priority="10250" stopIfTrue="1" operator="lessThan">
      <formula>G161</formula>
    </cfRule>
  </conditionalFormatting>
  <conditionalFormatting sqref="O161">
    <cfRule type="cellIs" dxfId="10313" priority="10249" stopIfTrue="1" operator="lessThan">
      <formula>G161</formula>
    </cfRule>
  </conditionalFormatting>
  <conditionalFormatting sqref="O161">
    <cfRule type="cellIs" dxfId="10312" priority="10248" stopIfTrue="1" operator="lessThan">
      <formula>G161</formula>
    </cfRule>
  </conditionalFormatting>
  <conditionalFormatting sqref="O161">
    <cfRule type="cellIs" dxfId="10311" priority="10247" stopIfTrue="1" operator="lessThan">
      <formula>G161</formula>
    </cfRule>
  </conditionalFormatting>
  <conditionalFormatting sqref="O161">
    <cfRule type="cellIs" dxfId="10310" priority="10246" stopIfTrue="1" operator="lessThan">
      <formula>G161</formula>
    </cfRule>
  </conditionalFormatting>
  <conditionalFormatting sqref="O161">
    <cfRule type="cellIs" dxfId="10309" priority="10245" stopIfTrue="1" operator="lessThan">
      <formula>G161</formula>
    </cfRule>
  </conditionalFormatting>
  <conditionalFormatting sqref="O161">
    <cfRule type="cellIs" dxfId="10308" priority="10244" stopIfTrue="1" operator="lessThan">
      <formula>G161</formula>
    </cfRule>
  </conditionalFormatting>
  <conditionalFormatting sqref="O161">
    <cfRule type="cellIs" dxfId="10307" priority="10243" stopIfTrue="1" operator="lessThan">
      <formula>G161</formula>
    </cfRule>
  </conditionalFormatting>
  <conditionalFormatting sqref="O161">
    <cfRule type="cellIs" dxfId="10306" priority="10242" stopIfTrue="1" operator="lessThan">
      <formula>G161</formula>
    </cfRule>
  </conditionalFormatting>
  <conditionalFormatting sqref="O161">
    <cfRule type="cellIs" dxfId="10305" priority="10241" stopIfTrue="1" operator="lessThan">
      <formula>G161</formula>
    </cfRule>
  </conditionalFormatting>
  <conditionalFormatting sqref="O161">
    <cfRule type="cellIs" dxfId="10304" priority="10240" stopIfTrue="1" operator="lessThan">
      <formula>G161</formula>
    </cfRule>
  </conditionalFormatting>
  <conditionalFormatting sqref="O161">
    <cfRule type="cellIs" dxfId="10303" priority="10239" stopIfTrue="1" operator="lessThan">
      <formula>G161</formula>
    </cfRule>
  </conditionalFormatting>
  <conditionalFormatting sqref="O161">
    <cfRule type="cellIs" dxfId="10302" priority="10238" stopIfTrue="1" operator="lessThan">
      <formula>G161</formula>
    </cfRule>
  </conditionalFormatting>
  <conditionalFormatting sqref="O161">
    <cfRule type="cellIs" dxfId="10301" priority="10237" stopIfTrue="1" operator="lessThan">
      <formula>G161</formula>
    </cfRule>
  </conditionalFormatting>
  <conditionalFormatting sqref="O161">
    <cfRule type="cellIs" dxfId="10300" priority="10236" stopIfTrue="1" operator="lessThan">
      <formula>G161</formula>
    </cfRule>
  </conditionalFormatting>
  <conditionalFormatting sqref="O161">
    <cfRule type="cellIs" dxfId="10299" priority="10235" stopIfTrue="1" operator="lessThan">
      <formula>G161</formula>
    </cfRule>
  </conditionalFormatting>
  <conditionalFormatting sqref="O161">
    <cfRule type="cellIs" dxfId="10298" priority="10234" stopIfTrue="1" operator="lessThan">
      <formula>G161</formula>
    </cfRule>
  </conditionalFormatting>
  <conditionalFormatting sqref="O161">
    <cfRule type="cellIs" dxfId="10297" priority="10233" stopIfTrue="1" operator="lessThan">
      <formula>G161</formula>
    </cfRule>
  </conditionalFormatting>
  <conditionalFormatting sqref="O161">
    <cfRule type="cellIs" dxfId="10296" priority="10232" stopIfTrue="1" operator="lessThan">
      <formula>G161</formula>
    </cfRule>
  </conditionalFormatting>
  <conditionalFormatting sqref="O161">
    <cfRule type="cellIs" dxfId="10295" priority="10231" stopIfTrue="1" operator="lessThan">
      <formula>G161</formula>
    </cfRule>
  </conditionalFormatting>
  <conditionalFormatting sqref="O161">
    <cfRule type="cellIs" dxfId="10294" priority="10230" stopIfTrue="1" operator="lessThan">
      <formula>G161</formula>
    </cfRule>
  </conditionalFormatting>
  <conditionalFormatting sqref="O161">
    <cfRule type="cellIs" dxfId="10293" priority="10229" stopIfTrue="1" operator="lessThan">
      <formula>G161</formula>
    </cfRule>
  </conditionalFormatting>
  <conditionalFormatting sqref="O161">
    <cfRule type="cellIs" dxfId="10292" priority="10228" stopIfTrue="1" operator="lessThan">
      <formula>G161</formula>
    </cfRule>
  </conditionalFormatting>
  <conditionalFormatting sqref="O161">
    <cfRule type="cellIs" dxfId="10291" priority="10227" stopIfTrue="1" operator="lessThan">
      <formula>G161</formula>
    </cfRule>
  </conditionalFormatting>
  <conditionalFormatting sqref="O161">
    <cfRule type="cellIs" dxfId="10290" priority="10226" stopIfTrue="1" operator="lessThan">
      <formula>G161</formula>
    </cfRule>
  </conditionalFormatting>
  <conditionalFormatting sqref="O161">
    <cfRule type="cellIs" dxfId="10289" priority="10225" stopIfTrue="1" operator="lessThan">
      <formula>G161</formula>
    </cfRule>
  </conditionalFormatting>
  <conditionalFormatting sqref="O161">
    <cfRule type="cellIs" dxfId="10288" priority="10224" stopIfTrue="1" operator="lessThan">
      <formula>G161</formula>
    </cfRule>
  </conditionalFormatting>
  <conditionalFormatting sqref="O161">
    <cfRule type="cellIs" dxfId="10287" priority="10223" stopIfTrue="1" operator="lessThan">
      <formula>G161</formula>
    </cfRule>
  </conditionalFormatting>
  <conditionalFormatting sqref="O161">
    <cfRule type="cellIs" dxfId="10286" priority="10222" stopIfTrue="1" operator="lessThan">
      <formula>G161</formula>
    </cfRule>
  </conditionalFormatting>
  <conditionalFormatting sqref="O161">
    <cfRule type="cellIs" dxfId="10285" priority="10221" stopIfTrue="1" operator="lessThan">
      <formula>G161</formula>
    </cfRule>
  </conditionalFormatting>
  <conditionalFormatting sqref="O161">
    <cfRule type="cellIs" dxfId="10284" priority="10220" stopIfTrue="1" operator="lessThan">
      <formula>G161</formula>
    </cfRule>
  </conditionalFormatting>
  <conditionalFormatting sqref="O161">
    <cfRule type="cellIs" dxfId="10283" priority="10219" stopIfTrue="1" operator="lessThan">
      <formula>G161</formula>
    </cfRule>
  </conditionalFormatting>
  <conditionalFormatting sqref="O161">
    <cfRule type="cellIs" dxfId="10282" priority="10218" stopIfTrue="1" operator="lessThan">
      <formula>G161</formula>
    </cfRule>
  </conditionalFormatting>
  <conditionalFormatting sqref="O161">
    <cfRule type="cellIs" dxfId="10281" priority="10217" stopIfTrue="1" operator="lessThan">
      <formula>G161</formula>
    </cfRule>
  </conditionalFormatting>
  <conditionalFormatting sqref="O161">
    <cfRule type="cellIs" dxfId="10280" priority="10216" stopIfTrue="1" operator="lessThan">
      <formula>G161</formula>
    </cfRule>
  </conditionalFormatting>
  <conditionalFormatting sqref="O161">
    <cfRule type="cellIs" dxfId="10279" priority="10215" stopIfTrue="1" operator="lessThan">
      <formula>G161</formula>
    </cfRule>
  </conditionalFormatting>
  <conditionalFormatting sqref="O161">
    <cfRule type="cellIs" dxfId="10278" priority="10214" stopIfTrue="1" operator="lessThan">
      <formula>G161</formula>
    </cfRule>
  </conditionalFormatting>
  <conditionalFormatting sqref="O161">
    <cfRule type="cellIs" dxfId="10277" priority="10213" stopIfTrue="1" operator="lessThan">
      <formula>G161</formula>
    </cfRule>
  </conditionalFormatting>
  <conditionalFormatting sqref="O161">
    <cfRule type="cellIs" dxfId="10276" priority="10212" stopIfTrue="1" operator="lessThan">
      <formula>G161</formula>
    </cfRule>
  </conditionalFormatting>
  <conditionalFormatting sqref="O161">
    <cfRule type="cellIs" dxfId="10275" priority="10211" stopIfTrue="1" operator="lessThan">
      <formula>G161</formula>
    </cfRule>
  </conditionalFormatting>
  <conditionalFormatting sqref="O161">
    <cfRule type="cellIs" dxfId="10274" priority="10210" stopIfTrue="1" operator="lessThan">
      <formula>G161</formula>
    </cfRule>
  </conditionalFormatting>
  <conditionalFormatting sqref="O161">
    <cfRule type="cellIs" dxfId="10273" priority="10209" stopIfTrue="1" operator="lessThan">
      <formula>G161</formula>
    </cfRule>
  </conditionalFormatting>
  <conditionalFormatting sqref="O161">
    <cfRule type="cellIs" dxfId="10272" priority="10208" stopIfTrue="1" operator="lessThan">
      <formula>G161</formula>
    </cfRule>
  </conditionalFormatting>
  <conditionalFormatting sqref="O161">
    <cfRule type="cellIs" dxfId="10271" priority="10207" stopIfTrue="1" operator="lessThan">
      <formula>G161</formula>
    </cfRule>
  </conditionalFormatting>
  <conditionalFormatting sqref="O161">
    <cfRule type="cellIs" dxfId="10270" priority="10206" stopIfTrue="1" operator="lessThan">
      <formula>G161</formula>
    </cfRule>
  </conditionalFormatting>
  <conditionalFormatting sqref="O161">
    <cfRule type="cellIs" dxfId="10269" priority="10205" stopIfTrue="1" operator="lessThan">
      <formula>G161</formula>
    </cfRule>
  </conditionalFormatting>
  <conditionalFormatting sqref="O161">
    <cfRule type="cellIs" dxfId="10268" priority="10204" stopIfTrue="1" operator="lessThan">
      <formula>G161</formula>
    </cfRule>
  </conditionalFormatting>
  <conditionalFormatting sqref="O161">
    <cfRule type="cellIs" dxfId="10267" priority="10203" stopIfTrue="1" operator="lessThan">
      <formula>G161</formula>
    </cfRule>
  </conditionalFormatting>
  <conditionalFormatting sqref="O161">
    <cfRule type="cellIs" dxfId="10266" priority="10202" stopIfTrue="1" operator="lessThan">
      <formula>G161</formula>
    </cfRule>
  </conditionalFormatting>
  <conditionalFormatting sqref="O161">
    <cfRule type="cellIs" dxfId="10265" priority="10201" stopIfTrue="1" operator="lessThan">
      <formula>G161</formula>
    </cfRule>
  </conditionalFormatting>
  <conditionalFormatting sqref="O161">
    <cfRule type="cellIs" dxfId="10264" priority="10200" stopIfTrue="1" operator="lessThan">
      <formula>G161</formula>
    </cfRule>
  </conditionalFormatting>
  <conditionalFormatting sqref="O161">
    <cfRule type="cellIs" dxfId="10263" priority="10199" stopIfTrue="1" operator="lessThan">
      <formula>G161</formula>
    </cfRule>
  </conditionalFormatting>
  <conditionalFormatting sqref="O161">
    <cfRule type="cellIs" dxfId="10262" priority="10198" stopIfTrue="1" operator="lessThan">
      <formula>G161</formula>
    </cfRule>
  </conditionalFormatting>
  <conditionalFormatting sqref="O161">
    <cfRule type="cellIs" dxfId="10261" priority="10197" stopIfTrue="1" operator="lessThan">
      <formula>G161</formula>
    </cfRule>
  </conditionalFormatting>
  <conditionalFormatting sqref="O161">
    <cfRule type="cellIs" dxfId="10260" priority="10196" stopIfTrue="1" operator="lessThan">
      <formula>G161</formula>
    </cfRule>
  </conditionalFormatting>
  <conditionalFormatting sqref="O161">
    <cfRule type="cellIs" dxfId="10259" priority="10195" stopIfTrue="1" operator="lessThan">
      <formula>G161</formula>
    </cfRule>
  </conditionalFormatting>
  <conditionalFormatting sqref="O161">
    <cfRule type="cellIs" dxfId="10258" priority="10194" stopIfTrue="1" operator="lessThan">
      <formula>G161</formula>
    </cfRule>
  </conditionalFormatting>
  <conditionalFormatting sqref="O161">
    <cfRule type="cellIs" dxfId="10257" priority="10193" stopIfTrue="1" operator="lessThan">
      <formula>G161</formula>
    </cfRule>
  </conditionalFormatting>
  <conditionalFormatting sqref="O161">
    <cfRule type="cellIs" dxfId="10256" priority="10192" stopIfTrue="1" operator="lessThan">
      <formula>G161</formula>
    </cfRule>
  </conditionalFormatting>
  <conditionalFormatting sqref="O161">
    <cfRule type="cellIs" dxfId="10255" priority="10191" stopIfTrue="1" operator="lessThan">
      <formula>G161</formula>
    </cfRule>
  </conditionalFormatting>
  <conditionalFormatting sqref="O161">
    <cfRule type="cellIs" dxfId="10254" priority="10190" stopIfTrue="1" operator="lessThan">
      <formula>G161</formula>
    </cfRule>
  </conditionalFormatting>
  <conditionalFormatting sqref="O161">
    <cfRule type="cellIs" dxfId="10253" priority="10189" stopIfTrue="1" operator="lessThan">
      <formula>G161</formula>
    </cfRule>
  </conditionalFormatting>
  <conditionalFormatting sqref="O161">
    <cfRule type="cellIs" dxfId="10252" priority="10188" stopIfTrue="1" operator="lessThan">
      <formula>G161</formula>
    </cfRule>
  </conditionalFormatting>
  <conditionalFormatting sqref="O161">
    <cfRule type="cellIs" dxfId="10251" priority="10187" stopIfTrue="1" operator="lessThan">
      <formula>G161</formula>
    </cfRule>
  </conditionalFormatting>
  <conditionalFormatting sqref="O161">
    <cfRule type="cellIs" dxfId="10250" priority="10186" stopIfTrue="1" operator="lessThan">
      <formula>G161</formula>
    </cfRule>
  </conditionalFormatting>
  <conditionalFormatting sqref="O161">
    <cfRule type="cellIs" dxfId="10249" priority="10185" stopIfTrue="1" operator="lessThan">
      <formula>G161</formula>
    </cfRule>
  </conditionalFormatting>
  <conditionalFormatting sqref="O161">
    <cfRule type="cellIs" dxfId="10248" priority="10184" stopIfTrue="1" operator="lessThan">
      <formula>G161</formula>
    </cfRule>
  </conditionalFormatting>
  <conditionalFormatting sqref="O161">
    <cfRule type="cellIs" dxfId="10247" priority="10183" stopIfTrue="1" operator="lessThan">
      <formula>G161</formula>
    </cfRule>
  </conditionalFormatting>
  <conditionalFormatting sqref="O161">
    <cfRule type="cellIs" dxfId="10246" priority="10182" stopIfTrue="1" operator="lessThan">
      <formula>G161</formula>
    </cfRule>
  </conditionalFormatting>
  <conditionalFormatting sqref="O161">
    <cfRule type="cellIs" dxfId="10245" priority="10181" stopIfTrue="1" operator="lessThan">
      <formula>G161</formula>
    </cfRule>
  </conditionalFormatting>
  <conditionalFormatting sqref="O161">
    <cfRule type="cellIs" dxfId="10244" priority="10180" stopIfTrue="1" operator="lessThan">
      <formula>G161</formula>
    </cfRule>
  </conditionalFormatting>
  <conditionalFormatting sqref="O161">
    <cfRule type="cellIs" dxfId="10243" priority="10179" stopIfTrue="1" operator="lessThan">
      <formula>G161</formula>
    </cfRule>
  </conditionalFormatting>
  <conditionalFormatting sqref="O161">
    <cfRule type="cellIs" dxfId="10242" priority="10178" stopIfTrue="1" operator="lessThan">
      <formula>G161</formula>
    </cfRule>
  </conditionalFormatting>
  <conditionalFormatting sqref="O161">
    <cfRule type="cellIs" dxfId="10241" priority="10177" stopIfTrue="1" operator="lessThan">
      <formula>G161</formula>
    </cfRule>
  </conditionalFormatting>
  <conditionalFormatting sqref="O161">
    <cfRule type="cellIs" dxfId="10240" priority="10176" stopIfTrue="1" operator="lessThan">
      <formula>G161</formula>
    </cfRule>
  </conditionalFormatting>
  <conditionalFormatting sqref="O161">
    <cfRule type="cellIs" dxfId="10239" priority="10175" stopIfTrue="1" operator="lessThan">
      <formula>G161</formula>
    </cfRule>
  </conditionalFormatting>
  <conditionalFormatting sqref="O161">
    <cfRule type="cellIs" dxfId="10238" priority="10174" stopIfTrue="1" operator="lessThan">
      <formula>G161</formula>
    </cfRule>
  </conditionalFormatting>
  <conditionalFormatting sqref="O161">
    <cfRule type="cellIs" dxfId="10237" priority="10173" stopIfTrue="1" operator="lessThan">
      <formula>G161</formula>
    </cfRule>
  </conditionalFormatting>
  <conditionalFormatting sqref="O161">
    <cfRule type="cellIs" dxfId="10236" priority="10172" stopIfTrue="1" operator="lessThan">
      <formula>G161</formula>
    </cfRule>
  </conditionalFormatting>
  <conditionalFormatting sqref="O161">
    <cfRule type="cellIs" dxfId="10235" priority="10171" stopIfTrue="1" operator="lessThan">
      <formula>G161</formula>
    </cfRule>
  </conditionalFormatting>
  <conditionalFormatting sqref="O161">
    <cfRule type="cellIs" dxfId="10234" priority="10170" stopIfTrue="1" operator="lessThan">
      <formula>G161</formula>
    </cfRule>
  </conditionalFormatting>
  <conditionalFormatting sqref="O161">
    <cfRule type="cellIs" dxfId="10233" priority="10169" stopIfTrue="1" operator="lessThan">
      <formula>G161</formula>
    </cfRule>
  </conditionalFormatting>
  <conditionalFormatting sqref="O161">
    <cfRule type="cellIs" dxfId="10232" priority="10168" stopIfTrue="1" operator="lessThan">
      <formula>G161</formula>
    </cfRule>
  </conditionalFormatting>
  <conditionalFormatting sqref="O161">
    <cfRule type="cellIs" dxfId="10231" priority="10167" stopIfTrue="1" operator="lessThan">
      <formula>G161</formula>
    </cfRule>
  </conditionalFormatting>
  <conditionalFormatting sqref="O161">
    <cfRule type="cellIs" dxfId="10230" priority="10166" stopIfTrue="1" operator="lessThan">
      <formula>G161</formula>
    </cfRule>
  </conditionalFormatting>
  <conditionalFormatting sqref="O161">
    <cfRule type="cellIs" dxfId="10229" priority="10165" stopIfTrue="1" operator="lessThan">
      <formula>G161</formula>
    </cfRule>
  </conditionalFormatting>
  <conditionalFormatting sqref="O161">
    <cfRule type="cellIs" dxfId="10228" priority="10164" stopIfTrue="1" operator="lessThan">
      <formula>G161</formula>
    </cfRule>
  </conditionalFormatting>
  <conditionalFormatting sqref="O161">
    <cfRule type="cellIs" dxfId="10227" priority="10163" stopIfTrue="1" operator="lessThan">
      <formula>G161</formula>
    </cfRule>
  </conditionalFormatting>
  <conditionalFormatting sqref="O161">
    <cfRule type="cellIs" dxfId="10226" priority="10162" stopIfTrue="1" operator="lessThan">
      <formula>G161</formula>
    </cfRule>
  </conditionalFormatting>
  <conditionalFormatting sqref="O161">
    <cfRule type="cellIs" dxfId="10225" priority="10161" stopIfTrue="1" operator="lessThan">
      <formula>G161</formula>
    </cfRule>
  </conditionalFormatting>
  <conditionalFormatting sqref="O161">
    <cfRule type="cellIs" dxfId="10224" priority="10160" stopIfTrue="1" operator="lessThan">
      <formula>G161</formula>
    </cfRule>
  </conditionalFormatting>
  <conditionalFormatting sqref="O161">
    <cfRule type="cellIs" dxfId="10223" priority="10159" stopIfTrue="1" operator="lessThan">
      <formula>G161</formula>
    </cfRule>
  </conditionalFormatting>
  <conditionalFormatting sqref="O161">
    <cfRule type="cellIs" dxfId="10222" priority="10158" stopIfTrue="1" operator="lessThan">
      <formula>G161</formula>
    </cfRule>
  </conditionalFormatting>
  <conditionalFormatting sqref="O161">
    <cfRule type="cellIs" dxfId="10221" priority="10157" stopIfTrue="1" operator="lessThan">
      <formula>G161</formula>
    </cfRule>
  </conditionalFormatting>
  <conditionalFormatting sqref="O161">
    <cfRule type="cellIs" dxfId="10220" priority="10156" stopIfTrue="1" operator="lessThan">
      <formula>G161</formula>
    </cfRule>
  </conditionalFormatting>
  <conditionalFormatting sqref="O161">
    <cfRule type="cellIs" dxfId="10219" priority="10155" stopIfTrue="1" operator="lessThan">
      <formula>G161</formula>
    </cfRule>
  </conditionalFormatting>
  <conditionalFormatting sqref="O161">
    <cfRule type="cellIs" dxfId="10218" priority="10154" stopIfTrue="1" operator="lessThan">
      <formula>G161</formula>
    </cfRule>
  </conditionalFormatting>
  <conditionalFormatting sqref="O161">
    <cfRule type="cellIs" dxfId="10217" priority="10153" stopIfTrue="1" operator="lessThan">
      <formula>G161</formula>
    </cfRule>
  </conditionalFormatting>
  <conditionalFormatting sqref="O161">
    <cfRule type="cellIs" dxfId="10216" priority="10152" stopIfTrue="1" operator="lessThan">
      <formula>G161</formula>
    </cfRule>
  </conditionalFormatting>
  <conditionalFormatting sqref="O161">
    <cfRule type="cellIs" dxfId="10215" priority="10151" stopIfTrue="1" operator="lessThan">
      <formula>G161</formula>
    </cfRule>
  </conditionalFormatting>
  <conditionalFormatting sqref="O161">
    <cfRule type="cellIs" dxfId="10214" priority="10150" stopIfTrue="1" operator="lessThan">
      <formula>G161</formula>
    </cfRule>
  </conditionalFormatting>
  <conditionalFormatting sqref="O161">
    <cfRule type="cellIs" dxfId="10213" priority="10149" stopIfTrue="1" operator="lessThan">
      <formula>G161</formula>
    </cfRule>
  </conditionalFormatting>
  <conditionalFormatting sqref="O161">
    <cfRule type="cellIs" dxfId="10212" priority="10148" stopIfTrue="1" operator="lessThan">
      <formula>G161</formula>
    </cfRule>
  </conditionalFormatting>
  <conditionalFormatting sqref="O161">
    <cfRule type="cellIs" dxfId="10211" priority="10147" stopIfTrue="1" operator="lessThan">
      <formula>G161</formula>
    </cfRule>
  </conditionalFormatting>
  <conditionalFormatting sqref="O161">
    <cfRule type="cellIs" dxfId="10210" priority="10146" stopIfTrue="1" operator="lessThan">
      <formula>G161</formula>
    </cfRule>
  </conditionalFormatting>
  <conditionalFormatting sqref="O161">
    <cfRule type="cellIs" dxfId="10209" priority="10145" stopIfTrue="1" operator="lessThan">
      <formula>G161</formula>
    </cfRule>
  </conditionalFormatting>
  <conditionalFormatting sqref="O161">
    <cfRule type="cellIs" dxfId="10208" priority="10144" stopIfTrue="1" operator="lessThan">
      <formula>G161</formula>
    </cfRule>
  </conditionalFormatting>
  <conditionalFormatting sqref="O161">
    <cfRule type="cellIs" dxfId="10207" priority="10143" stopIfTrue="1" operator="lessThan">
      <formula>G161</formula>
    </cfRule>
  </conditionalFormatting>
  <conditionalFormatting sqref="O161">
    <cfRule type="cellIs" dxfId="10206" priority="10142" stopIfTrue="1" operator="lessThan">
      <formula>G161</formula>
    </cfRule>
  </conditionalFormatting>
  <conditionalFormatting sqref="O161">
    <cfRule type="cellIs" dxfId="10205" priority="10141" stopIfTrue="1" operator="lessThan">
      <formula>G161</formula>
    </cfRule>
  </conditionalFormatting>
  <conditionalFormatting sqref="O161">
    <cfRule type="cellIs" dxfId="10204" priority="10140" stopIfTrue="1" operator="lessThan">
      <formula>G161</formula>
    </cfRule>
  </conditionalFormatting>
  <conditionalFormatting sqref="O161">
    <cfRule type="cellIs" dxfId="10203" priority="10139" stopIfTrue="1" operator="lessThan">
      <formula>G161</formula>
    </cfRule>
  </conditionalFormatting>
  <conditionalFormatting sqref="O161">
    <cfRule type="cellIs" dxfId="10202" priority="10138" stopIfTrue="1" operator="lessThan">
      <formula>G161</formula>
    </cfRule>
  </conditionalFormatting>
  <conditionalFormatting sqref="O161">
    <cfRule type="cellIs" dxfId="10201" priority="10137" stopIfTrue="1" operator="lessThan">
      <formula>G161</formula>
    </cfRule>
  </conditionalFormatting>
  <conditionalFormatting sqref="O161">
    <cfRule type="cellIs" dxfId="10200" priority="10136" stopIfTrue="1" operator="lessThan">
      <formula>G161</formula>
    </cfRule>
  </conditionalFormatting>
  <conditionalFormatting sqref="O161">
    <cfRule type="cellIs" dxfId="10199" priority="10135" stopIfTrue="1" operator="lessThan">
      <formula>G161</formula>
    </cfRule>
  </conditionalFormatting>
  <conditionalFormatting sqref="O161">
    <cfRule type="cellIs" dxfId="10198" priority="10134" stopIfTrue="1" operator="lessThan">
      <formula>G161</formula>
    </cfRule>
  </conditionalFormatting>
  <conditionalFormatting sqref="O161">
    <cfRule type="cellIs" dxfId="10197" priority="10133" stopIfTrue="1" operator="lessThan">
      <formula>G161</formula>
    </cfRule>
  </conditionalFormatting>
  <conditionalFormatting sqref="O161">
    <cfRule type="cellIs" dxfId="10196" priority="10132" stopIfTrue="1" operator="lessThan">
      <formula>G161</formula>
    </cfRule>
  </conditionalFormatting>
  <conditionalFormatting sqref="O161">
    <cfRule type="cellIs" dxfId="10195" priority="10131" stopIfTrue="1" operator="lessThan">
      <formula>G161</formula>
    </cfRule>
  </conditionalFormatting>
  <conditionalFormatting sqref="O161">
    <cfRule type="cellIs" dxfId="10194" priority="10130" stopIfTrue="1" operator="lessThan">
      <formula>G161</formula>
    </cfRule>
  </conditionalFormatting>
  <conditionalFormatting sqref="O161">
    <cfRule type="cellIs" dxfId="10193" priority="10129" stopIfTrue="1" operator="lessThan">
      <formula>G161</formula>
    </cfRule>
  </conditionalFormatting>
  <conditionalFormatting sqref="O161">
    <cfRule type="cellIs" dxfId="10192" priority="10128" stopIfTrue="1" operator="lessThan">
      <formula>G161</formula>
    </cfRule>
  </conditionalFormatting>
  <conditionalFormatting sqref="O161">
    <cfRule type="cellIs" dxfId="10191" priority="10127" stopIfTrue="1" operator="lessThan">
      <formula>G161</formula>
    </cfRule>
  </conditionalFormatting>
  <conditionalFormatting sqref="O161">
    <cfRule type="cellIs" dxfId="10190" priority="10126" stopIfTrue="1" operator="lessThan">
      <formula>G161</formula>
    </cfRule>
  </conditionalFormatting>
  <conditionalFormatting sqref="O161">
    <cfRule type="cellIs" dxfId="10189" priority="10125" stopIfTrue="1" operator="lessThan">
      <formula>G161</formula>
    </cfRule>
  </conditionalFormatting>
  <conditionalFormatting sqref="O161">
    <cfRule type="cellIs" dxfId="10188" priority="10124" stopIfTrue="1" operator="lessThan">
      <formula>G161</formula>
    </cfRule>
  </conditionalFormatting>
  <conditionalFormatting sqref="O161">
    <cfRule type="cellIs" dxfId="10187" priority="10123" stopIfTrue="1" operator="lessThan">
      <formula>G161</formula>
    </cfRule>
  </conditionalFormatting>
  <conditionalFormatting sqref="O161">
    <cfRule type="cellIs" dxfId="10186" priority="10122" stopIfTrue="1" operator="lessThan">
      <formula>G161</formula>
    </cfRule>
  </conditionalFormatting>
  <conditionalFormatting sqref="O161">
    <cfRule type="cellIs" dxfId="10185" priority="10121" stopIfTrue="1" operator="lessThan">
      <formula>G161</formula>
    </cfRule>
  </conditionalFormatting>
  <conditionalFormatting sqref="O161">
    <cfRule type="cellIs" dxfId="10184" priority="10120" stopIfTrue="1" operator="lessThan">
      <formula>G161</formula>
    </cfRule>
  </conditionalFormatting>
  <conditionalFormatting sqref="O161">
    <cfRule type="cellIs" dxfId="10183" priority="10119" stopIfTrue="1" operator="lessThan">
      <formula>G161</formula>
    </cfRule>
  </conditionalFormatting>
  <conditionalFormatting sqref="O161">
    <cfRule type="cellIs" dxfId="10182" priority="10118" stopIfTrue="1" operator="lessThan">
      <formula>G161</formula>
    </cfRule>
  </conditionalFormatting>
  <conditionalFormatting sqref="O161">
    <cfRule type="cellIs" dxfId="10181" priority="10117" stopIfTrue="1" operator="lessThan">
      <formula>G161</formula>
    </cfRule>
  </conditionalFormatting>
  <conditionalFormatting sqref="O161">
    <cfRule type="cellIs" dxfId="10180" priority="10116" stopIfTrue="1" operator="lessThan">
      <formula>G161</formula>
    </cfRule>
  </conditionalFormatting>
  <conditionalFormatting sqref="O161">
    <cfRule type="cellIs" dxfId="10179" priority="10115" stopIfTrue="1" operator="lessThan">
      <formula>G161</formula>
    </cfRule>
  </conditionalFormatting>
  <conditionalFormatting sqref="O161">
    <cfRule type="cellIs" dxfId="10178" priority="10114" stopIfTrue="1" operator="lessThan">
      <formula>G161</formula>
    </cfRule>
  </conditionalFormatting>
  <conditionalFormatting sqref="O161">
    <cfRule type="cellIs" dxfId="10177" priority="10113" stopIfTrue="1" operator="lessThan">
      <formula>G161</formula>
    </cfRule>
  </conditionalFormatting>
  <conditionalFormatting sqref="O161">
    <cfRule type="cellIs" dxfId="10176" priority="10112" stopIfTrue="1" operator="lessThan">
      <formula>G161</formula>
    </cfRule>
  </conditionalFormatting>
  <conditionalFormatting sqref="O161">
    <cfRule type="cellIs" dxfId="10175" priority="10111" stopIfTrue="1" operator="lessThan">
      <formula>G161</formula>
    </cfRule>
  </conditionalFormatting>
  <conditionalFormatting sqref="O161">
    <cfRule type="cellIs" dxfId="10174" priority="10110" stopIfTrue="1" operator="lessThan">
      <formula>G161</formula>
    </cfRule>
  </conditionalFormatting>
  <conditionalFormatting sqref="O161">
    <cfRule type="cellIs" dxfId="10173" priority="10109" stopIfTrue="1" operator="lessThan">
      <formula>G161</formula>
    </cfRule>
  </conditionalFormatting>
  <conditionalFormatting sqref="O161">
    <cfRule type="cellIs" dxfId="10172" priority="10108" stopIfTrue="1" operator="lessThan">
      <formula>G161</formula>
    </cfRule>
  </conditionalFormatting>
  <conditionalFormatting sqref="O161">
    <cfRule type="cellIs" dxfId="10171" priority="10107" stopIfTrue="1" operator="lessThan">
      <formula>G161</formula>
    </cfRule>
  </conditionalFormatting>
  <conditionalFormatting sqref="O161">
    <cfRule type="cellIs" dxfId="10170" priority="10106" stopIfTrue="1" operator="lessThan">
      <formula>G161</formula>
    </cfRule>
  </conditionalFormatting>
  <conditionalFormatting sqref="O161">
    <cfRule type="cellIs" dxfId="10169" priority="10105" stopIfTrue="1" operator="lessThan">
      <formula>G161</formula>
    </cfRule>
  </conditionalFormatting>
  <conditionalFormatting sqref="O161">
    <cfRule type="cellIs" dxfId="10168" priority="10104" stopIfTrue="1" operator="lessThan">
      <formula>G161</formula>
    </cfRule>
  </conditionalFormatting>
  <conditionalFormatting sqref="O161">
    <cfRule type="cellIs" dxfId="10167" priority="10103" stopIfTrue="1" operator="lessThan">
      <formula>G161</formula>
    </cfRule>
  </conditionalFormatting>
  <conditionalFormatting sqref="O161">
    <cfRule type="cellIs" dxfId="10166" priority="10102" stopIfTrue="1" operator="lessThan">
      <formula>G161</formula>
    </cfRule>
  </conditionalFormatting>
  <conditionalFormatting sqref="O161">
    <cfRule type="cellIs" dxfId="10165" priority="10101" stopIfTrue="1" operator="lessThan">
      <formula>G161</formula>
    </cfRule>
  </conditionalFormatting>
  <conditionalFormatting sqref="O161">
    <cfRule type="cellIs" dxfId="10164" priority="10100" stopIfTrue="1" operator="lessThan">
      <formula>G161</formula>
    </cfRule>
  </conditionalFormatting>
  <conditionalFormatting sqref="O161">
    <cfRule type="cellIs" dxfId="10163" priority="10099" stopIfTrue="1" operator="lessThan">
      <formula>G161</formula>
    </cfRule>
  </conditionalFormatting>
  <conditionalFormatting sqref="O161">
    <cfRule type="cellIs" dxfId="10162" priority="10098" stopIfTrue="1" operator="lessThan">
      <formula>G161</formula>
    </cfRule>
  </conditionalFormatting>
  <conditionalFormatting sqref="O161">
    <cfRule type="cellIs" dxfId="10161" priority="10097" stopIfTrue="1" operator="lessThan">
      <formula>G161</formula>
    </cfRule>
  </conditionalFormatting>
  <conditionalFormatting sqref="O161">
    <cfRule type="cellIs" dxfId="10160" priority="10096" stopIfTrue="1" operator="lessThan">
      <formula>G161</formula>
    </cfRule>
  </conditionalFormatting>
  <conditionalFormatting sqref="O161">
    <cfRule type="cellIs" dxfId="10159" priority="10095" stopIfTrue="1" operator="lessThan">
      <formula>G161</formula>
    </cfRule>
  </conditionalFormatting>
  <conditionalFormatting sqref="O161">
    <cfRule type="cellIs" dxfId="10158" priority="10094" stopIfTrue="1" operator="lessThan">
      <formula>G161</formula>
    </cfRule>
  </conditionalFormatting>
  <conditionalFormatting sqref="O161">
    <cfRule type="cellIs" dxfId="10157" priority="10093" stopIfTrue="1" operator="lessThan">
      <formula>G161</formula>
    </cfRule>
  </conditionalFormatting>
  <conditionalFormatting sqref="O161">
    <cfRule type="cellIs" dxfId="10156" priority="10092" stopIfTrue="1" operator="lessThan">
      <formula>G161</formula>
    </cfRule>
  </conditionalFormatting>
  <conditionalFormatting sqref="O161">
    <cfRule type="cellIs" dxfId="10155" priority="10091" stopIfTrue="1" operator="lessThan">
      <formula>G161</formula>
    </cfRule>
  </conditionalFormatting>
  <conditionalFormatting sqref="O161">
    <cfRule type="cellIs" dxfId="10154" priority="10090" stopIfTrue="1" operator="lessThan">
      <formula>G161</formula>
    </cfRule>
  </conditionalFormatting>
  <conditionalFormatting sqref="O161">
    <cfRule type="cellIs" dxfId="10153" priority="10089" stopIfTrue="1" operator="lessThan">
      <formula>G161</formula>
    </cfRule>
  </conditionalFormatting>
  <conditionalFormatting sqref="O161">
    <cfRule type="cellIs" dxfId="10152" priority="10088" stopIfTrue="1" operator="lessThan">
      <formula>G161</formula>
    </cfRule>
  </conditionalFormatting>
  <conditionalFormatting sqref="O161">
    <cfRule type="cellIs" dxfId="10151" priority="10087" stopIfTrue="1" operator="lessThan">
      <formula>G161</formula>
    </cfRule>
  </conditionalFormatting>
  <conditionalFormatting sqref="O161">
    <cfRule type="cellIs" dxfId="10150" priority="10086" stopIfTrue="1" operator="lessThan">
      <formula>G161</formula>
    </cfRule>
  </conditionalFormatting>
  <conditionalFormatting sqref="O161">
    <cfRule type="cellIs" dxfId="10149" priority="10085" stopIfTrue="1" operator="lessThan">
      <formula>G161</formula>
    </cfRule>
  </conditionalFormatting>
  <conditionalFormatting sqref="O161">
    <cfRule type="cellIs" dxfId="10148" priority="10084" stopIfTrue="1" operator="lessThan">
      <formula>G161</formula>
    </cfRule>
  </conditionalFormatting>
  <conditionalFormatting sqref="O161">
    <cfRule type="cellIs" dxfId="10147" priority="10083" stopIfTrue="1" operator="lessThan">
      <formula>G161</formula>
    </cfRule>
  </conditionalFormatting>
  <conditionalFormatting sqref="O161">
    <cfRule type="cellIs" dxfId="10146" priority="10082" stopIfTrue="1" operator="lessThan">
      <formula>G161</formula>
    </cfRule>
  </conditionalFormatting>
  <conditionalFormatting sqref="O161">
    <cfRule type="cellIs" dxfId="10145" priority="10081" stopIfTrue="1" operator="lessThan">
      <formula>G161</formula>
    </cfRule>
  </conditionalFormatting>
  <conditionalFormatting sqref="O161">
    <cfRule type="cellIs" dxfId="10144" priority="10080" stopIfTrue="1" operator="lessThan">
      <formula>G161</formula>
    </cfRule>
  </conditionalFormatting>
  <conditionalFormatting sqref="O161">
    <cfRule type="cellIs" dxfId="10143" priority="10079" stopIfTrue="1" operator="lessThan">
      <formula>G161</formula>
    </cfRule>
  </conditionalFormatting>
  <conditionalFormatting sqref="O161">
    <cfRule type="cellIs" dxfId="10142" priority="10078" stopIfTrue="1" operator="lessThan">
      <formula>G161</formula>
    </cfRule>
  </conditionalFormatting>
  <conditionalFormatting sqref="O161">
    <cfRule type="cellIs" dxfId="10141" priority="10077" stopIfTrue="1" operator="lessThan">
      <formula>G161</formula>
    </cfRule>
  </conditionalFormatting>
  <conditionalFormatting sqref="O161">
    <cfRule type="cellIs" dxfId="10140" priority="10076" stopIfTrue="1" operator="lessThan">
      <formula>G161</formula>
    </cfRule>
  </conditionalFormatting>
  <conditionalFormatting sqref="O161">
    <cfRule type="cellIs" dxfId="10139" priority="10075" stopIfTrue="1" operator="lessThan">
      <formula>G161</formula>
    </cfRule>
  </conditionalFormatting>
  <conditionalFormatting sqref="O161">
    <cfRule type="cellIs" dxfId="10138" priority="10074" stopIfTrue="1" operator="lessThan">
      <formula>G161</formula>
    </cfRule>
  </conditionalFormatting>
  <conditionalFormatting sqref="O161">
    <cfRule type="cellIs" dxfId="10137" priority="10073" stopIfTrue="1" operator="lessThan">
      <formula>G161</formula>
    </cfRule>
  </conditionalFormatting>
  <conditionalFormatting sqref="O161">
    <cfRule type="cellIs" dxfId="10136" priority="10072" stopIfTrue="1" operator="lessThan">
      <formula>G161</formula>
    </cfRule>
  </conditionalFormatting>
  <conditionalFormatting sqref="O161">
    <cfRule type="cellIs" dxfId="10135" priority="10071" stopIfTrue="1" operator="lessThan">
      <formula>G161</formula>
    </cfRule>
  </conditionalFormatting>
  <conditionalFormatting sqref="O161">
    <cfRule type="cellIs" dxfId="10134" priority="10070" stopIfTrue="1" operator="lessThan">
      <formula>G161</formula>
    </cfRule>
  </conditionalFormatting>
  <conditionalFormatting sqref="O161">
    <cfRule type="cellIs" dxfId="10133" priority="10069" stopIfTrue="1" operator="lessThan">
      <formula>G161</formula>
    </cfRule>
  </conditionalFormatting>
  <conditionalFormatting sqref="O161">
    <cfRule type="cellIs" dxfId="10132" priority="10068" stopIfTrue="1" operator="lessThan">
      <formula>G161</formula>
    </cfRule>
  </conditionalFormatting>
  <conditionalFormatting sqref="O161">
    <cfRule type="cellIs" dxfId="10131" priority="10067" stopIfTrue="1" operator="lessThan">
      <formula>G161</formula>
    </cfRule>
  </conditionalFormatting>
  <conditionalFormatting sqref="O161">
    <cfRule type="cellIs" dxfId="10130" priority="10066" stopIfTrue="1" operator="lessThan">
      <formula>G161</formula>
    </cfRule>
  </conditionalFormatting>
  <conditionalFormatting sqref="O161">
    <cfRule type="cellIs" dxfId="10129" priority="10065" stopIfTrue="1" operator="lessThan">
      <formula>G161</formula>
    </cfRule>
  </conditionalFormatting>
  <conditionalFormatting sqref="O161">
    <cfRule type="cellIs" dxfId="10128" priority="10064" stopIfTrue="1" operator="lessThan">
      <formula>G161</formula>
    </cfRule>
  </conditionalFormatting>
  <conditionalFormatting sqref="O161">
    <cfRule type="cellIs" dxfId="10127" priority="10063" stopIfTrue="1" operator="lessThan">
      <formula>G161</formula>
    </cfRule>
  </conditionalFormatting>
  <conditionalFormatting sqref="O161">
    <cfRule type="cellIs" dxfId="10126" priority="10062" stopIfTrue="1" operator="lessThan">
      <formula>G161</formula>
    </cfRule>
  </conditionalFormatting>
  <conditionalFormatting sqref="Y161">
    <cfRule type="cellIs" dxfId="10125" priority="10061" stopIfTrue="1" operator="lessThan">
      <formula>J161</formula>
    </cfRule>
  </conditionalFormatting>
  <conditionalFormatting sqref="Y161">
    <cfRule type="cellIs" dxfId="10124" priority="10060" stopIfTrue="1" operator="lessThan">
      <formula>J161</formula>
    </cfRule>
  </conditionalFormatting>
  <conditionalFormatting sqref="Y161">
    <cfRule type="cellIs" dxfId="10123" priority="10059" stopIfTrue="1" operator="lessThan">
      <formula>J161</formula>
    </cfRule>
  </conditionalFormatting>
  <conditionalFormatting sqref="Y161">
    <cfRule type="cellIs" dxfId="10122" priority="10058" stopIfTrue="1" operator="lessThan">
      <formula>J161</formula>
    </cfRule>
  </conditionalFormatting>
  <conditionalFormatting sqref="Y161">
    <cfRule type="cellIs" dxfId="10121" priority="10057" stopIfTrue="1" operator="lessThan">
      <formula>J161</formula>
    </cfRule>
  </conditionalFormatting>
  <conditionalFormatting sqref="Y161">
    <cfRule type="cellIs" dxfId="10120" priority="10056" stopIfTrue="1" operator="lessThan">
      <formula>J161</formula>
    </cfRule>
  </conditionalFormatting>
  <conditionalFormatting sqref="Y161">
    <cfRule type="cellIs" dxfId="10119" priority="10055" stopIfTrue="1" operator="lessThan">
      <formula>J161</formula>
    </cfRule>
  </conditionalFormatting>
  <conditionalFormatting sqref="Y161">
    <cfRule type="cellIs" dxfId="10118" priority="10054" stopIfTrue="1" operator="lessThan">
      <formula>J161</formula>
    </cfRule>
  </conditionalFormatting>
  <conditionalFormatting sqref="Y161">
    <cfRule type="cellIs" dxfId="10117" priority="10053" stopIfTrue="1" operator="lessThan">
      <formula>J161</formula>
    </cfRule>
  </conditionalFormatting>
  <conditionalFormatting sqref="Y161">
    <cfRule type="cellIs" dxfId="10116" priority="10052" stopIfTrue="1" operator="lessThan">
      <formula>J161</formula>
    </cfRule>
  </conditionalFormatting>
  <conditionalFormatting sqref="Y161">
    <cfRule type="cellIs" dxfId="10115" priority="10051" stopIfTrue="1" operator="lessThan">
      <formula>J161</formula>
    </cfRule>
  </conditionalFormatting>
  <conditionalFormatting sqref="Y161">
    <cfRule type="cellIs" dxfId="10114" priority="10050" stopIfTrue="1" operator="lessThan">
      <formula>J161</formula>
    </cfRule>
  </conditionalFormatting>
  <conditionalFormatting sqref="X161">
    <cfRule type="cellIs" dxfId="10113" priority="10049" stopIfTrue="1" operator="lessThan">
      <formula>J161</formula>
    </cfRule>
  </conditionalFormatting>
  <conditionalFormatting sqref="X161">
    <cfRule type="cellIs" dxfId="10112" priority="10048" stopIfTrue="1" operator="lessThan">
      <formula>J161</formula>
    </cfRule>
  </conditionalFormatting>
  <conditionalFormatting sqref="X161">
    <cfRule type="cellIs" dxfId="10111" priority="10047" stopIfTrue="1" operator="lessThan">
      <formula>J161</formula>
    </cfRule>
  </conditionalFormatting>
  <conditionalFormatting sqref="Y161">
    <cfRule type="cellIs" dxfId="10110" priority="10046" stopIfTrue="1" operator="lessThan">
      <formula>J161</formula>
    </cfRule>
  </conditionalFormatting>
  <conditionalFormatting sqref="X161">
    <cfRule type="cellIs" dxfId="10109" priority="10045" stopIfTrue="1" operator="lessThan">
      <formula>J161</formula>
    </cfRule>
  </conditionalFormatting>
  <conditionalFormatting sqref="X161">
    <cfRule type="cellIs" dxfId="10108" priority="10044" stopIfTrue="1" operator="lessThan">
      <formula>J161</formula>
    </cfRule>
  </conditionalFormatting>
  <conditionalFormatting sqref="Y161">
    <cfRule type="cellIs" dxfId="10107" priority="10043" stopIfTrue="1" operator="lessThan">
      <formula>J161</formula>
    </cfRule>
  </conditionalFormatting>
  <conditionalFormatting sqref="Y161">
    <cfRule type="cellIs" dxfId="10106" priority="10042" stopIfTrue="1" operator="lessThan">
      <formula>J161</formula>
    </cfRule>
  </conditionalFormatting>
  <conditionalFormatting sqref="Y161">
    <cfRule type="cellIs" dxfId="10105" priority="10041" stopIfTrue="1" operator="lessThan">
      <formula>J161</formula>
    </cfRule>
  </conditionalFormatting>
  <conditionalFormatting sqref="Y161">
    <cfRule type="cellIs" dxfId="10104" priority="10040" stopIfTrue="1" operator="lessThan">
      <formula>J161</formula>
    </cfRule>
  </conditionalFormatting>
  <conditionalFormatting sqref="Y161">
    <cfRule type="cellIs" dxfId="10103" priority="10039" stopIfTrue="1" operator="lessThan">
      <formula>J161</formula>
    </cfRule>
  </conditionalFormatting>
  <conditionalFormatting sqref="Y161">
    <cfRule type="cellIs" dxfId="10102" priority="10038" stopIfTrue="1" operator="lessThan">
      <formula>J161</formula>
    </cfRule>
  </conditionalFormatting>
  <conditionalFormatting sqref="Y161">
    <cfRule type="cellIs" dxfId="10101" priority="10037" stopIfTrue="1" operator="lessThan">
      <formula>J161</formula>
    </cfRule>
  </conditionalFormatting>
  <conditionalFormatting sqref="Y161">
    <cfRule type="cellIs" dxfId="10100" priority="10036" stopIfTrue="1" operator="lessThan">
      <formula>J161</formula>
    </cfRule>
  </conditionalFormatting>
  <conditionalFormatting sqref="Y161">
    <cfRule type="cellIs" dxfId="10099" priority="10035" stopIfTrue="1" operator="lessThan">
      <formula>J161</formula>
    </cfRule>
  </conditionalFormatting>
  <conditionalFormatting sqref="Y161">
    <cfRule type="cellIs" dxfId="10098" priority="10034" stopIfTrue="1" operator="lessThan">
      <formula>J161</formula>
    </cfRule>
  </conditionalFormatting>
  <conditionalFormatting sqref="Y161">
    <cfRule type="cellIs" dxfId="10097" priority="10033" stopIfTrue="1" operator="lessThan">
      <formula>J161</formula>
    </cfRule>
  </conditionalFormatting>
  <conditionalFormatting sqref="Y161">
    <cfRule type="cellIs" dxfId="10096" priority="10032" stopIfTrue="1" operator="lessThan">
      <formula>J161</formula>
    </cfRule>
  </conditionalFormatting>
  <conditionalFormatting sqref="X161">
    <cfRule type="cellIs" dxfId="10095" priority="10031" stopIfTrue="1" operator="lessThan">
      <formula>J161</formula>
    </cfRule>
  </conditionalFormatting>
  <conditionalFormatting sqref="X161">
    <cfRule type="cellIs" dxfId="10094" priority="10030" stopIfTrue="1" operator="lessThan">
      <formula>J161</formula>
    </cfRule>
  </conditionalFormatting>
  <conditionalFormatting sqref="X161">
    <cfRule type="cellIs" dxfId="10093" priority="10029" stopIfTrue="1" operator="lessThan">
      <formula>J161</formula>
    </cfRule>
  </conditionalFormatting>
  <conditionalFormatting sqref="Y161">
    <cfRule type="cellIs" dxfId="10092" priority="10028" stopIfTrue="1" operator="lessThan">
      <formula>J161</formula>
    </cfRule>
  </conditionalFormatting>
  <conditionalFormatting sqref="X161">
    <cfRule type="cellIs" dxfId="10091" priority="10027" stopIfTrue="1" operator="lessThan">
      <formula>J161</formula>
    </cfRule>
  </conditionalFormatting>
  <conditionalFormatting sqref="X161">
    <cfRule type="cellIs" dxfId="10090" priority="10026" stopIfTrue="1" operator="lessThan">
      <formula>J161</formula>
    </cfRule>
  </conditionalFormatting>
  <conditionalFormatting sqref="O162">
    <cfRule type="cellIs" dxfId="10089" priority="10025" stopIfTrue="1" operator="lessThan">
      <formula>G162</formula>
    </cfRule>
  </conditionalFormatting>
  <conditionalFormatting sqref="O162">
    <cfRule type="cellIs" dxfId="10088" priority="10024" stopIfTrue="1" operator="lessThan">
      <formula>G162</formula>
    </cfRule>
  </conditionalFormatting>
  <conditionalFormatting sqref="O162">
    <cfRule type="cellIs" dxfId="10087" priority="10023" stopIfTrue="1" operator="lessThan">
      <formula>G162</formula>
    </cfRule>
  </conditionalFormatting>
  <conditionalFormatting sqref="O162">
    <cfRule type="cellIs" dxfId="10086" priority="10022" stopIfTrue="1" operator="lessThan">
      <formula>G162</formula>
    </cfRule>
  </conditionalFormatting>
  <conditionalFormatting sqref="O162">
    <cfRule type="cellIs" dxfId="10085" priority="10021" stopIfTrue="1" operator="lessThan">
      <formula>G162</formula>
    </cfRule>
  </conditionalFormatting>
  <conditionalFormatting sqref="O162">
    <cfRule type="cellIs" dxfId="10084" priority="10020" stopIfTrue="1" operator="lessThan">
      <formula>G162</formula>
    </cfRule>
  </conditionalFormatting>
  <conditionalFormatting sqref="O162">
    <cfRule type="cellIs" dxfId="10083" priority="10019" stopIfTrue="1" operator="lessThan">
      <formula>G162</formula>
    </cfRule>
  </conditionalFormatting>
  <conditionalFormatting sqref="O162">
    <cfRule type="cellIs" dxfId="10082" priority="10018" stopIfTrue="1" operator="lessThan">
      <formula>G162</formula>
    </cfRule>
  </conditionalFormatting>
  <conditionalFormatting sqref="O162">
    <cfRule type="cellIs" dxfId="10081" priority="10017" stopIfTrue="1" operator="lessThan">
      <formula>G162</formula>
    </cfRule>
  </conditionalFormatting>
  <conditionalFormatting sqref="O162">
    <cfRule type="cellIs" dxfId="10080" priority="10016" stopIfTrue="1" operator="lessThan">
      <formula>G162</formula>
    </cfRule>
  </conditionalFormatting>
  <conditionalFormatting sqref="O162">
    <cfRule type="cellIs" dxfId="10079" priority="10015" stopIfTrue="1" operator="lessThan">
      <formula>G162</formula>
    </cfRule>
  </conditionalFormatting>
  <conditionalFormatting sqref="O162">
    <cfRule type="cellIs" dxfId="10078" priority="10014" stopIfTrue="1" operator="lessThan">
      <formula>G162</formula>
    </cfRule>
  </conditionalFormatting>
  <conditionalFormatting sqref="O162">
    <cfRule type="cellIs" dxfId="10077" priority="10013" stopIfTrue="1" operator="lessThan">
      <formula>G162</formula>
    </cfRule>
  </conditionalFormatting>
  <conditionalFormatting sqref="O162">
    <cfRule type="cellIs" dxfId="10076" priority="10012" stopIfTrue="1" operator="lessThan">
      <formula>G162</formula>
    </cfRule>
  </conditionalFormatting>
  <conditionalFormatting sqref="O162">
    <cfRule type="cellIs" dxfId="10075" priority="10011" stopIfTrue="1" operator="lessThan">
      <formula>G162</formula>
    </cfRule>
  </conditionalFormatting>
  <conditionalFormatting sqref="O162">
    <cfRule type="cellIs" dxfId="10074" priority="10010" stopIfTrue="1" operator="lessThan">
      <formula>G162</formula>
    </cfRule>
  </conditionalFormatting>
  <conditionalFormatting sqref="O162">
    <cfRule type="cellIs" dxfId="10073" priority="10009" stopIfTrue="1" operator="lessThan">
      <formula>G162</formula>
    </cfRule>
  </conditionalFormatting>
  <conditionalFormatting sqref="O162">
    <cfRule type="cellIs" dxfId="10072" priority="10008" stopIfTrue="1" operator="lessThan">
      <formula>G162</formula>
    </cfRule>
  </conditionalFormatting>
  <conditionalFormatting sqref="O162">
    <cfRule type="cellIs" dxfId="10071" priority="10007" stopIfTrue="1" operator="lessThan">
      <formula>G162</formula>
    </cfRule>
  </conditionalFormatting>
  <conditionalFormatting sqref="O162">
    <cfRule type="cellIs" dxfId="10070" priority="10006" stopIfTrue="1" operator="lessThan">
      <formula>G162</formula>
    </cfRule>
  </conditionalFormatting>
  <conditionalFormatting sqref="O162">
    <cfRule type="cellIs" dxfId="10069" priority="10005" stopIfTrue="1" operator="lessThan">
      <formula>G162</formula>
    </cfRule>
  </conditionalFormatting>
  <conditionalFormatting sqref="O162">
    <cfRule type="cellIs" dxfId="10068" priority="10004" stopIfTrue="1" operator="lessThan">
      <formula>G162</formula>
    </cfRule>
  </conditionalFormatting>
  <conditionalFormatting sqref="O162">
    <cfRule type="cellIs" dxfId="10067" priority="10003" stopIfTrue="1" operator="lessThan">
      <formula>G162</formula>
    </cfRule>
  </conditionalFormatting>
  <conditionalFormatting sqref="O162">
    <cfRule type="cellIs" dxfId="10066" priority="10002" stopIfTrue="1" operator="lessThan">
      <formula>G162</formula>
    </cfRule>
  </conditionalFormatting>
  <conditionalFormatting sqref="O162">
    <cfRule type="cellIs" dxfId="10065" priority="10001" stopIfTrue="1" operator="lessThan">
      <formula>G162</formula>
    </cfRule>
  </conditionalFormatting>
  <conditionalFormatting sqref="O162">
    <cfRule type="cellIs" dxfId="10064" priority="10000" stopIfTrue="1" operator="lessThan">
      <formula>G162</formula>
    </cfRule>
  </conditionalFormatting>
  <conditionalFormatting sqref="O162">
    <cfRule type="cellIs" dxfId="10063" priority="9999" stopIfTrue="1" operator="lessThan">
      <formula>G162</formula>
    </cfRule>
  </conditionalFormatting>
  <conditionalFormatting sqref="O162">
    <cfRule type="cellIs" dxfId="10062" priority="9998" stopIfTrue="1" operator="lessThan">
      <formula>G162</formula>
    </cfRule>
  </conditionalFormatting>
  <conditionalFormatting sqref="O162">
    <cfRule type="cellIs" dxfId="10061" priority="9997" stopIfTrue="1" operator="lessThan">
      <formula>G162</formula>
    </cfRule>
  </conditionalFormatting>
  <conditionalFormatting sqref="O162">
    <cfRule type="cellIs" dxfId="10060" priority="9996" stopIfTrue="1" operator="lessThan">
      <formula>G162</formula>
    </cfRule>
  </conditionalFormatting>
  <conditionalFormatting sqref="O162">
    <cfRule type="cellIs" dxfId="10059" priority="9995" stopIfTrue="1" operator="lessThan">
      <formula>G162</formula>
    </cfRule>
  </conditionalFormatting>
  <conditionalFormatting sqref="O162">
    <cfRule type="cellIs" dxfId="10058" priority="9994" stopIfTrue="1" operator="lessThan">
      <formula>G162</formula>
    </cfRule>
  </conditionalFormatting>
  <conditionalFormatting sqref="O162">
    <cfRule type="cellIs" dxfId="10057" priority="9993" stopIfTrue="1" operator="lessThan">
      <formula>G162</formula>
    </cfRule>
  </conditionalFormatting>
  <conditionalFormatting sqref="O162">
    <cfRule type="cellIs" dxfId="10056" priority="9992" stopIfTrue="1" operator="lessThan">
      <formula>G162</formula>
    </cfRule>
  </conditionalFormatting>
  <conditionalFormatting sqref="O162">
    <cfRule type="cellIs" dxfId="10055" priority="9991" stopIfTrue="1" operator="lessThan">
      <formula>G162</formula>
    </cfRule>
  </conditionalFormatting>
  <conditionalFormatting sqref="O162">
    <cfRule type="cellIs" dxfId="10054" priority="9990" stopIfTrue="1" operator="lessThan">
      <formula>G162</formula>
    </cfRule>
  </conditionalFormatting>
  <conditionalFormatting sqref="O162">
    <cfRule type="cellIs" dxfId="10053" priority="9989" stopIfTrue="1" operator="lessThan">
      <formula>G162</formula>
    </cfRule>
  </conditionalFormatting>
  <conditionalFormatting sqref="O162">
    <cfRule type="cellIs" dxfId="10052" priority="9988" stopIfTrue="1" operator="lessThan">
      <formula>G162</formula>
    </cfRule>
  </conditionalFormatting>
  <conditionalFormatting sqref="O162">
    <cfRule type="cellIs" dxfId="10051" priority="9987" stopIfTrue="1" operator="lessThan">
      <formula>G162</formula>
    </cfRule>
  </conditionalFormatting>
  <conditionalFormatting sqref="O162">
    <cfRule type="cellIs" dxfId="10050" priority="9986" stopIfTrue="1" operator="lessThan">
      <formula>G162</formula>
    </cfRule>
  </conditionalFormatting>
  <conditionalFormatting sqref="O162">
    <cfRule type="cellIs" dxfId="10049" priority="9985" stopIfTrue="1" operator="lessThan">
      <formula>G162</formula>
    </cfRule>
  </conditionalFormatting>
  <conditionalFormatting sqref="O162">
    <cfRule type="cellIs" dxfId="10048" priority="9984" stopIfTrue="1" operator="lessThan">
      <formula>G162</formula>
    </cfRule>
  </conditionalFormatting>
  <conditionalFormatting sqref="O162">
    <cfRule type="cellIs" dxfId="10047" priority="9983" stopIfTrue="1" operator="lessThan">
      <formula>G162</formula>
    </cfRule>
  </conditionalFormatting>
  <conditionalFormatting sqref="O162">
    <cfRule type="cellIs" dxfId="10046" priority="9982" stopIfTrue="1" operator="lessThan">
      <formula>G162</formula>
    </cfRule>
  </conditionalFormatting>
  <conditionalFormatting sqref="O162">
    <cfRule type="cellIs" dxfId="10045" priority="9981" stopIfTrue="1" operator="lessThan">
      <formula>G162</formula>
    </cfRule>
  </conditionalFormatting>
  <conditionalFormatting sqref="O162">
    <cfRule type="cellIs" dxfId="10044" priority="9980" stopIfTrue="1" operator="lessThan">
      <formula>G162</formula>
    </cfRule>
  </conditionalFormatting>
  <conditionalFormatting sqref="O162">
    <cfRule type="cellIs" dxfId="10043" priority="9979" stopIfTrue="1" operator="lessThan">
      <formula>G162</formula>
    </cfRule>
  </conditionalFormatting>
  <conditionalFormatting sqref="O162">
    <cfRule type="cellIs" dxfId="10042" priority="9978" stopIfTrue="1" operator="lessThan">
      <formula>G162</formula>
    </cfRule>
  </conditionalFormatting>
  <conditionalFormatting sqref="O162">
    <cfRule type="cellIs" dxfId="10041" priority="9977" stopIfTrue="1" operator="lessThan">
      <formula>G162</formula>
    </cfRule>
  </conditionalFormatting>
  <conditionalFormatting sqref="O162">
    <cfRule type="cellIs" dxfId="10040" priority="9976" stopIfTrue="1" operator="lessThan">
      <formula>G162</formula>
    </cfRule>
  </conditionalFormatting>
  <conditionalFormatting sqref="O162">
    <cfRule type="cellIs" dxfId="10039" priority="9975" stopIfTrue="1" operator="lessThan">
      <formula>G162</formula>
    </cfRule>
  </conditionalFormatting>
  <conditionalFormatting sqref="O162">
    <cfRule type="cellIs" dxfId="10038" priority="9974" stopIfTrue="1" operator="lessThan">
      <formula>G162</formula>
    </cfRule>
  </conditionalFormatting>
  <conditionalFormatting sqref="O162">
    <cfRule type="cellIs" dxfId="10037" priority="9973" stopIfTrue="1" operator="lessThan">
      <formula>G162</formula>
    </cfRule>
  </conditionalFormatting>
  <conditionalFormatting sqref="O162">
    <cfRule type="cellIs" dxfId="10036" priority="9972" stopIfTrue="1" operator="lessThan">
      <formula>G162</formula>
    </cfRule>
  </conditionalFormatting>
  <conditionalFormatting sqref="O162">
    <cfRule type="cellIs" dxfId="10035" priority="9971" stopIfTrue="1" operator="lessThan">
      <formula>G162</formula>
    </cfRule>
  </conditionalFormatting>
  <conditionalFormatting sqref="O162">
    <cfRule type="cellIs" dxfId="10034" priority="9970" stopIfTrue="1" operator="lessThan">
      <formula>G162</formula>
    </cfRule>
  </conditionalFormatting>
  <conditionalFormatting sqref="O162">
    <cfRule type="cellIs" dxfId="10033" priority="9969" stopIfTrue="1" operator="lessThan">
      <formula>G162</formula>
    </cfRule>
  </conditionalFormatting>
  <conditionalFormatting sqref="O162">
    <cfRule type="cellIs" dxfId="10032" priority="9968" stopIfTrue="1" operator="lessThan">
      <formula>G162</formula>
    </cfRule>
  </conditionalFormatting>
  <conditionalFormatting sqref="O162">
    <cfRule type="cellIs" dxfId="10031" priority="9967" stopIfTrue="1" operator="lessThan">
      <formula>G162</formula>
    </cfRule>
  </conditionalFormatting>
  <conditionalFormatting sqref="O162">
    <cfRule type="cellIs" dxfId="10030" priority="9966" stopIfTrue="1" operator="lessThan">
      <formula>G162</formula>
    </cfRule>
  </conditionalFormatting>
  <conditionalFormatting sqref="O162">
    <cfRule type="cellIs" dxfId="10029" priority="9965" stopIfTrue="1" operator="lessThan">
      <formula>G162</formula>
    </cfRule>
  </conditionalFormatting>
  <conditionalFormatting sqref="O162">
    <cfRule type="cellIs" dxfId="10028" priority="9964" stopIfTrue="1" operator="lessThan">
      <formula>G162</formula>
    </cfRule>
  </conditionalFormatting>
  <conditionalFormatting sqref="O162">
    <cfRule type="cellIs" dxfId="10027" priority="9963" stopIfTrue="1" operator="lessThan">
      <formula>G162</formula>
    </cfRule>
  </conditionalFormatting>
  <conditionalFormatting sqref="O162">
    <cfRule type="cellIs" dxfId="10026" priority="9962" stopIfTrue="1" operator="lessThan">
      <formula>G162</formula>
    </cfRule>
  </conditionalFormatting>
  <conditionalFormatting sqref="O162">
    <cfRule type="cellIs" dxfId="10025" priority="9961" stopIfTrue="1" operator="lessThan">
      <formula>G162</formula>
    </cfRule>
  </conditionalFormatting>
  <conditionalFormatting sqref="O162">
    <cfRule type="cellIs" dxfId="10024" priority="9960" stopIfTrue="1" operator="lessThan">
      <formula>G162</formula>
    </cfRule>
  </conditionalFormatting>
  <conditionalFormatting sqref="O162">
    <cfRule type="cellIs" dxfId="10023" priority="9959" stopIfTrue="1" operator="lessThan">
      <formula>G162</formula>
    </cfRule>
  </conditionalFormatting>
  <conditionalFormatting sqref="O162">
    <cfRule type="cellIs" dxfId="10022" priority="9958" stopIfTrue="1" operator="lessThan">
      <formula>G162</formula>
    </cfRule>
  </conditionalFormatting>
  <conditionalFormatting sqref="O162">
    <cfRule type="cellIs" dxfId="10021" priority="9957" stopIfTrue="1" operator="lessThan">
      <formula>G162</formula>
    </cfRule>
  </conditionalFormatting>
  <conditionalFormatting sqref="O162">
    <cfRule type="cellIs" dxfId="10020" priority="9956" stopIfTrue="1" operator="lessThan">
      <formula>G162</formula>
    </cfRule>
  </conditionalFormatting>
  <conditionalFormatting sqref="O162">
    <cfRule type="cellIs" dxfId="10019" priority="9955" stopIfTrue="1" operator="lessThan">
      <formula>G162</formula>
    </cfRule>
  </conditionalFormatting>
  <conditionalFormatting sqref="O162">
    <cfRule type="cellIs" dxfId="10018" priority="9954" stopIfTrue="1" operator="lessThan">
      <formula>G162</formula>
    </cfRule>
  </conditionalFormatting>
  <conditionalFormatting sqref="O162">
    <cfRule type="cellIs" dxfId="10017" priority="9953" stopIfTrue="1" operator="lessThan">
      <formula>G162</formula>
    </cfRule>
  </conditionalFormatting>
  <conditionalFormatting sqref="O162">
    <cfRule type="cellIs" dxfId="10016" priority="9952" stopIfTrue="1" operator="lessThan">
      <formula>G162</formula>
    </cfRule>
  </conditionalFormatting>
  <conditionalFormatting sqref="O162">
    <cfRule type="cellIs" dxfId="10015" priority="9951" stopIfTrue="1" operator="lessThan">
      <formula>G162</formula>
    </cfRule>
  </conditionalFormatting>
  <conditionalFormatting sqref="O162">
    <cfRule type="cellIs" dxfId="10014" priority="9950" stopIfTrue="1" operator="lessThan">
      <formula>G162</formula>
    </cfRule>
  </conditionalFormatting>
  <conditionalFormatting sqref="O162">
    <cfRule type="cellIs" dxfId="10013" priority="9949" stopIfTrue="1" operator="lessThan">
      <formula>G162</formula>
    </cfRule>
  </conditionalFormatting>
  <conditionalFormatting sqref="O162">
    <cfRule type="cellIs" dxfId="10012" priority="9948" stopIfTrue="1" operator="lessThan">
      <formula>G162</formula>
    </cfRule>
  </conditionalFormatting>
  <conditionalFormatting sqref="O162">
    <cfRule type="cellIs" dxfId="10011" priority="9947" stopIfTrue="1" operator="lessThan">
      <formula>G162</formula>
    </cfRule>
  </conditionalFormatting>
  <conditionalFormatting sqref="O162">
    <cfRule type="cellIs" dxfId="10010" priority="9946" stopIfTrue="1" operator="lessThan">
      <formula>G162</formula>
    </cfRule>
  </conditionalFormatting>
  <conditionalFormatting sqref="O162">
    <cfRule type="cellIs" dxfId="10009" priority="9945" stopIfTrue="1" operator="lessThan">
      <formula>G162</formula>
    </cfRule>
  </conditionalFormatting>
  <conditionalFormatting sqref="O162">
    <cfRule type="cellIs" dxfId="10008" priority="9944" stopIfTrue="1" operator="lessThan">
      <formula>G162</formula>
    </cfRule>
  </conditionalFormatting>
  <conditionalFormatting sqref="O162">
    <cfRule type="cellIs" dxfId="10007" priority="9943" stopIfTrue="1" operator="lessThan">
      <formula>G162</formula>
    </cfRule>
  </conditionalFormatting>
  <conditionalFormatting sqref="O162">
    <cfRule type="cellIs" dxfId="10006" priority="9942" stopIfTrue="1" operator="lessThan">
      <formula>G162</formula>
    </cfRule>
  </conditionalFormatting>
  <conditionalFormatting sqref="O162">
    <cfRule type="cellIs" dxfId="10005" priority="9941" stopIfTrue="1" operator="lessThan">
      <formula>G162</formula>
    </cfRule>
  </conditionalFormatting>
  <conditionalFormatting sqref="O162">
    <cfRule type="cellIs" dxfId="10004" priority="9940" stopIfTrue="1" operator="lessThan">
      <formula>G162</formula>
    </cfRule>
  </conditionalFormatting>
  <conditionalFormatting sqref="O162">
    <cfRule type="cellIs" dxfId="10003" priority="9939" stopIfTrue="1" operator="lessThan">
      <formula>G162</formula>
    </cfRule>
  </conditionalFormatting>
  <conditionalFormatting sqref="O162">
    <cfRule type="cellIs" dxfId="10002" priority="9938" stopIfTrue="1" operator="lessThan">
      <formula>G162</formula>
    </cfRule>
  </conditionalFormatting>
  <conditionalFormatting sqref="O162">
    <cfRule type="cellIs" dxfId="10001" priority="9937" stopIfTrue="1" operator="lessThan">
      <formula>G162</formula>
    </cfRule>
  </conditionalFormatting>
  <conditionalFormatting sqref="O162">
    <cfRule type="cellIs" dxfId="10000" priority="9936" stopIfTrue="1" operator="lessThan">
      <formula>G162</formula>
    </cfRule>
  </conditionalFormatting>
  <conditionalFormatting sqref="O162">
    <cfRule type="cellIs" dxfId="9999" priority="9935" stopIfTrue="1" operator="lessThan">
      <formula>G162</formula>
    </cfRule>
  </conditionalFormatting>
  <conditionalFormatting sqref="O162">
    <cfRule type="cellIs" dxfId="9998" priority="9934" stopIfTrue="1" operator="lessThan">
      <formula>G162</formula>
    </cfRule>
  </conditionalFormatting>
  <conditionalFormatting sqref="O162">
    <cfRule type="cellIs" dxfId="9997" priority="9933" stopIfTrue="1" operator="lessThan">
      <formula>G162</formula>
    </cfRule>
  </conditionalFormatting>
  <conditionalFormatting sqref="O162">
    <cfRule type="cellIs" dxfId="9996" priority="9932" stopIfTrue="1" operator="lessThan">
      <formula>G162</formula>
    </cfRule>
  </conditionalFormatting>
  <conditionalFormatting sqref="O162">
    <cfRule type="cellIs" dxfId="9995" priority="9931" stopIfTrue="1" operator="lessThan">
      <formula>G162</formula>
    </cfRule>
  </conditionalFormatting>
  <conditionalFormatting sqref="O162">
    <cfRule type="cellIs" dxfId="9994" priority="9930" stopIfTrue="1" operator="lessThan">
      <formula>G162</formula>
    </cfRule>
  </conditionalFormatting>
  <conditionalFormatting sqref="O162">
    <cfRule type="cellIs" dxfId="9993" priority="9929" stopIfTrue="1" operator="lessThan">
      <formula>G162</formula>
    </cfRule>
  </conditionalFormatting>
  <conditionalFormatting sqref="O162">
    <cfRule type="cellIs" dxfId="9992" priority="9928" stopIfTrue="1" operator="lessThan">
      <formula>G162</formula>
    </cfRule>
  </conditionalFormatting>
  <conditionalFormatting sqref="O162">
    <cfRule type="cellIs" dxfId="9991" priority="9927" stopIfTrue="1" operator="lessThan">
      <formula>G162</formula>
    </cfRule>
  </conditionalFormatting>
  <conditionalFormatting sqref="O162">
    <cfRule type="cellIs" dxfId="9990" priority="9926" stopIfTrue="1" operator="lessThan">
      <formula>G162</formula>
    </cfRule>
  </conditionalFormatting>
  <conditionalFormatting sqref="O162">
    <cfRule type="cellIs" dxfId="9989" priority="9925" stopIfTrue="1" operator="lessThan">
      <formula>G162</formula>
    </cfRule>
  </conditionalFormatting>
  <conditionalFormatting sqref="O162">
    <cfRule type="cellIs" dxfId="9988" priority="9924" stopIfTrue="1" operator="lessThan">
      <formula>G162</formula>
    </cfRule>
  </conditionalFormatting>
  <conditionalFormatting sqref="O162">
    <cfRule type="cellIs" dxfId="9987" priority="9923" stopIfTrue="1" operator="lessThan">
      <formula>G162</formula>
    </cfRule>
  </conditionalFormatting>
  <conditionalFormatting sqref="O162">
    <cfRule type="cellIs" dxfId="9986" priority="9922" stopIfTrue="1" operator="lessThan">
      <formula>G162</formula>
    </cfRule>
  </conditionalFormatting>
  <conditionalFormatting sqref="O162">
    <cfRule type="cellIs" dxfId="9985" priority="9921" stopIfTrue="1" operator="lessThan">
      <formula>G162</formula>
    </cfRule>
  </conditionalFormatting>
  <conditionalFormatting sqref="O162">
    <cfRule type="cellIs" dxfId="9984" priority="9920" stopIfTrue="1" operator="lessThan">
      <formula>G162</formula>
    </cfRule>
  </conditionalFormatting>
  <conditionalFormatting sqref="O162">
    <cfRule type="cellIs" dxfId="9983" priority="9919" stopIfTrue="1" operator="lessThan">
      <formula>G162</formula>
    </cfRule>
  </conditionalFormatting>
  <conditionalFormatting sqref="O162">
    <cfRule type="cellIs" dxfId="9982" priority="9918" stopIfTrue="1" operator="lessThan">
      <formula>G162</formula>
    </cfRule>
  </conditionalFormatting>
  <conditionalFormatting sqref="O162">
    <cfRule type="cellIs" dxfId="9981" priority="9917" stopIfTrue="1" operator="lessThan">
      <formula>G162</formula>
    </cfRule>
  </conditionalFormatting>
  <conditionalFormatting sqref="O162">
    <cfRule type="cellIs" dxfId="9980" priority="9916" stopIfTrue="1" operator="lessThan">
      <formula>G162</formula>
    </cfRule>
  </conditionalFormatting>
  <conditionalFormatting sqref="O162">
    <cfRule type="cellIs" dxfId="9979" priority="9915" stopIfTrue="1" operator="lessThan">
      <formula>G162</formula>
    </cfRule>
  </conditionalFormatting>
  <conditionalFormatting sqref="O162">
    <cfRule type="cellIs" dxfId="9978" priority="9914" stopIfTrue="1" operator="lessThan">
      <formula>G162</formula>
    </cfRule>
  </conditionalFormatting>
  <conditionalFormatting sqref="O162">
    <cfRule type="cellIs" dxfId="9977" priority="9913" stopIfTrue="1" operator="lessThan">
      <formula>G162</formula>
    </cfRule>
  </conditionalFormatting>
  <conditionalFormatting sqref="O162">
    <cfRule type="cellIs" dxfId="9976" priority="9912" stopIfTrue="1" operator="lessThan">
      <formula>G162</formula>
    </cfRule>
  </conditionalFormatting>
  <conditionalFormatting sqref="O162">
    <cfRule type="cellIs" dxfId="9975" priority="9911" stopIfTrue="1" operator="lessThan">
      <formula>G162</formula>
    </cfRule>
  </conditionalFormatting>
  <conditionalFormatting sqref="O162">
    <cfRule type="cellIs" dxfId="9974" priority="9910" stopIfTrue="1" operator="lessThan">
      <formula>G162</formula>
    </cfRule>
  </conditionalFormatting>
  <conditionalFormatting sqref="O162">
    <cfRule type="cellIs" dxfId="9973" priority="9909" stopIfTrue="1" operator="lessThan">
      <formula>G162</formula>
    </cfRule>
  </conditionalFormatting>
  <conditionalFormatting sqref="O162">
    <cfRule type="cellIs" dxfId="9972" priority="9908" stopIfTrue="1" operator="lessThan">
      <formula>G162</formula>
    </cfRule>
  </conditionalFormatting>
  <conditionalFormatting sqref="O162">
    <cfRule type="cellIs" dxfId="9971" priority="9907" stopIfTrue="1" operator="lessThan">
      <formula>G162</formula>
    </cfRule>
  </conditionalFormatting>
  <conditionalFormatting sqref="O162">
    <cfRule type="cellIs" dxfId="9970" priority="9906" stopIfTrue="1" operator="lessThan">
      <formula>G162</formula>
    </cfRule>
  </conditionalFormatting>
  <conditionalFormatting sqref="O162">
    <cfRule type="cellIs" dxfId="9969" priority="9905" stopIfTrue="1" operator="lessThan">
      <formula>G162</formula>
    </cfRule>
  </conditionalFormatting>
  <conditionalFormatting sqref="O162">
    <cfRule type="cellIs" dxfId="9968" priority="9904" stopIfTrue="1" operator="lessThan">
      <formula>G162</formula>
    </cfRule>
  </conditionalFormatting>
  <conditionalFormatting sqref="O162">
    <cfRule type="cellIs" dxfId="9967" priority="9903" stopIfTrue="1" operator="lessThan">
      <formula>G162</formula>
    </cfRule>
  </conditionalFormatting>
  <conditionalFormatting sqref="O162">
    <cfRule type="cellIs" dxfId="9966" priority="9902" stopIfTrue="1" operator="lessThan">
      <formula>G162</formula>
    </cfRule>
  </conditionalFormatting>
  <conditionalFormatting sqref="O162">
    <cfRule type="cellIs" dxfId="9965" priority="9901" stopIfTrue="1" operator="lessThan">
      <formula>G162</formula>
    </cfRule>
  </conditionalFormatting>
  <conditionalFormatting sqref="O162">
    <cfRule type="cellIs" dxfId="9964" priority="9900" stopIfTrue="1" operator="lessThan">
      <formula>G162</formula>
    </cfRule>
  </conditionalFormatting>
  <conditionalFormatting sqref="O162">
    <cfRule type="cellIs" dxfId="9963" priority="9899" stopIfTrue="1" operator="lessThan">
      <formula>G162</formula>
    </cfRule>
  </conditionalFormatting>
  <conditionalFormatting sqref="O162">
    <cfRule type="cellIs" dxfId="9962" priority="9898" stopIfTrue="1" operator="lessThan">
      <formula>G162</formula>
    </cfRule>
  </conditionalFormatting>
  <conditionalFormatting sqref="O162">
    <cfRule type="cellIs" dxfId="9961" priority="9897" stopIfTrue="1" operator="lessThan">
      <formula>G162</formula>
    </cfRule>
  </conditionalFormatting>
  <conditionalFormatting sqref="O162">
    <cfRule type="cellIs" dxfId="9960" priority="9896" stopIfTrue="1" operator="lessThan">
      <formula>G162</formula>
    </cfRule>
  </conditionalFormatting>
  <conditionalFormatting sqref="O162">
    <cfRule type="cellIs" dxfId="9959" priority="9895" stopIfTrue="1" operator="lessThan">
      <formula>G162</formula>
    </cfRule>
  </conditionalFormatting>
  <conditionalFormatting sqref="O162">
    <cfRule type="cellIs" dxfId="9958" priority="9894" stopIfTrue="1" operator="lessThan">
      <formula>G162</formula>
    </cfRule>
  </conditionalFormatting>
  <conditionalFormatting sqref="O162">
    <cfRule type="cellIs" dxfId="9957" priority="9893" stopIfTrue="1" operator="lessThan">
      <formula>G162</formula>
    </cfRule>
  </conditionalFormatting>
  <conditionalFormatting sqref="O162">
    <cfRule type="cellIs" dxfId="9956" priority="9892" stopIfTrue="1" operator="lessThan">
      <formula>G162</formula>
    </cfRule>
  </conditionalFormatting>
  <conditionalFormatting sqref="O162">
    <cfRule type="cellIs" dxfId="9955" priority="9891" stopIfTrue="1" operator="lessThan">
      <formula>G162</formula>
    </cfRule>
  </conditionalFormatting>
  <conditionalFormatting sqref="O162">
    <cfRule type="cellIs" dxfId="9954" priority="9890" stopIfTrue="1" operator="lessThan">
      <formula>G162</formula>
    </cfRule>
  </conditionalFormatting>
  <conditionalFormatting sqref="O162">
    <cfRule type="cellIs" dxfId="9953" priority="9889" stopIfTrue="1" operator="lessThan">
      <formula>G162</formula>
    </cfRule>
  </conditionalFormatting>
  <conditionalFormatting sqref="O162">
    <cfRule type="cellIs" dxfId="9952" priority="9888" stopIfTrue="1" operator="lessThan">
      <formula>G162</formula>
    </cfRule>
  </conditionalFormatting>
  <conditionalFormatting sqref="O162">
    <cfRule type="cellIs" dxfId="9951" priority="9887" stopIfTrue="1" operator="lessThan">
      <formula>G162</formula>
    </cfRule>
  </conditionalFormatting>
  <conditionalFormatting sqref="O162">
    <cfRule type="cellIs" dxfId="9950" priority="9886" stopIfTrue="1" operator="lessThan">
      <formula>G162</formula>
    </cfRule>
  </conditionalFormatting>
  <conditionalFormatting sqref="O162">
    <cfRule type="cellIs" dxfId="9949" priority="9885" stopIfTrue="1" operator="lessThan">
      <formula>G162</formula>
    </cfRule>
  </conditionalFormatting>
  <conditionalFormatting sqref="O162">
    <cfRule type="cellIs" dxfId="9948" priority="9884" stopIfTrue="1" operator="lessThan">
      <formula>G162</formula>
    </cfRule>
  </conditionalFormatting>
  <conditionalFormatting sqref="O162">
    <cfRule type="cellIs" dxfId="9947" priority="9883" stopIfTrue="1" operator="lessThan">
      <formula>G162</formula>
    </cfRule>
  </conditionalFormatting>
  <conditionalFormatting sqref="O162">
    <cfRule type="cellIs" dxfId="9946" priority="9882" stopIfTrue="1" operator="lessThan">
      <formula>G162</formula>
    </cfRule>
  </conditionalFormatting>
  <conditionalFormatting sqref="O162">
    <cfRule type="cellIs" dxfId="9945" priority="9881" stopIfTrue="1" operator="lessThan">
      <formula>G162</formula>
    </cfRule>
  </conditionalFormatting>
  <conditionalFormatting sqref="O162">
    <cfRule type="cellIs" dxfId="9944" priority="9880" stopIfTrue="1" operator="lessThan">
      <formula>G162</formula>
    </cfRule>
  </conditionalFormatting>
  <conditionalFormatting sqref="O162">
    <cfRule type="cellIs" dxfId="9943" priority="9879" stopIfTrue="1" operator="lessThan">
      <formula>G162</formula>
    </cfRule>
  </conditionalFormatting>
  <conditionalFormatting sqref="O162">
    <cfRule type="cellIs" dxfId="9942" priority="9878" stopIfTrue="1" operator="lessThan">
      <formula>G162</formula>
    </cfRule>
  </conditionalFormatting>
  <conditionalFormatting sqref="O162">
    <cfRule type="cellIs" dxfId="9941" priority="9877" stopIfTrue="1" operator="lessThan">
      <formula>G162</formula>
    </cfRule>
  </conditionalFormatting>
  <conditionalFormatting sqref="O162">
    <cfRule type="cellIs" dxfId="9940" priority="9876" stopIfTrue="1" operator="lessThan">
      <formula>G162</formula>
    </cfRule>
  </conditionalFormatting>
  <conditionalFormatting sqref="O162">
    <cfRule type="cellIs" dxfId="9939" priority="9875" stopIfTrue="1" operator="lessThan">
      <formula>G162</formula>
    </cfRule>
  </conditionalFormatting>
  <conditionalFormatting sqref="O162">
    <cfRule type="cellIs" dxfId="9938" priority="9874" stopIfTrue="1" operator="lessThan">
      <formula>G162</formula>
    </cfRule>
  </conditionalFormatting>
  <conditionalFormatting sqref="O162">
    <cfRule type="cellIs" dxfId="9937" priority="9873" stopIfTrue="1" operator="lessThan">
      <formula>G162</formula>
    </cfRule>
  </conditionalFormatting>
  <conditionalFormatting sqref="O162">
    <cfRule type="cellIs" dxfId="9936" priority="9872" stopIfTrue="1" operator="lessThan">
      <formula>G162</formula>
    </cfRule>
  </conditionalFormatting>
  <conditionalFormatting sqref="O162">
    <cfRule type="cellIs" dxfId="9935" priority="9871" stopIfTrue="1" operator="lessThan">
      <formula>G162</formula>
    </cfRule>
  </conditionalFormatting>
  <conditionalFormatting sqref="O162">
    <cfRule type="cellIs" dxfId="9934" priority="9870" stopIfTrue="1" operator="lessThan">
      <formula>G162</formula>
    </cfRule>
  </conditionalFormatting>
  <conditionalFormatting sqref="O162">
    <cfRule type="cellIs" dxfId="9933" priority="9869" stopIfTrue="1" operator="lessThan">
      <formula>G162</formula>
    </cfRule>
  </conditionalFormatting>
  <conditionalFormatting sqref="O162">
    <cfRule type="cellIs" dxfId="9932" priority="9868" stopIfTrue="1" operator="lessThan">
      <formula>G162</formula>
    </cfRule>
  </conditionalFormatting>
  <conditionalFormatting sqref="O162">
    <cfRule type="cellIs" dxfId="9931" priority="9867" stopIfTrue="1" operator="lessThan">
      <formula>G162</formula>
    </cfRule>
  </conditionalFormatting>
  <conditionalFormatting sqref="O162">
    <cfRule type="cellIs" dxfId="9930" priority="9866" stopIfTrue="1" operator="lessThan">
      <formula>G162</formula>
    </cfRule>
  </conditionalFormatting>
  <conditionalFormatting sqref="O162">
    <cfRule type="cellIs" dxfId="9929" priority="9865" stopIfTrue="1" operator="lessThan">
      <formula>G162</formula>
    </cfRule>
  </conditionalFormatting>
  <conditionalFormatting sqref="O162">
    <cfRule type="cellIs" dxfId="9928" priority="9864" stopIfTrue="1" operator="lessThan">
      <formula>G162</formula>
    </cfRule>
  </conditionalFormatting>
  <conditionalFormatting sqref="O162">
    <cfRule type="cellIs" dxfId="9927" priority="9863" stopIfTrue="1" operator="lessThan">
      <formula>G162</formula>
    </cfRule>
  </conditionalFormatting>
  <conditionalFormatting sqref="O162">
    <cfRule type="cellIs" dxfId="9926" priority="9862" stopIfTrue="1" operator="lessThan">
      <formula>G162</formula>
    </cfRule>
  </conditionalFormatting>
  <conditionalFormatting sqref="O162">
    <cfRule type="cellIs" dxfId="9925" priority="9861" stopIfTrue="1" operator="lessThan">
      <formula>G162</formula>
    </cfRule>
  </conditionalFormatting>
  <conditionalFormatting sqref="O162">
    <cfRule type="cellIs" dxfId="9924" priority="9860" stopIfTrue="1" operator="lessThan">
      <formula>G162</formula>
    </cfRule>
  </conditionalFormatting>
  <conditionalFormatting sqref="O162">
    <cfRule type="cellIs" dxfId="9923" priority="9859" stopIfTrue="1" operator="lessThan">
      <formula>G162</formula>
    </cfRule>
  </conditionalFormatting>
  <conditionalFormatting sqref="O162">
    <cfRule type="cellIs" dxfId="9922" priority="9858" stopIfTrue="1" operator="lessThan">
      <formula>G162</formula>
    </cfRule>
  </conditionalFormatting>
  <conditionalFormatting sqref="O162">
    <cfRule type="cellIs" dxfId="9921" priority="9857" stopIfTrue="1" operator="lessThan">
      <formula>G162</formula>
    </cfRule>
  </conditionalFormatting>
  <conditionalFormatting sqref="O162">
    <cfRule type="cellIs" dxfId="9920" priority="9856" stopIfTrue="1" operator="lessThan">
      <formula>G162</formula>
    </cfRule>
  </conditionalFormatting>
  <conditionalFormatting sqref="O162">
    <cfRule type="cellIs" dxfId="9919" priority="9855" stopIfTrue="1" operator="lessThan">
      <formula>G162</formula>
    </cfRule>
  </conditionalFormatting>
  <conditionalFormatting sqref="O162">
    <cfRule type="cellIs" dxfId="9918" priority="9854" stopIfTrue="1" operator="lessThan">
      <formula>G162</formula>
    </cfRule>
  </conditionalFormatting>
  <conditionalFormatting sqref="O162">
    <cfRule type="cellIs" dxfId="9917" priority="9853" stopIfTrue="1" operator="lessThan">
      <formula>G162</formula>
    </cfRule>
  </conditionalFormatting>
  <conditionalFormatting sqref="O162">
    <cfRule type="cellIs" dxfId="9916" priority="9852" stopIfTrue="1" operator="lessThan">
      <formula>G162</formula>
    </cfRule>
  </conditionalFormatting>
  <conditionalFormatting sqref="O162">
    <cfRule type="cellIs" dxfId="9915" priority="9851" stopIfTrue="1" operator="lessThan">
      <formula>G162</formula>
    </cfRule>
  </conditionalFormatting>
  <conditionalFormatting sqref="O162">
    <cfRule type="cellIs" dxfId="9914" priority="9850" stopIfTrue="1" operator="lessThan">
      <formula>G162</formula>
    </cfRule>
  </conditionalFormatting>
  <conditionalFormatting sqref="O162">
    <cfRule type="cellIs" dxfId="9913" priority="9849" stopIfTrue="1" operator="lessThan">
      <formula>G162</formula>
    </cfRule>
  </conditionalFormatting>
  <conditionalFormatting sqref="O162">
    <cfRule type="cellIs" dxfId="9912" priority="9848" stopIfTrue="1" operator="lessThan">
      <formula>G162</formula>
    </cfRule>
  </conditionalFormatting>
  <conditionalFormatting sqref="O162">
    <cfRule type="cellIs" dxfId="9911" priority="9847" stopIfTrue="1" operator="lessThan">
      <formula>G162</formula>
    </cfRule>
  </conditionalFormatting>
  <conditionalFormatting sqref="O162">
    <cfRule type="cellIs" dxfId="9910" priority="9846" stopIfTrue="1" operator="lessThan">
      <formula>G162</formula>
    </cfRule>
  </conditionalFormatting>
  <conditionalFormatting sqref="O162">
    <cfRule type="cellIs" dxfId="9909" priority="9845" stopIfTrue="1" operator="lessThan">
      <formula>G162</formula>
    </cfRule>
  </conditionalFormatting>
  <conditionalFormatting sqref="O162">
    <cfRule type="cellIs" dxfId="9908" priority="9844" stopIfTrue="1" operator="lessThan">
      <formula>G162</formula>
    </cfRule>
  </conditionalFormatting>
  <conditionalFormatting sqref="O162">
    <cfRule type="cellIs" dxfId="9907" priority="9843" stopIfTrue="1" operator="lessThan">
      <formula>G162</formula>
    </cfRule>
  </conditionalFormatting>
  <conditionalFormatting sqref="O162">
    <cfRule type="cellIs" dxfId="9906" priority="9842" stopIfTrue="1" operator="lessThan">
      <formula>G162</formula>
    </cfRule>
  </conditionalFormatting>
  <conditionalFormatting sqref="O162">
    <cfRule type="cellIs" dxfId="9905" priority="9841" stopIfTrue="1" operator="lessThan">
      <formula>G162</formula>
    </cfRule>
  </conditionalFormatting>
  <conditionalFormatting sqref="O162">
    <cfRule type="cellIs" dxfId="9904" priority="9840" stopIfTrue="1" operator="lessThan">
      <formula>G162</formula>
    </cfRule>
  </conditionalFormatting>
  <conditionalFormatting sqref="O162">
    <cfRule type="cellIs" dxfId="9903" priority="9839" stopIfTrue="1" operator="lessThan">
      <formula>G162</formula>
    </cfRule>
  </conditionalFormatting>
  <conditionalFormatting sqref="O162">
    <cfRule type="cellIs" dxfId="9902" priority="9838" stopIfTrue="1" operator="lessThan">
      <formula>G162</formula>
    </cfRule>
  </conditionalFormatting>
  <conditionalFormatting sqref="O162">
    <cfRule type="cellIs" dxfId="9901" priority="9837" stopIfTrue="1" operator="lessThan">
      <formula>G162</formula>
    </cfRule>
  </conditionalFormatting>
  <conditionalFormatting sqref="O162">
    <cfRule type="cellIs" dxfId="9900" priority="9836" stopIfTrue="1" operator="lessThan">
      <formula>G162</formula>
    </cfRule>
  </conditionalFormatting>
  <conditionalFormatting sqref="O162">
    <cfRule type="cellIs" dxfId="9899" priority="9835" stopIfTrue="1" operator="lessThan">
      <formula>G162</formula>
    </cfRule>
  </conditionalFormatting>
  <conditionalFormatting sqref="O162">
    <cfRule type="cellIs" dxfId="9898" priority="9834" stopIfTrue="1" operator="lessThan">
      <formula>G162</formula>
    </cfRule>
  </conditionalFormatting>
  <conditionalFormatting sqref="O162">
    <cfRule type="cellIs" dxfId="9897" priority="9833" stopIfTrue="1" operator="lessThan">
      <formula>G162</formula>
    </cfRule>
  </conditionalFormatting>
  <conditionalFormatting sqref="O162">
    <cfRule type="cellIs" dxfId="9896" priority="9832" stopIfTrue="1" operator="lessThan">
      <formula>G162</formula>
    </cfRule>
  </conditionalFormatting>
  <conditionalFormatting sqref="O162">
    <cfRule type="cellIs" dxfId="9895" priority="9831" stopIfTrue="1" operator="lessThan">
      <formula>G162</formula>
    </cfRule>
  </conditionalFormatting>
  <conditionalFormatting sqref="O162">
    <cfRule type="cellIs" dxfId="9894" priority="9830" stopIfTrue="1" operator="lessThan">
      <formula>G162</formula>
    </cfRule>
  </conditionalFormatting>
  <conditionalFormatting sqref="O162">
    <cfRule type="cellIs" dxfId="9893" priority="9829" stopIfTrue="1" operator="lessThan">
      <formula>G162</formula>
    </cfRule>
  </conditionalFormatting>
  <conditionalFormatting sqref="O162">
    <cfRule type="cellIs" dxfId="9892" priority="9828" stopIfTrue="1" operator="lessThan">
      <formula>G162</formula>
    </cfRule>
  </conditionalFormatting>
  <conditionalFormatting sqref="O162">
    <cfRule type="cellIs" dxfId="9891" priority="9827" stopIfTrue="1" operator="lessThan">
      <formula>G162</formula>
    </cfRule>
  </conditionalFormatting>
  <conditionalFormatting sqref="O162">
    <cfRule type="cellIs" dxfId="9890" priority="9826" stopIfTrue="1" operator="lessThan">
      <formula>G162</formula>
    </cfRule>
  </conditionalFormatting>
  <conditionalFormatting sqref="O162">
    <cfRule type="cellIs" dxfId="9889" priority="9825" stopIfTrue="1" operator="lessThan">
      <formula>G162</formula>
    </cfRule>
  </conditionalFormatting>
  <conditionalFormatting sqref="O162">
    <cfRule type="cellIs" dxfId="9888" priority="9824" stopIfTrue="1" operator="lessThan">
      <formula>G162</formula>
    </cfRule>
  </conditionalFormatting>
  <conditionalFormatting sqref="O162">
    <cfRule type="cellIs" dxfId="9887" priority="9823" stopIfTrue="1" operator="lessThan">
      <formula>G162</formula>
    </cfRule>
  </conditionalFormatting>
  <conditionalFormatting sqref="O162">
    <cfRule type="cellIs" dxfId="9886" priority="9822" stopIfTrue="1" operator="lessThan">
      <formula>G162</formula>
    </cfRule>
  </conditionalFormatting>
  <conditionalFormatting sqref="O162">
    <cfRule type="cellIs" dxfId="9885" priority="9821" stopIfTrue="1" operator="lessThan">
      <formula>G162</formula>
    </cfRule>
  </conditionalFormatting>
  <conditionalFormatting sqref="O162">
    <cfRule type="cellIs" dxfId="9884" priority="9820" stopIfTrue="1" operator="lessThan">
      <formula>G162</formula>
    </cfRule>
  </conditionalFormatting>
  <conditionalFormatting sqref="O162">
    <cfRule type="cellIs" dxfId="9883" priority="9819" stopIfTrue="1" operator="lessThan">
      <formula>G162</formula>
    </cfRule>
  </conditionalFormatting>
  <conditionalFormatting sqref="O162">
    <cfRule type="cellIs" dxfId="9882" priority="9818" stopIfTrue="1" operator="lessThan">
      <formula>G162</formula>
    </cfRule>
  </conditionalFormatting>
  <conditionalFormatting sqref="O162">
    <cfRule type="cellIs" dxfId="9881" priority="9817" stopIfTrue="1" operator="lessThan">
      <formula>G162</formula>
    </cfRule>
  </conditionalFormatting>
  <conditionalFormatting sqref="O162">
    <cfRule type="cellIs" dxfId="9880" priority="9816" stopIfTrue="1" operator="lessThan">
      <formula>G162</formula>
    </cfRule>
  </conditionalFormatting>
  <conditionalFormatting sqref="O162">
    <cfRule type="cellIs" dxfId="9879" priority="9815" stopIfTrue="1" operator="lessThan">
      <formula>G162</formula>
    </cfRule>
  </conditionalFormatting>
  <conditionalFormatting sqref="O162">
    <cfRule type="cellIs" dxfId="9878" priority="9814" stopIfTrue="1" operator="lessThan">
      <formula>G162</formula>
    </cfRule>
  </conditionalFormatting>
  <conditionalFormatting sqref="O162">
    <cfRule type="cellIs" dxfId="9877" priority="9813" stopIfTrue="1" operator="lessThan">
      <formula>G162</formula>
    </cfRule>
  </conditionalFormatting>
  <conditionalFormatting sqref="O162">
    <cfRule type="cellIs" dxfId="9876" priority="9812" stopIfTrue="1" operator="lessThan">
      <formula>G162</formula>
    </cfRule>
  </conditionalFormatting>
  <conditionalFormatting sqref="O162">
    <cfRule type="cellIs" dxfId="9875" priority="9811" stopIfTrue="1" operator="lessThan">
      <formula>G162</formula>
    </cfRule>
  </conditionalFormatting>
  <conditionalFormatting sqref="O162">
    <cfRule type="cellIs" dxfId="9874" priority="9810" stopIfTrue="1" operator="lessThan">
      <formula>G162</formula>
    </cfRule>
  </conditionalFormatting>
  <conditionalFormatting sqref="O162">
    <cfRule type="cellIs" dxfId="9873" priority="9809" stopIfTrue="1" operator="lessThan">
      <formula>G162</formula>
    </cfRule>
  </conditionalFormatting>
  <conditionalFormatting sqref="O162">
    <cfRule type="cellIs" dxfId="9872" priority="9808" stopIfTrue="1" operator="lessThan">
      <formula>G162</formula>
    </cfRule>
  </conditionalFormatting>
  <conditionalFormatting sqref="O162">
    <cfRule type="cellIs" dxfId="9871" priority="9807" stopIfTrue="1" operator="lessThan">
      <formula>G162</formula>
    </cfRule>
  </conditionalFormatting>
  <conditionalFormatting sqref="O162">
    <cfRule type="cellIs" dxfId="9870" priority="9806" stopIfTrue="1" operator="lessThan">
      <formula>G162</formula>
    </cfRule>
  </conditionalFormatting>
  <conditionalFormatting sqref="O162">
    <cfRule type="cellIs" dxfId="9869" priority="9805" stopIfTrue="1" operator="lessThan">
      <formula>G162</formula>
    </cfRule>
  </conditionalFormatting>
  <conditionalFormatting sqref="O162">
    <cfRule type="cellIs" dxfId="9868" priority="9804" stopIfTrue="1" operator="lessThan">
      <formula>G162</formula>
    </cfRule>
  </conditionalFormatting>
  <conditionalFormatting sqref="O162">
    <cfRule type="cellIs" dxfId="9867" priority="9803" stopIfTrue="1" operator="lessThan">
      <formula>G162</formula>
    </cfRule>
  </conditionalFormatting>
  <conditionalFormatting sqref="O162">
    <cfRule type="cellIs" dxfId="9866" priority="9802" stopIfTrue="1" operator="lessThan">
      <formula>G162</formula>
    </cfRule>
  </conditionalFormatting>
  <conditionalFormatting sqref="O162">
    <cfRule type="cellIs" dxfId="9865" priority="9801" stopIfTrue="1" operator="lessThan">
      <formula>G162</formula>
    </cfRule>
  </conditionalFormatting>
  <conditionalFormatting sqref="O162">
    <cfRule type="cellIs" dxfId="9864" priority="9800" stopIfTrue="1" operator="lessThan">
      <formula>G162</formula>
    </cfRule>
  </conditionalFormatting>
  <conditionalFormatting sqref="O162">
    <cfRule type="cellIs" dxfId="9863" priority="9799" stopIfTrue="1" operator="lessThan">
      <formula>G162</formula>
    </cfRule>
  </conditionalFormatting>
  <conditionalFormatting sqref="O162">
    <cfRule type="cellIs" dxfId="9862" priority="9798" stopIfTrue="1" operator="lessThan">
      <formula>G162</formula>
    </cfRule>
  </conditionalFormatting>
  <conditionalFormatting sqref="O162">
    <cfRule type="cellIs" dxfId="9861" priority="9797" stopIfTrue="1" operator="lessThan">
      <formula>G162</formula>
    </cfRule>
  </conditionalFormatting>
  <conditionalFormatting sqref="O162">
    <cfRule type="cellIs" dxfId="9860" priority="9796" stopIfTrue="1" operator="lessThan">
      <formula>G162</formula>
    </cfRule>
  </conditionalFormatting>
  <conditionalFormatting sqref="O162">
    <cfRule type="cellIs" dxfId="9859" priority="9795" stopIfTrue="1" operator="lessThan">
      <formula>G162</formula>
    </cfRule>
  </conditionalFormatting>
  <conditionalFormatting sqref="O162">
    <cfRule type="cellIs" dxfId="9858" priority="9794" stopIfTrue="1" operator="lessThan">
      <formula>G162</formula>
    </cfRule>
  </conditionalFormatting>
  <conditionalFormatting sqref="O162">
    <cfRule type="cellIs" dxfId="9857" priority="9793" stopIfTrue="1" operator="lessThan">
      <formula>G162</formula>
    </cfRule>
  </conditionalFormatting>
  <conditionalFormatting sqref="O162">
    <cfRule type="cellIs" dxfId="9856" priority="9792" stopIfTrue="1" operator="lessThan">
      <formula>G162</formula>
    </cfRule>
  </conditionalFormatting>
  <conditionalFormatting sqref="O162">
    <cfRule type="cellIs" dxfId="9855" priority="9791" stopIfTrue="1" operator="lessThan">
      <formula>G162</formula>
    </cfRule>
  </conditionalFormatting>
  <conditionalFormatting sqref="O162">
    <cfRule type="cellIs" dxfId="9854" priority="9790" stopIfTrue="1" operator="lessThan">
      <formula>G162</formula>
    </cfRule>
  </conditionalFormatting>
  <conditionalFormatting sqref="O162">
    <cfRule type="cellIs" dxfId="9853" priority="9789" stopIfTrue="1" operator="lessThan">
      <formula>G162</formula>
    </cfRule>
  </conditionalFormatting>
  <conditionalFormatting sqref="O162">
    <cfRule type="cellIs" dxfId="9852" priority="9788" stopIfTrue="1" operator="lessThan">
      <formula>G162</formula>
    </cfRule>
  </conditionalFormatting>
  <conditionalFormatting sqref="O162">
    <cfRule type="cellIs" dxfId="9851" priority="9787" stopIfTrue="1" operator="lessThan">
      <formula>G162</formula>
    </cfRule>
  </conditionalFormatting>
  <conditionalFormatting sqref="O162">
    <cfRule type="cellIs" dxfId="9850" priority="9786" stopIfTrue="1" operator="lessThan">
      <formula>G162</formula>
    </cfRule>
  </conditionalFormatting>
  <conditionalFormatting sqref="O162">
    <cfRule type="cellIs" dxfId="9849" priority="9785" stopIfTrue="1" operator="lessThan">
      <formula>G162</formula>
    </cfRule>
  </conditionalFormatting>
  <conditionalFormatting sqref="O162">
    <cfRule type="cellIs" dxfId="9848" priority="9784" stopIfTrue="1" operator="lessThan">
      <formula>G162</formula>
    </cfRule>
  </conditionalFormatting>
  <conditionalFormatting sqref="O162">
    <cfRule type="cellIs" dxfId="9847" priority="9783" stopIfTrue="1" operator="lessThan">
      <formula>G162</formula>
    </cfRule>
  </conditionalFormatting>
  <conditionalFormatting sqref="O162">
    <cfRule type="cellIs" dxfId="9846" priority="9782" stopIfTrue="1" operator="lessThan">
      <formula>G162</formula>
    </cfRule>
  </conditionalFormatting>
  <conditionalFormatting sqref="O162">
    <cfRule type="cellIs" dxfId="9845" priority="9781" stopIfTrue="1" operator="lessThan">
      <formula>G162</formula>
    </cfRule>
  </conditionalFormatting>
  <conditionalFormatting sqref="O162">
    <cfRule type="cellIs" dxfId="9844" priority="9780" stopIfTrue="1" operator="lessThan">
      <formula>G162</formula>
    </cfRule>
  </conditionalFormatting>
  <conditionalFormatting sqref="O162">
    <cfRule type="cellIs" dxfId="9843" priority="9779" stopIfTrue="1" operator="lessThan">
      <formula>G162</formula>
    </cfRule>
  </conditionalFormatting>
  <conditionalFormatting sqref="O162">
    <cfRule type="cellIs" dxfId="9842" priority="9778" stopIfTrue="1" operator="lessThan">
      <formula>G162</formula>
    </cfRule>
  </conditionalFormatting>
  <conditionalFormatting sqref="O162">
    <cfRule type="cellIs" dxfId="9841" priority="9777" stopIfTrue="1" operator="lessThan">
      <formula>G162</formula>
    </cfRule>
  </conditionalFormatting>
  <conditionalFormatting sqref="O162">
    <cfRule type="cellIs" dxfId="9840" priority="9776" stopIfTrue="1" operator="lessThan">
      <formula>G162</formula>
    </cfRule>
  </conditionalFormatting>
  <conditionalFormatting sqref="O162">
    <cfRule type="cellIs" dxfId="9839" priority="9775" stopIfTrue="1" operator="lessThan">
      <formula>G162</formula>
    </cfRule>
  </conditionalFormatting>
  <conditionalFormatting sqref="O162">
    <cfRule type="cellIs" dxfId="9838" priority="9774" stopIfTrue="1" operator="lessThan">
      <formula>G162</formula>
    </cfRule>
  </conditionalFormatting>
  <conditionalFormatting sqref="O162">
    <cfRule type="cellIs" dxfId="9837" priority="9773" stopIfTrue="1" operator="lessThan">
      <formula>G162</formula>
    </cfRule>
  </conditionalFormatting>
  <conditionalFormatting sqref="O162">
    <cfRule type="cellIs" dxfId="9836" priority="9772" stopIfTrue="1" operator="lessThan">
      <formula>G162</formula>
    </cfRule>
  </conditionalFormatting>
  <conditionalFormatting sqref="O162">
    <cfRule type="cellIs" dxfId="9835" priority="9771" stopIfTrue="1" operator="lessThan">
      <formula>G162</formula>
    </cfRule>
  </conditionalFormatting>
  <conditionalFormatting sqref="O162">
    <cfRule type="cellIs" dxfId="9834" priority="9770" stopIfTrue="1" operator="lessThan">
      <formula>G162</formula>
    </cfRule>
  </conditionalFormatting>
  <conditionalFormatting sqref="O162">
    <cfRule type="cellIs" dxfId="9833" priority="9769" stopIfTrue="1" operator="lessThan">
      <formula>G162</formula>
    </cfRule>
  </conditionalFormatting>
  <conditionalFormatting sqref="O162">
    <cfRule type="cellIs" dxfId="9832" priority="9768" stopIfTrue="1" operator="lessThan">
      <formula>G162</formula>
    </cfRule>
  </conditionalFormatting>
  <conditionalFormatting sqref="O162">
    <cfRule type="cellIs" dxfId="9831" priority="9767" stopIfTrue="1" operator="lessThan">
      <formula>G162</formula>
    </cfRule>
  </conditionalFormatting>
  <conditionalFormatting sqref="O162">
    <cfRule type="cellIs" dxfId="9830" priority="9766" stopIfTrue="1" operator="lessThan">
      <formula>G162</formula>
    </cfRule>
  </conditionalFormatting>
  <conditionalFormatting sqref="O162">
    <cfRule type="cellIs" dxfId="9829" priority="9765" stopIfTrue="1" operator="lessThan">
      <formula>G162</formula>
    </cfRule>
  </conditionalFormatting>
  <conditionalFormatting sqref="O162">
    <cfRule type="cellIs" dxfId="9828" priority="9764" stopIfTrue="1" operator="lessThan">
      <formula>G162</formula>
    </cfRule>
  </conditionalFormatting>
  <conditionalFormatting sqref="O162">
    <cfRule type="cellIs" dxfId="9827" priority="9763" stopIfTrue="1" operator="lessThan">
      <formula>G162</formula>
    </cfRule>
  </conditionalFormatting>
  <conditionalFormatting sqref="O162">
    <cfRule type="cellIs" dxfId="9826" priority="9762" stopIfTrue="1" operator="lessThan">
      <formula>G162</formula>
    </cfRule>
  </conditionalFormatting>
  <conditionalFormatting sqref="O162">
    <cfRule type="cellIs" dxfId="9825" priority="9761" stopIfTrue="1" operator="lessThan">
      <formula>G162</formula>
    </cfRule>
  </conditionalFormatting>
  <conditionalFormatting sqref="O162">
    <cfRule type="cellIs" dxfId="9824" priority="9760" stopIfTrue="1" operator="lessThan">
      <formula>G162</formula>
    </cfRule>
  </conditionalFormatting>
  <conditionalFormatting sqref="O162">
    <cfRule type="cellIs" dxfId="9823" priority="9759" stopIfTrue="1" operator="lessThan">
      <formula>G162</formula>
    </cfRule>
  </conditionalFormatting>
  <conditionalFormatting sqref="O162">
    <cfRule type="cellIs" dxfId="9822" priority="9758" stopIfTrue="1" operator="lessThan">
      <formula>G162</formula>
    </cfRule>
  </conditionalFormatting>
  <conditionalFormatting sqref="O162">
    <cfRule type="cellIs" dxfId="9821" priority="9757" stopIfTrue="1" operator="lessThan">
      <formula>G162</formula>
    </cfRule>
  </conditionalFormatting>
  <conditionalFormatting sqref="O162">
    <cfRule type="cellIs" dxfId="9820" priority="9756" stopIfTrue="1" operator="lessThan">
      <formula>G162</formula>
    </cfRule>
  </conditionalFormatting>
  <conditionalFormatting sqref="O162">
    <cfRule type="cellIs" dxfId="9819" priority="9755" stopIfTrue="1" operator="lessThan">
      <formula>G162</formula>
    </cfRule>
  </conditionalFormatting>
  <conditionalFormatting sqref="O162">
    <cfRule type="cellIs" dxfId="9818" priority="9754" stopIfTrue="1" operator="lessThan">
      <formula>G162</formula>
    </cfRule>
  </conditionalFormatting>
  <conditionalFormatting sqref="O162">
    <cfRule type="cellIs" dxfId="9817" priority="9753" stopIfTrue="1" operator="lessThan">
      <formula>G162</formula>
    </cfRule>
  </conditionalFormatting>
  <conditionalFormatting sqref="O162">
    <cfRule type="cellIs" dxfId="9816" priority="9752" stopIfTrue="1" operator="lessThan">
      <formula>G162</formula>
    </cfRule>
  </conditionalFormatting>
  <conditionalFormatting sqref="O162">
    <cfRule type="cellIs" dxfId="9815" priority="9751" stopIfTrue="1" operator="lessThan">
      <formula>G162</formula>
    </cfRule>
  </conditionalFormatting>
  <conditionalFormatting sqref="O162">
    <cfRule type="cellIs" dxfId="9814" priority="9750" stopIfTrue="1" operator="lessThan">
      <formula>G162</formula>
    </cfRule>
  </conditionalFormatting>
  <conditionalFormatting sqref="O162">
    <cfRule type="cellIs" dxfId="9813" priority="9749" stopIfTrue="1" operator="lessThan">
      <formula>G162</formula>
    </cfRule>
  </conditionalFormatting>
  <conditionalFormatting sqref="O162">
    <cfRule type="cellIs" dxfId="9812" priority="9748" stopIfTrue="1" operator="lessThan">
      <formula>G162</formula>
    </cfRule>
  </conditionalFormatting>
  <conditionalFormatting sqref="O162">
    <cfRule type="cellIs" dxfId="9811" priority="9747" stopIfTrue="1" operator="lessThan">
      <formula>G162</formula>
    </cfRule>
  </conditionalFormatting>
  <conditionalFormatting sqref="O162">
    <cfRule type="cellIs" dxfId="9810" priority="9746" stopIfTrue="1" operator="lessThan">
      <formula>G162</formula>
    </cfRule>
  </conditionalFormatting>
  <conditionalFormatting sqref="O162">
    <cfRule type="cellIs" dxfId="9809" priority="9745" stopIfTrue="1" operator="lessThan">
      <formula>G162</formula>
    </cfRule>
  </conditionalFormatting>
  <conditionalFormatting sqref="O162">
    <cfRule type="cellIs" dxfId="9808" priority="9744" stopIfTrue="1" operator="lessThan">
      <formula>G162</formula>
    </cfRule>
  </conditionalFormatting>
  <conditionalFormatting sqref="O162">
    <cfRule type="cellIs" dxfId="9807" priority="9743" stopIfTrue="1" operator="lessThan">
      <formula>G162</formula>
    </cfRule>
  </conditionalFormatting>
  <conditionalFormatting sqref="O162">
    <cfRule type="cellIs" dxfId="9806" priority="9742" stopIfTrue="1" operator="lessThan">
      <formula>G162</formula>
    </cfRule>
  </conditionalFormatting>
  <conditionalFormatting sqref="O162">
    <cfRule type="cellIs" dxfId="9805" priority="9741" stopIfTrue="1" operator="lessThan">
      <formula>G162</formula>
    </cfRule>
  </conditionalFormatting>
  <conditionalFormatting sqref="O162">
    <cfRule type="cellIs" dxfId="9804" priority="9740" stopIfTrue="1" operator="lessThan">
      <formula>G162</formula>
    </cfRule>
  </conditionalFormatting>
  <conditionalFormatting sqref="O162">
    <cfRule type="cellIs" dxfId="9803" priority="9739" stopIfTrue="1" operator="lessThan">
      <formula>G162</formula>
    </cfRule>
  </conditionalFormatting>
  <conditionalFormatting sqref="O162">
    <cfRule type="cellIs" dxfId="9802" priority="9738" stopIfTrue="1" operator="lessThan">
      <formula>G162</formula>
    </cfRule>
  </conditionalFormatting>
  <conditionalFormatting sqref="O162">
    <cfRule type="cellIs" dxfId="9801" priority="9737" stopIfTrue="1" operator="lessThan">
      <formula>G162</formula>
    </cfRule>
  </conditionalFormatting>
  <conditionalFormatting sqref="O162">
    <cfRule type="cellIs" dxfId="9800" priority="9736" stopIfTrue="1" operator="lessThan">
      <formula>G162</formula>
    </cfRule>
  </conditionalFormatting>
  <conditionalFormatting sqref="O162">
    <cfRule type="cellIs" dxfId="9799" priority="9735" stopIfTrue="1" operator="lessThan">
      <formula>G162</formula>
    </cfRule>
  </conditionalFormatting>
  <conditionalFormatting sqref="O162">
    <cfRule type="cellIs" dxfId="9798" priority="9734" stopIfTrue="1" operator="lessThan">
      <formula>G162</formula>
    </cfRule>
  </conditionalFormatting>
  <conditionalFormatting sqref="O162">
    <cfRule type="cellIs" dxfId="9797" priority="9733" stopIfTrue="1" operator="lessThan">
      <formula>G162</formula>
    </cfRule>
  </conditionalFormatting>
  <conditionalFormatting sqref="O162">
    <cfRule type="cellIs" dxfId="9796" priority="9732" stopIfTrue="1" operator="lessThan">
      <formula>G162</formula>
    </cfRule>
  </conditionalFormatting>
  <conditionalFormatting sqref="O162">
    <cfRule type="cellIs" dxfId="9795" priority="9731" stopIfTrue="1" operator="lessThan">
      <formula>G162</formula>
    </cfRule>
  </conditionalFormatting>
  <conditionalFormatting sqref="O162">
    <cfRule type="cellIs" dxfId="9794" priority="9730" stopIfTrue="1" operator="lessThan">
      <formula>G162</formula>
    </cfRule>
  </conditionalFormatting>
  <conditionalFormatting sqref="O162">
    <cfRule type="cellIs" dxfId="9793" priority="9729" stopIfTrue="1" operator="lessThan">
      <formula>G162</formula>
    </cfRule>
  </conditionalFormatting>
  <conditionalFormatting sqref="O162">
    <cfRule type="cellIs" dxfId="9792" priority="9728" stopIfTrue="1" operator="lessThan">
      <formula>G162</formula>
    </cfRule>
  </conditionalFormatting>
  <conditionalFormatting sqref="O162">
    <cfRule type="cellIs" dxfId="9791" priority="9727" stopIfTrue="1" operator="lessThan">
      <formula>G162</formula>
    </cfRule>
  </conditionalFormatting>
  <conditionalFormatting sqref="O162">
    <cfRule type="cellIs" dxfId="9790" priority="9726" stopIfTrue="1" operator="lessThan">
      <formula>G162</formula>
    </cfRule>
  </conditionalFormatting>
  <conditionalFormatting sqref="O162">
    <cfRule type="cellIs" dxfId="9789" priority="9725" stopIfTrue="1" operator="lessThan">
      <formula>G162</formula>
    </cfRule>
  </conditionalFormatting>
  <conditionalFormatting sqref="O162">
    <cfRule type="cellIs" dxfId="9788" priority="9724" stopIfTrue="1" operator="lessThan">
      <formula>G162</formula>
    </cfRule>
  </conditionalFormatting>
  <conditionalFormatting sqref="O162">
    <cfRule type="cellIs" dxfId="9787" priority="9723" stopIfTrue="1" operator="lessThan">
      <formula>G162</formula>
    </cfRule>
  </conditionalFormatting>
  <conditionalFormatting sqref="O162">
    <cfRule type="cellIs" dxfId="9786" priority="9722" stopIfTrue="1" operator="lessThan">
      <formula>G162</formula>
    </cfRule>
  </conditionalFormatting>
  <conditionalFormatting sqref="O162">
    <cfRule type="cellIs" dxfId="9785" priority="9721" stopIfTrue="1" operator="lessThan">
      <formula>G162</formula>
    </cfRule>
  </conditionalFormatting>
  <conditionalFormatting sqref="O162">
    <cfRule type="cellIs" dxfId="9784" priority="9720" stopIfTrue="1" operator="lessThan">
      <formula>G162</formula>
    </cfRule>
  </conditionalFormatting>
  <conditionalFormatting sqref="O162">
    <cfRule type="cellIs" dxfId="9783" priority="9719" stopIfTrue="1" operator="lessThan">
      <formula>G162</formula>
    </cfRule>
  </conditionalFormatting>
  <conditionalFormatting sqref="O162">
    <cfRule type="cellIs" dxfId="9782" priority="9718" stopIfTrue="1" operator="lessThan">
      <formula>G162</formula>
    </cfRule>
  </conditionalFormatting>
  <conditionalFormatting sqref="O162">
    <cfRule type="cellIs" dxfId="9781" priority="9717" stopIfTrue="1" operator="lessThan">
      <formula>G162</formula>
    </cfRule>
  </conditionalFormatting>
  <conditionalFormatting sqref="O162">
    <cfRule type="cellIs" dxfId="9780" priority="9716" stopIfTrue="1" operator="lessThan">
      <formula>G162</formula>
    </cfRule>
  </conditionalFormatting>
  <conditionalFormatting sqref="O162">
    <cfRule type="cellIs" dxfId="9779" priority="9715" stopIfTrue="1" operator="lessThan">
      <formula>G162</formula>
    </cfRule>
  </conditionalFormatting>
  <conditionalFormatting sqref="O162">
    <cfRule type="cellIs" dxfId="9778" priority="9714" stopIfTrue="1" operator="lessThan">
      <formula>G162</formula>
    </cfRule>
  </conditionalFormatting>
  <conditionalFormatting sqref="O162">
    <cfRule type="cellIs" dxfId="9777" priority="9713" stopIfTrue="1" operator="lessThan">
      <formula>G162</formula>
    </cfRule>
  </conditionalFormatting>
  <conditionalFormatting sqref="O162">
    <cfRule type="cellIs" dxfId="9776" priority="9712" stopIfTrue="1" operator="lessThan">
      <formula>G162</formula>
    </cfRule>
  </conditionalFormatting>
  <conditionalFormatting sqref="O162">
    <cfRule type="cellIs" dxfId="9775" priority="9711" stopIfTrue="1" operator="lessThan">
      <formula>G162</formula>
    </cfRule>
  </conditionalFormatting>
  <conditionalFormatting sqref="O162">
    <cfRule type="cellIs" dxfId="9774" priority="9710" stopIfTrue="1" operator="lessThan">
      <formula>G162</formula>
    </cfRule>
  </conditionalFormatting>
  <conditionalFormatting sqref="O162">
    <cfRule type="cellIs" dxfId="9773" priority="9709" stopIfTrue="1" operator="lessThan">
      <formula>G162</formula>
    </cfRule>
  </conditionalFormatting>
  <conditionalFormatting sqref="O162">
    <cfRule type="cellIs" dxfId="9772" priority="9708" stopIfTrue="1" operator="lessThan">
      <formula>G162</formula>
    </cfRule>
  </conditionalFormatting>
  <conditionalFormatting sqref="O162">
    <cfRule type="cellIs" dxfId="9771" priority="9707" stopIfTrue="1" operator="lessThan">
      <formula>G162</formula>
    </cfRule>
  </conditionalFormatting>
  <conditionalFormatting sqref="O162">
    <cfRule type="cellIs" dxfId="9770" priority="9706" stopIfTrue="1" operator="lessThan">
      <formula>G162</formula>
    </cfRule>
  </conditionalFormatting>
  <conditionalFormatting sqref="O162">
    <cfRule type="cellIs" dxfId="9769" priority="9705" stopIfTrue="1" operator="lessThan">
      <formula>G162</formula>
    </cfRule>
  </conditionalFormatting>
  <conditionalFormatting sqref="O162">
    <cfRule type="cellIs" dxfId="9768" priority="9704" stopIfTrue="1" operator="lessThan">
      <formula>G162</formula>
    </cfRule>
  </conditionalFormatting>
  <conditionalFormatting sqref="O162">
    <cfRule type="cellIs" dxfId="9767" priority="9703" stopIfTrue="1" operator="lessThan">
      <formula>G162</formula>
    </cfRule>
  </conditionalFormatting>
  <conditionalFormatting sqref="O162">
    <cfRule type="cellIs" dxfId="9766" priority="9702" stopIfTrue="1" operator="lessThan">
      <formula>G162</formula>
    </cfRule>
  </conditionalFormatting>
  <conditionalFormatting sqref="O162">
    <cfRule type="cellIs" dxfId="9765" priority="9701" stopIfTrue="1" operator="lessThan">
      <formula>G162</formula>
    </cfRule>
  </conditionalFormatting>
  <conditionalFormatting sqref="O162">
    <cfRule type="cellIs" dxfId="9764" priority="9700" stopIfTrue="1" operator="lessThan">
      <formula>G162</formula>
    </cfRule>
  </conditionalFormatting>
  <conditionalFormatting sqref="O162">
    <cfRule type="cellIs" dxfId="9763" priority="9699" stopIfTrue="1" operator="lessThan">
      <formula>G162</formula>
    </cfRule>
  </conditionalFormatting>
  <conditionalFormatting sqref="O162">
    <cfRule type="cellIs" dxfId="9762" priority="9698" stopIfTrue="1" operator="lessThan">
      <formula>G162</formula>
    </cfRule>
  </conditionalFormatting>
  <conditionalFormatting sqref="O162">
    <cfRule type="cellIs" dxfId="9761" priority="9697" stopIfTrue="1" operator="lessThan">
      <formula>G162</formula>
    </cfRule>
  </conditionalFormatting>
  <conditionalFormatting sqref="O162">
    <cfRule type="cellIs" dxfId="9760" priority="9696" stopIfTrue="1" operator="lessThan">
      <formula>G162</formula>
    </cfRule>
  </conditionalFormatting>
  <conditionalFormatting sqref="O162">
    <cfRule type="cellIs" dxfId="9759" priority="9695" stopIfTrue="1" operator="lessThan">
      <formula>G162</formula>
    </cfRule>
  </conditionalFormatting>
  <conditionalFormatting sqref="O162">
    <cfRule type="cellIs" dxfId="9758" priority="9694" stopIfTrue="1" operator="lessThan">
      <formula>G162</formula>
    </cfRule>
  </conditionalFormatting>
  <conditionalFormatting sqref="O162">
    <cfRule type="cellIs" dxfId="9757" priority="9693" stopIfTrue="1" operator="lessThan">
      <formula>G162</formula>
    </cfRule>
  </conditionalFormatting>
  <conditionalFormatting sqref="O162">
    <cfRule type="cellIs" dxfId="9756" priority="9692" stopIfTrue="1" operator="lessThan">
      <formula>G162</formula>
    </cfRule>
  </conditionalFormatting>
  <conditionalFormatting sqref="O162">
    <cfRule type="cellIs" dxfId="9755" priority="9691" stopIfTrue="1" operator="lessThan">
      <formula>G162</formula>
    </cfRule>
  </conditionalFormatting>
  <conditionalFormatting sqref="O162">
    <cfRule type="cellIs" dxfId="9754" priority="9690" stopIfTrue="1" operator="lessThan">
      <formula>G162</formula>
    </cfRule>
  </conditionalFormatting>
  <conditionalFormatting sqref="O162">
    <cfRule type="cellIs" dxfId="9753" priority="9689" stopIfTrue="1" operator="lessThan">
      <formula>G162</formula>
    </cfRule>
  </conditionalFormatting>
  <conditionalFormatting sqref="O162">
    <cfRule type="cellIs" dxfId="9752" priority="9688" stopIfTrue="1" operator="lessThan">
      <formula>G162</formula>
    </cfRule>
  </conditionalFormatting>
  <conditionalFormatting sqref="O162">
    <cfRule type="cellIs" dxfId="9751" priority="9687" stopIfTrue="1" operator="lessThan">
      <formula>G162</formula>
    </cfRule>
  </conditionalFormatting>
  <conditionalFormatting sqref="O162">
    <cfRule type="cellIs" dxfId="9750" priority="9686" stopIfTrue="1" operator="lessThan">
      <formula>G162</formula>
    </cfRule>
  </conditionalFormatting>
  <conditionalFormatting sqref="O162">
    <cfRule type="cellIs" dxfId="9749" priority="9685" stopIfTrue="1" operator="lessThan">
      <formula>G162</formula>
    </cfRule>
  </conditionalFormatting>
  <conditionalFormatting sqref="O162">
    <cfRule type="cellIs" dxfId="9748" priority="9684" stopIfTrue="1" operator="lessThan">
      <formula>G162</formula>
    </cfRule>
  </conditionalFormatting>
  <conditionalFormatting sqref="O162">
    <cfRule type="cellIs" dxfId="9747" priority="9683" stopIfTrue="1" operator="lessThan">
      <formula>G162</formula>
    </cfRule>
  </conditionalFormatting>
  <conditionalFormatting sqref="O162">
    <cfRule type="cellIs" dxfId="9746" priority="9682" stopIfTrue="1" operator="lessThan">
      <formula>G162</formula>
    </cfRule>
  </conditionalFormatting>
  <conditionalFormatting sqref="O162">
    <cfRule type="cellIs" dxfId="9745" priority="9681" stopIfTrue="1" operator="lessThan">
      <formula>G162</formula>
    </cfRule>
  </conditionalFormatting>
  <conditionalFormatting sqref="O162">
    <cfRule type="cellIs" dxfId="9744" priority="9680" stopIfTrue="1" operator="lessThan">
      <formula>G162</formula>
    </cfRule>
  </conditionalFormatting>
  <conditionalFormatting sqref="O162">
    <cfRule type="cellIs" dxfId="9743" priority="9679" stopIfTrue="1" operator="lessThan">
      <formula>G162</formula>
    </cfRule>
  </conditionalFormatting>
  <conditionalFormatting sqref="O162">
    <cfRule type="cellIs" dxfId="9742" priority="9678" stopIfTrue="1" operator="lessThan">
      <formula>G162</formula>
    </cfRule>
  </conditionalFormatting>
  <conditionalFormatting sqref="O162">
    <cfRule type="cellIs" dxfId="9741" priority="9677" stopIfTrue="1" operator="lessThan">
      <formula>G162</formula>
    </cfRule>
  </conditionalFormatting>
  <conditionalFormatting sqref="O162">
    <cfRule type="cellIs" dxfId="9740" priority="9676" stopIfTrue="1" operator="lessThan">
      <formula>G162</formula>
    </cfRule>
  </conditionalFormatting>
  <conditionalFormatting sqref="O162">
    <cfRule type="cellIs" dxfId="9739" priority="9675" stopIfTrue="1" operator="lessThan">
      <formula>G162</formula>
    </cfRule>
  </conditionalFormatting>
  <conditionalFormatting sqref="O162">
    <cfRule type="cellIs" dxfId="9738" priority="9674" stopIfTrue="1" operator="lessThan">
      <formula>G162</formula>
    </cfRule>
  </conditionalFormatting>
  <conditionalFormatting sqref="O162">
    <cfRule type="cellIs" dxfId="9737" priority="9673" stopIfTrue="1" operator="lessThan">
      <formula>G162</formula>
    </cfRule>
  </conditionalFormatting>
  <conditionalFormatting sqref="O162">
    <cfRule type="cellIs" dxfId="9736" priority="9672" stopIfTrue="1" operator="lessThan">
      <formula>G162</formula>
    </cfRule>
  </conditionalFormatting>
  <conditionalFormatting sqref="O162">
    <cfRule type="cellIs" dxfId="9735" priority="9671" stopIfTrue="1" operator="lessThan">
      <formula>G162</formula>
    </cfRule>
  </conditionalFormatting>
  <conditionalFormatting sqref="O162">
    <cfRule type="cellIs" dxfId="9734" priority="9670" stopIfTrue="1" operator="lessThan">
      <formula>G162</formula>
    </cfRule>
  </conditionalFormatting>
  <conditionalFormatting sqref="O162">
    <cfRule type="cellIs" dxfId="9733" priority="9669" stopIfTrue="1" operator="lessThan">
      <formula>G162</formula>
    </cfRule>
  </conditionalFormatting>
  <conditionalFormatting sqref="O162">
    <cfRule type="cellIs" dxfId="9732" priority="9668" stopIfTrue="1" operator="lessThan">
      <formula>G162</formula>
    </cfRule>
  </conditionalFormatting>
  <conditionalFormatting sqref="O162">
    <cfRule type="cellIs" dxfId="9731" priority="9667" stopIfTrue="1" operator="lessThan">
      <formula>G162</formula>
    </cfRule>
  </conditionalFormatting>
  <conditionalFormatting sqref="O162">
    <cfRule type="cellIs" dxfId="9730" priority="9666" stopIfTrue="1" operator="lessThan">
      <formula>G162</formula>
    </cfRule>
  </conditionalFormatting>
  <conditionalFormatting sqref="O162">
    <cfRule type="cellIs" dxfId="9729" priority="9665" stopIfTrue="1" operator="lessThan">
      <formula>G162</formula>
    </cfRule>
  </conditionalFormatting>
  <conditionalFormatting sqref="O162">
    <cfRule type="cellIs" dxfId="9728" priority="9664" stopIfTrue="1" operator="lessThan">
      <formula>G162</formula>
    </cfRule>
  </conditionalFormatting>
  <conditionalFormatting sqref="O162">
    <cfRule type="cellIs" dxfId="9727" priority="9663" stopIfTrue="1" operator="lessThan">
      <formula>G162</formula>
    </cfRule>
  </conditionalFormatting>
  <conditionalFormatting sqref="O162">
    <cfRule type="cellIs" dxfId="9726" priority="9662" stopIfTrue="1" operator="lessThan">
      <formula>G162</formula>
    </cfRule>
  </conditionalFormatting>
  <conditionalFormatting sqref="O162">
    <cfRule type="cellIs" dxfId="9725" priority="9661" stopIfTrue="1" operator="lessThan">
      <formula>G162</formula>
    </cfRule>
  </conditionalFormatting>
  <conditionalFormatting sqref="Y162">
    <cfRule type="cellIs" dxfId="9724" priority="9660" stopIfTrue="1" operator="lessThan">
      <formula>J162</formula>
    </cfRule>
  </conditionalFormatting>
  <conditionalFormatting sqref="Y162">
    <cfRule type="cellIs" dxfId="9723" priority="9659" stopIfTrue="1" operator="lessThan">
      <formula>J162</formula>
    </cfRule>
  </conditionalFormatting>
  <conditionalFormatting sqref="Y162">
    <cfRule type="cellIs" dxfId="9722" priority="9658" stopIfTrue="1" operator="lessThan">
      <formula>J162</formula>
    </cfRule>
  </conditionalFormatting>
  <conditionalFormatting sqref="Y162">
    <cfRule type="cellIs" dxfId="9721" priority="9657" stopIfTrue="1" operator="lessThan">
      <formula>J162</formula>
    </cfRule>
  </conditionalFormatting>
  <conditionalFormatting sqref="Y162">
    <cfRule type="cellIs" dxfId="9720" priority="9656" stopIfTrue="1" operator="lessThan">
      <formula>J162</formula>
    </cfRule>
  </conditionalFormatting>
  <conditionalFormatting sqref="Y162">
    <cfRule type="cellIs" dxfId="9719" priority="9655" stopIfTrue="1" operator="lessThan">
      <formula>J162</formula>
    </cfRule>
  </conditionalFormatting>
  <conditionalFormatting sqref="Y162">
    <cfRule type="cellIs" dxfId="9718" priority="9654" stopIfTrue="1" operator="lessThan">
      <formula>J162</formula>
    </cfRule>
  </conditionalFormatting>
  <conditionalFormatting sqref="Y162">
    <cfRule type="cellIs" dxfId="9717" priority="9653" stopIfTrue="1" operator="lessThan">
      <formula>J162</formula>
    </cfRule>
  </conditionalFormatting>
  <conditionalFormatting sqref="Y162">
    <cfRule type="cellIs" dxfId="9716" priority="9652" stopIfTrue="1" operator="lessThan">
      <formula>J162</formula>
    </cfRule>
  </conditionalFormatting>
  <conditionalFormatting sqref="Y162">
    <cfRule type="cellIs" dxfId="9715" priority="9651" stopIfTrue="1" operator="lessThan">
      <formula>J162</formula>
    </cfRule>
  </conditionalFormatting>
  <conditionalFormatting sqref="Y162">
    <cfRule type="cellIs" dxfId="9714" priority="9650" stopIfTrue="1" operator="lessThan">
      <formula>J162</formula>
    </cfRule>
  </conditionalFormatting>
  <conditionalFormatting sqref="Y162">
    <cfRule type="cellIs" dxfId="9713" priority="9649" stopIfTrue="1" operator="lessThan">
      <formula>J162</formula>
    </cfRule>
  </conditionalFormatting>
  <conditionalFormatting sqref="X162">
    <cfRule type="cellIs" dxfId="9712" priority="9648" stopIfTrue="1" operator="lessThan">
      <formula>J162</formula>
    </cfRule>
  </conditionalFormatting>
  <conditionalFormatting sqref="X162">
    <cfRule type="cellIs" dxfId="9711" priority="9647" stopIfTrue="1" operator="lessThan">
      <formula>J162</formula>
    </cfRule>
  </conditionalFormatting>
  <conditionalFormatting sqref="X162">
    <cfRule type="cellIs" dxfId="9710" priority="9646" stopIfTrue="1" operator="lessThan">
      <formula>J162</formula>
    </cfRule>
  </conditionalFormatting>
  <conditionalFormatting sqref="Y162">
    <cfRule type="cellIs" dxfId="9709" priority="9645" stopIfTrue="1" operator="lessThan">
      <formula>J162</formula>
    </cfRule>
  </conditionalFormatting>
  <conditionalFormatting sqref="X162">
    <cfRule type="cellIs" dxfId="9708" priority="9644" stopIfTrue="1" operator="lessThan">
      <formula>J162</formula>
    </cfRule>
  </conditionalFormatting>
  <conditionalFormatting sqref="X162">
    <cfRule type="cellIs" dxfId="9707" priority="9643" stopIfTrue="1" operator="lessThan">
      <formula>J162</formula>
    </cfRule>
  </conditionalFormatting>
  <conditionalFormatting sqref="Y162">
    <cfRule type="cellIs" dxfId="9706" priority="9642" stopIfTrue="1" operator="lessThan">
      <formula>J162</formula>
    </cfRule>
  </conditionalFormatting>
  <conditionalFormatting sqref="Y162">
    <cfRule type="cellIs" dxfId="9705" priority="9641" stopIfTrue="1" operator="lessThan">
      <formula>J162</formula>
    </cfRule>
  </conditionalFormatting>
  <conditionalFormatting sqref="Y162">
    <cfRule type="cellIs" dxfId="9704" priority="9640" stopIfTrue="1" operator="lessThan">
      <formula>J162</formula>
    </cfRule>
  </conditionalFormatting>
  <conditionalFormatting sqref="Y162">
    <cfRule type="cellIs" dxfId="9703" priority="9639" stopIfTrue="1" operator="lessThan">
      <formula>J162</formula>
    </cfRule>
  </conditionalFormatting>
  <conditionalFormatting sqref="Y162">
    <cfRule type="cellIs" dxfId="9702" priority="9638" stopIfTrue="1" operator="lessThan">
      <formula>J162</formula>
    </cfRule>
  </conditionalFormatting>
  <conditionalFormatting sqref="Y162">
    <cfRule type="cellIs" dxfId="9701" priority="9637" stopIfTrue="1" operator="lessThan">
      <formula>J162</formula>
    </cfRule>
  </conditionalFormatting>
  <conditionalFormatting sqref="Y162">
    <cfRule type="cellIs" dxfId="9700" priority="9636" stopIfTrue="1" operator="lessThan">
      <formula>J162</formula>
    </cfRule>
  </conditionalFormatting>
  <conditionalFormatting sqref="Y162">
    <cfRule type="cellIs" dxfId="9699" priority="9635" stopIfTrue="1" operator="lessThan">
      <formula>J162</formula>
    </cfRule>
  </conditionalFormatting>
  <conditionalFormatting sqref="Y162">
    <cfRule type="cellIs" dxfId="9698" priority="9634" stopIfTrue="1" operator="lessThan">
      <formula>J162</formula>
    </cfRule>
  </conditionalFormatting>
  <conditionalFormatting sqref="Y162">
    <cfRule type="cellIs" dxfId="9697" priority="9633" stopIfTrue="1" operator="lessThan">
      <formula>J162</formula>
    </cfRule>
  </conditionalFormatting>
  <conditionalFormatting sqref="Y162">
    <cfRule type="cellIs" dxfId="9696" priority="9632" stopIfTrue="1" operator="lessThan">
      <formula>J162</formula>
    </cfRule>
  </conditionalFormatting>
  <conditionalFormatting sqref="Y162">
    <cfRule type="cellIs" dxfId="9695" priority="9631" stopIfTrue="1" operator="lessThan">
      <formula>J162</formula>
    </cfRule>
  </conditionalFormatting>
  <conditionalFormatting sqref="X162">
    <cfRule type="cellIs" dxfId="9694" priority="9630" stopIfTrue="1" operator="lessThan">
      <formula>J162</formula>
    </cfRule>
  </conditionalFormatting>
  <conditionalFormatting sqref="X162">
    <cfRule type="cellIs" dxfId="9693" priority="9629" stopIfTrue="1" operator="lessThan">
      <formula>J162</formula>
    </cfRule>
  </conditionalFormatting>
  <conditionalFormatting sqref="X162">
    <cfRule type="cellIs" dxfId="9692" priority="9628" stopIfTrue="1" operator="lessThan">
      <formula>J162</formula>
    </cfRule>
  </conditionalFormatting>
  <conditionalFormatting sqref="Y162">
    <cfRule type="cellIs" dxfId="9691" priority="9627" stopIfTrue="1" operator="lessThan">
      <formula>J162</formula>
    </cfRule>
  </conditionalFormatting>
  <conditionalFormatting sqref="X162">
    <cfRule type="cellIs" dxfId="9690" priority="9626" stopIfTrue="1" operator="lessThan">
      <formula>J162</formula>
    </cfRule>
  </conditionalFormatting>
  <conditionalFormatting sqref="X162">
    <cfRule type="cellIs" dxfId="9689" priority="9625" stopIfTrue="1" operator="lessThan">
      <formula>J162</formula>
    </cfRule>
  </conditionalFormatting>
  <conditionalFormatting sqref="O163">
    <cfRule type="cellIs" dxfId="9688" priority="9624" stopIfTrue="1" operator="lessThan">
      <formula>G163</formula>
    </cfRule>
  </conditionalFormatting>
  <conditionalFormatting sqref="O163">
    <cfRule type="cellIs" dxfId="9687" priority="9623" stopIfTrue="1" operator="lessThan">
      <formula>G163</formula>
    </cfRule>
  </conditionalFormatting>
  <conditionalFormatting sqref="O163">
    <cfRule type="cellIs" dxfId="9686" priority="9622" stopIfTrue="1" operator="lessThan">
      <formula>G163</formula>
    </cfRule>
  </conditionalFormatting>
  <conditionalFormatting sqref="O163">
    <cfRule type="cellIs" dxfId="9685" priority="9621" stopIfTrue="1" operator="lessThan">
      <formula>G163</formula>
    </cfRule>
  </conditionalFormatting>
  <conditionalFormatting sqref="O163">
    <cfRule type="cellIs" dxfId="9684" priority="9620" stopIfTrue="1" operator="lessThan">
      <formula>G163</formula>
    </cfRule>
  </conditionalFormatting>
  <conditionalFormatting sqref="O163">
    <cfRule type="cellIs" dxfId="9683" priority="9619" stopIfTrue="1" operator="lessThan">
      <formula>G163</formula>
    </cfRule>
  </conditionalFormatting>
  <conditionalFormatting sqref="O163">
    <cfRule type="cellIs" dxfId="9682" priority="9618" stopIfTrue="1" operator="lessThan">
      <formula>G163</formula>
    </cfRule>
  </conditionalFormatting>
  <conditionalFormatting sqref="O163">
    <cfRule type="cellIs" dxfId="9681" priority="9617" stopIfTrue="1" operator="lessThan">
      <formula>G163</formula>
    </cfRule>
  </conditionalFormatting>
  <conditionalFormatting sqref="O163">
    <cfRule type="cellIs" dxfId="9680" priority="9616" stopIfTrue="1" operator="lessThan">
      <formula>G163</formula>
    </cfRule>
  </conditionalFormatting>
  <conditionalFormatting sqref="O163">
    <cfRule type="cellIs" dxfId="9679" priority="9615" stopIfTrue="1" operator="lessThan">
      <formula>G163</formula>
    </cfRule>
  </conditionalFormatting>
  <conditionalFormatting sqref="O163">
    <cfRule type="cellIs" dxfId="9678" priority="9614" stopIfTrue="1" operator="lessThan">
      <formula>G163</formula>
    </cfRule>
  </conditionalFormatting>
  <conditionalFormatting sqref="O163">
    <cfRule type="cellIs" dxfId="9677" priority="9613" stopIfTrue="1" operator="lessThan">
      <formula>G163</formula>
    </cfRule>
  </conditionalFormatting>
  <conditionalFormatting sqref="O163">
    <cfRule type="cellIs" dxfId="9676" priority="9612" stopIfTrue="1" operator="lessThan">
      <formula>G163</formula>
    </cfRule>
  </conditionalFormatting>
  <conditionalFormatting sqref="O163">
    <cfRule type="cellIs" dxfId="9675" priority="9611" stopIfTrue="1" operator="lessThan">
      <formula>G163</formula>
    </cfRule>
  </conditionalFormatting>
  <conditionalFormatting sqref="O163">
    <cfRule type="cellIs" dxfId="9674" priority="9610" stopIfTrue="1" operator="lessThan">
      <formula>G163</formula>
    </cfRule>
  </conditionalFormatting>
  <conditionalFormatting sqref="O163">
    <cfRule type="cellIs" dxfId="9673" priority="9609" stopIfTrue="1" operator="lessThan">
      <formula>G163</formula>
    </cfRule>
  </conditionalFormatting>
  <conditionalFormatting sqref="O163">
    <cfRule type="cellIs" dxfId="9672" priority="9608" stopIfTrue="1" operator="lessThan">
      <formula>G163</formula>
    </cfRule>
  </conditionalFormatting>
  <conditionalFormatting sqref="O163">
    <cfRule type="cellIs" dxfId="9671" priority="9607" stopIfTrue="1" operator="lessThan">
      <formula>G163</formula>
    </cfRule>
  </conditionalFormatting>
  <conditionalFormatting sqref="O163">
    <cfRule type="cellIs" dxfId="9670" priority="9606" stopIfTrue="1" operator="lessThan">
      <formula>G163</formula>
    </cfRule>
  </conditionalFormatting>
  <conditionalFormatting sqref="O163">
    <cfRule type="cellIs" dxfId="9669" priority="9605" stopIfTrue="1" operator="lessThan">
      <formula>G163</formula>
    </cfRule>
  </conditionalFormatting>
  <conditionalFormatting sqref="O163">
    <cfRule type="cellIs" dxfId="9668" priority="9604" stopIfTrue="1" operator="lessThan">
      <formula>G163</formula>
    </cfRule>
  </conditionalFormatting>
  <conditionalFormatting sqref="O163">
    <cfRule type="cellIs" dxfId="9667" priority="9603" stopIfTrue="1" operator="lessThan">
      <formula>G163</formula>
    </cfRule>
  </conditionalFormatting>
  <conditionalFormatting sqref="O163">
    <cfRule type="cellIs" dxfId="9666" priority="9602" stopIfTrue="1" operator="lessThan">
      <formula>G163</formula>
    </cfRule>
  </conditionalFormatting>
  <conditionalFormatting sqref="O163">
    <cfRule type="cellIs" dxfId="9665" priority="9601" stopIfTrue="1" operator="lessThan">
      <formula>G163</formula>
    </cfRule>
  </conditionalFormatting>
  <conditionalFormatting sqref="O163">
    <cfRule type="cellIs" dxfId="9664" priority="9600" stopIfTrue="1" operator="lessThan">
      <formula>G163</formula>
    </cfRule>
  </conditionalFormatting>
  <conditionalFormatting sqref="O163">
    <cfRule type="cellIs" dxfId="9663" priority="9599" stopIfTrue="1" operator="lessThan">
      <formula>G163</formula>
    </cfRule>
  </conditionalFormatting>
  <conditionalFormatting sqref="O163">
    <cfRule type="cellIs" dxfId="9662" priority="9598" stopIfTrue="1" operator="lessThan">
      <formula>G163</formula>
    </cfRule>
  </conditionalFormatting>
  <conditionalFormatting sqref="O163">
    <cfRule type="cellIs" dxfId="9661" priority="9597" stopIfTrue="1" operator="lessThan">
      <formula>G163</formula>
    </cfRule>
  </conditionalFormatting>
  <conditionalFormatting sqref="O163">
    <cfRule type="cellIs" dxfId="9660" priority="9596" stopIfTrue="1" operator="lessThan">
      <formula>G163</formula>
    </cfRule>
  </conditionalFormatting>
  <conditionalFormatting sqref="O163">
    <cfRule type="cellIs" dxfId="9659" priority="9595" stopIfTrue="1" operator="lessThan">
      <formula>G163</formula>
    </cfRule>
  </conditionalFormatting>
  <conditionalFormatting sqref="O163">
    <cfRule type="cellIs" dxfId="9658" priority="9594" stopIfTrue="1" operator="lessThan">
      <formula>G163</formula>
    </cfRule>
  </conditionalFormatting>
  <conditionalFormatting sqref="O163">
    <cfRule type="cellIs" dxfId="9657" priority="9593" stopIfTrue="1" operator="lessThan">
      <formula>G163</formula>
    </cfRule>
  </conditionalFormatting>
  <conditionalFormatting sqref="O163">
    <cfRule type="cellIs" dxfId="9656" priority="9592" stopIfTrue="1" operator="lessThan">
      <formula>G163</formula>
    </cfRule>
  </conditionalFormatting>
  <conditionalFormatting sqref="O163">
    <cfRule type="cellIs" dxfId="9655" priority="9591" stopIfTrue="1" operator="lessThan">
      <formula>G163</formula>
    </cfRule>
  </conditionalFormatting>
  <conditionalFormatting sqref="O163">
    <cfRule type="cellIs" dxfId="9654" priority="9590" stopIfTrue="1" operator="lessThan">
      <formula>G163</formula>
    </cfRule>
  </conditionalFormatting>
  <conditionalFormatting sqref="O163">
    <cfRule type="cellIs" dxfId="9653" priority="9589" stopIfTrue="1" operator="lessThan">
      <formula>G163</formula>
    </cfRule>
  </conditionalFormatting>
  <conditionalFormatting sqref="O163">
    <cfRule type="cellIs" dxfId="9652" priority="9588" stopIfTrue="1" operator="lessThan">
      <formula>G163</formula>
    </cfRule>
  </conditionalFormatting>
  <conditionalFormatting sqref="O163">
    <cfRule type="cellIs" dxfId="9651" priority="9587" stopIfTrue="1" operator="lessThan">
      <formula>G163</formula>
    </cfRule>
  </conditionalFormatting>
  <conditionalFormatting sqref="O163">
    <cfRule type="cellIs" dxfId="9650" priority="9586" stopIfTrue="1" operator="lessThan">
      <formula>G163</formula>
    </cfRule>
  </conditionalFormatting>
  <conditionalFormatting sqref="O163">
    <cfRule type="cellIs" dxfId="9649" priority="9585" stopIfTrue="1" operator="lessThan">
      <formula>G163</formula>
    </cfRule>
  </conditionalFormatting>
  <conditionalFormatting sqref="O163">
    <cfRule type="cellIs" dxfId="9648" priority="9584" stopIfTrue="1" operator="lessThan">
      <formula>G163</formula>
    </cfRule>
  </conditionalFormatting>
  <conditionalFormatting sqref="O163">
    <cfRule type="cellIs" dxfId="9647" priority="9583" stopIfTrue="1" operator="lessThan">
      <formula>G163</formula>
    </cfRule>
  </conditionalFormatting>
  <conditionalFormatting sqref="O163">
    <cfRule type="cellIs" dxfId="9646" priority="9582" stopIfTrue="1" operator="lessThan">
      <formula>G163</formula>
    </cfRule>
  </conditionalFormatting>
  <conditionalFormatting sqref="O163">
    <cfRule type="cellIs" dxfId="9645" priority="9581" stopIfTrue="1" operator="lessThan">
      <formula>G163</formula>
    </cfRule>
  </conditionalFormatting>
  <conditionalFormatting sqref="O163">
    <cfRule type="cellIs" dxfId="9644" priority="9580" stopIfTrue="1" operator="lessThan">
      <formula>G163</formula>
    </cfRule>
  </conditionalFormatting>
  <conditionalFormatting sqref="O163">
    <cfRule type="cellIs" dxfId="9643" priority="9579" stopIfTrue="1" operator="lessThan">
      <formula>G163</formula>
    </cfRule>
  </conditionalFormatting>
  <conditionalFormatting sqref="O163">
    <cfRule type="cellIs" dxfId="9642" priority="9578" stopIfTrue="1" operator="lessThan">
      <formula>G163</formula>
    </cfRule>
  </conditionalFormatting>
  <conditionalFormatting sqref="O163">
    <cfRule type="cellIs" dxfId="9641" priority="9577" stopIfTrue="1" operator="lessThan">
      <formula>G163</formula>
    </cfRule>
  </conditionalFormatting>
  <conditionalFormatting sqref="O163">
    <cfRule type="cellIs" dxfId="9640" priority="9576" stopIfTrue="1" operator="lessThan">
      <formula>G163</formula>
    </cfRule>
  </conditionalFormatting>
  <conditionalFormatting sqref="O163">
    <cfRule type="cellIs" dxfId="9639" priority="9575" stopIfTrue="1" operator="lessThan">
      <formula>G163</formula>
    </cfRule>
  </conditionalFormatting>
  <conditionalFormatting sqref="O163">
    <cfRule type="cellIs" dxfId="9638" priority="9574" stopIfTrue="1" operator="lessThan">
      <formula>G163</formula>
    </cfRule>
  </conditionalFormatting>
  <conditionalFormatting sqref="O163">
    <cfRule type="cellIs" dxfId="9637" priority="9573" stopIfTrue="1" operator="lessThan">
      <formula>G163</formula>
    </cfRule>
  </conditionalFormatting>
  <conditionalFormatting sqref="O163">
    <cfRule type="cellIs" dxfId="9636" priority="9572" stopIfTrue="1" operator="lessThan">
      <formula>G163</formula>
    </cfRule>
  </conditionalFormatting>
  <conditionalFormatting sqref="O163">
    <cfRule type="cellIs" dxfId="9635" priority="9571" stopIfTrue="1" operator="lessThan">
      <formula>G163</formula>
    </cfRule>
  </conditionalFormatting>
  <conditionalFormatting sqref="O163">
    <cfRule type="cellIs" dxfId="9634" priority="9570" stopIfTrue="1" operator="lessThan">
      <formula>G163</formula>
    </cfRule>
  </conditionalFormatting>
  <conditionalFormatting sqref="O163">
    <cfRule type="cellIs" dxfId="9633" priority="9569" stopIfTrue="1" operator="lessThan">
      <formula>G163</formula>
    </cfRule>
  </conditionalFormatting>
  <conditionalFormatting sqref="O163">
    <cfRule type="cellIs" dxfId="9632" priority="9568" stopIfTrue="1" operator="lessThan">
      <formula>G163</formula>
    </cfRule>
  </conditionalFormatting>
  <conditionalFormatting sqref="O163">
    <cfRule type="cellIs" dxfId="9631" priority="9567" stopIfTrue="1" operator="lessThan">
      <formula>G163</formula>
    </cfRule>
  </conditionalFormatting>
  <conditionalFormatting sqref="O163">
    <cfRule type="cellIs" dxfId="9630" priority="9566" stopIfTrue="1" operator="lessThan">
      <formula>G163</formula>
    </cfRule>
  </conditionalFormatting>
  <conditionalFormatting sqref="O163">
    <cfRule type="cellIs" dxfId="9629" priority="9565" stopIfTrue="1" operator="lessThan">
      <formula>G163</formula>
    </cfRule>
  </conditionalFormatting>
  <conditionalFormatting sqref="O163">
    <cfRule type="cellIs" dxfId="9628" priority="9564" stopIfTrue="1" operator="lessThan">
      <formula>G163</formula>
    </cfRule>
  </conditionalFormatting>
  <conditionalFormatting sqref="O163">
    <cfRule type="cellIs" dxfId="9627" priority="9563" stopIfTrue="1" operator="lessThan">
      <formula>G163</formula>
    </cfRule>
  </conditionalFormatting>
  <conditionalFormatting sqref="O163">
    <cfRule type="cellIs" dxfId="9626" priority="9562" stopIfTrue="1" operator="lessThan">
      <formula>G163</formula>
    </cfRule>
  </conditionalFormatting>
  <conditionalFormatting sqref="O163">
    <cfRule type="cellIs" dxfId="9625" priority="9561" stopIfTrue="1" operator="lessThan">
      <formula>G163</formula>
    </cfRule>
  </conditionalFormatting>
  <conditionalFormatting sqref="O163">
    <cfRule type="cellIs" dxfId="9624" priority="9560" stopIfTrue="1" operator="lessThan">
      <formula>G163</formula>
    </cfRule>
  </conditionalFormatting>
  <conditionalFormatting sqref="O163">
    <cfRule type="cellIs" dxfId="9623" priority="9559" stopIfTrue="1" operator="lessThan">
      <formula>G163</formula>
    </cfRule>
  </conditionalFormatting>
  <conditionalFormatting sqref="O163">
    <cfRule type="cellIs" dxfId="9622" priority="9558" stopIfTrue="1" operator="lessThan">
      <formula>G163</formula>
    </cfRule>
  </conditionalFormatting>
  <conditionalFormatting sqref="O163">
    <cfRule type="cellIs" dxfId="9621" priority="9557" stopIfTrue="1" operator="lessThan">
      <formula>G163</formula>
    </cfRule>
  </conditionalFormatting>
  <conditionalFormatting sqref="O163">
    <cfRule type="cellIs" dxfId="9620" priority="9556" stopIfTrue="1" operator="lessThan">
      <formula>G163</formula>
    </cfRule>
  </conditionalFormatting>
  <conditionalFormatting sqref="O163">
    <cfRule type="cellIs" dxfId="9619" priority="9555" stopIfTrue="1" operator="lessThan">
      <formula>G163</formula>
    </cfRule>
  </conditionalFormatting>
  <conditionalFormatting sqref="O163">
    <cfRule type="cellIs" dxfId="9618" priority="9554" stopIfTrue="1" operator="lessThan">
      <formula>G163</formula>
    </cfRule>
  </conditionalFormatting>
  <conditionalFormatting sqref="O163">
    <cfRule type="cellIs" dxfId="9617" priority="9553" stopIfTrue="1" operator="lessThan">
      <formula>G163</formula>
    </cfRule>
  </conditionalFormatting>
  <conditionalFormatting sqref="O163">
    <cfRule type="cellIs" dxfId="9616" priority="9552" stopIfTrue="1" operator="lessThan">
      <formula>G163</formula>
    </cfRule>
  </conditionalFormatting>
  <conditionalFormatting sqref="O163">
    <cfRule type="cellIs" dxfId="9615" priority="9551" stopIfTrue="1" operator="lessThan">
      <formula>G163</formula>
    </cfRule>
  </conditionalFormatting>
  <conditionalFormatting sqref="O163">
    <cfRule type="cellIs" dxfId="9614" priority="9550" stopIfTrue="1" operator="lessThan">
      <formula>G163</formula>
    </cfRule>
  </conditionalFormatting>
  <conditionalFormatting sqref="O163">
    <cfRule type="cellIs" dxfId="9613" priority="9549" stopIfTrue="1" operator="lessThan">
      <formula>G163</formula>
    </cfRule>
  </conditionalFormatting>
  <conditionalFormatting sqref="O163">
    <cfRule type="cellIs" dxfId="9612" priority="9548" stopIfTrue="1" operator="lessThan">
      <formula>G163</formula>
    </cfRule>
  </conditionalFormatting>
  <conditionalFormatting sqref="O163">
    <cfRule type="cellIs" dxfId="9611" priority="9547" stopIfTrue="1" operator="lessThan">
      <formula>G163</formula>
    </cfRule>
  </conditionalFormatting>
  <conditionalFormatting sqref="O163">
    <cfRule type="cellIs" dxfId="9610" priority="9546" stopIfTrue="1" operator="lessThan">
      <formula>G163</formula>
    </cfRule>
  </conditionalFormatting>
  <conditionalFormatting sqref="O163">
    <cfRule type="cellIs" dxfId="9609" priority="9545" stopIfTrue="1" operator="lessThan">
      <formula>G163</formula>
    </cfRule>
  </conditionalFormatting>
  <conditionalFormatting sqref="O163">
    <cfRule type="cellIs" dxfId="9608" priority="9544" stopIfTrue="1" operator="lessThan">
      <formula>G163</formula>
    </cfRule>
  </conditionalFormatting>
  <conditionalFormatting sqref="O163">
    <cfRule type="cellIs" dxfId="9607" priority="9543" stopIfTrue="1" operator="lessThan">
      <formula>G163</formula>
    </cfRule>
  </conditionalFormatting>
  <conditionalFormatting sqref="O163">
    <cfRule type="cellIs" dxfId="9606" priority="9542" stopIfTrue="1" operator="lessThan">
      <formula>G163</formula>
    </cfRule>
  </conditionalFormatting>
  <conditionalFormatting sqref="O163">
    <cfRule type="cellIs" dxfId="9605" priority="9541" stopIfTrue="1" operator="lessThan">
      <formula>G163</formula>
    </cfRule>
  </conditionalFormatting>
  <conditionalFormatting sqref="O163">
    <cfRule type="cellIs" dxfId="9604" priority="9540" stopIfTrue="1" operator="lessThan">
      <formula>G163</formula>
    </cfRule>
  </conditionalFormatting>
  <conditionalFormatting sqref="O163">
    <cfRule type="cellIs" dxfId="9603" priority="9539" stopIfTrue="1" operator="lessThan">
      <formula>G163</formula>
    </cfRule>
  </conditionalFormatting>
  <conditionalFormatting sqref="O163">
    <cfRule type="cellIs" dxfId="9602" priority="9538" stopIfTrue="1" operator="lessThan">
      <formula>G163</formula>
    </cfRule>
  </conditionalFormatting>
  <conditionalFormatting sqref="O163">
    <cfRule type="cellIs" dxfId="9601" priority="9537" stopIfTrue="1" operator="lessThan">
      <formula>G163</formula>
    </cfRule>
  </conditionalFormatting>
  <conditionalFormatting sqref="O163">
    <cfRule type="cellIs" dxfId="9600" priority="9536" stopIfTrue="1" operator="lessThan">
      <formula>G163</formula>
    </cfRule>
  </conditionalFormatting>
  <conditionalFormatting sqref="O163">
    <cfRule type="cellIs" dxfId="9599" priority="9535" stopIfTrue="1" operator="lessThan">
      <formula>G163</formula>
    </cfRule>
  </conditionalFormatting>
  <conditionalFormatting sqref="O163">
    <cfRule type="cellIs" dxfId="9598" priority="9534" stopIfTrue="1" operator="lessThan">
      <formula>G163</formula>
    </cfRule>
  </conditionalFormatting>
  <conditionalFormatting sqref="O163">
    <cfRule type="cellIs" dxfId="9597" priority="9533" stopIfTrue="1" operator="lessThan">
      <formula>G163</formula>
    </cfRule>
  </conditionalFormatting>
  <conditionalFormatting sqref="O163">
    <cfRule type="cellIs" dxfId="9596" priority="9532" stopIfTrue="1" operator="lessThan">
      <formula>G163</formula>
    </cfRule>
  </conditionalFormatting>
  <conditionalFormatting sqref="O163">
    <cfRule type="cellIs" dxfId="9595" priority="9531" stopIfTrue="1" operator="lessThan">
      <formula>G163</formula>
    </cfRule>
  </conditionalFormatting>
  <conditionalFormatting sqref="O163">
    <cfRule type="cellIs" dxfId="9594" priority="9530" stopIfTrue="1" operator="lessThan">
      <formula>G163</formula>
    </cfRule>
  </conditionalFormatting>
  <conditionalFormatting sqref="O163">
    <cfRule type="cellIs" dxfId="9593" priority="9529" stopIfTrue="1" operator="lessThan">
      <formula>G163</formula>
    </cfRule>
  </conditionalFormatting>
  <conditionalFormatting sqref="O163">
    <cfRule type="cellIs" dxfId="9592" priority="9528" stopIfTrue="1" operator="lessThan">
      <formula>G163</formula>
    </cfRule>
  </conditionalFormatting>
  <conditionalFormatting sqref="O163">
    <cfRule type="cellIs" dxfId="9591" priority="9527" stopIfTrue="1" operator="lessThan">
      <formula>G163</formula>
    </cfRule>
  </conditionalFormatting>
  <conditionalFormatting sqref="O163">
    <cfRule type="cellIs" dxfId="9590" priority="9526" stopIfTrue="1" operator="lessThan">
      <formula>G163</formula>
    </cfRule>
  </conditionalFormatting>
  <conditionalFormatting sqref="O163">
    <cfRule type="cellIs" dxfId="9589" priority="9525" stopIfTrue="1" operator="lessThan">
      <formula>G163</formula>
    </cfRule>
  </conditionalFormatting>
  <conditionalFormatting sqref="O163">
    <cfRule type="cellIs" dxfId="9588" priority="9524" stopIfTrue="1" operator="lessThan">
      <formula>G163</formula>
    </cfRule>
  </conditionalFormatting>
  <conditionalFormatting sqref="O163">
    <cfRule type="cellIs" dxfId="9587" priority="9523" stopIfTrue="1" operator="lessThan">
      <formula>G163</formula>
    </cfRule>
  </conditionalFormatting>
  <conditionalFormatting sqref="O163">
    <cfRule type="cellIs" dxfId="9586" priority="9522" stopIfTrue="1" operator="lessThan">
      <formula>G163</formula>
    </cfRule>
  </conditionalFormatting>
  <conditionalFormatting sqref="O163">
    <cfRule type="cellIs" dxfId="9585" priority="9521" stopIfTrue="1" operator="lessThan">
      <formula>G163</formula>
    </cfRule>
  </conditionalFormatting>
  <conditionalFormatting sqref="O163">
    <cfRule type="cellIs" dxfId="9584" priority="9520" stopIfTrue="1" operator="lessThan">
      <formula>G163</formula>
    </cfRule>
  </conditionalFormatting>
  <conditionalFormatting sqref="O163">
    <cfRule type="cellIs" dxfId="9583" priority="9519" stopIfTrue="1" operator="lessThan">
      <formula>G163</formula>
    </cfRule>
  </conditionalFormatting>
  <conditionalFormatting sqref="O163">
    <cfRule type="cellIs" dxfId="9582" priority="9518" stopIfTrue="1" operator="lessThan">
      <formula>G163</formula>
    </cfRule>
  </conditionalFormatting>
  <conditionalFormatting sqref="O163">
    <cfRule type="cellIs" dxfId="9581" priority="9517" stopIfTrue="1" operator="lessThan">
      <formula>G163</formula>
    </cfRule>
  </conditionalFormatting>
  <conditionalFormatting sqref="O163">
    <cfRule type="cellIs" dxfId="9580" priority="9516" stopIfTrue="1" operator="lessThan">
      <formula>G163</formula>
    </cfRule>
  </conditionalFormatting>
  <conditionalFormatting sqref="O163">
    <cfRule type="cellIs" dxfId="9579" priority="9515" stopIfTrue="1" operator="lessThan">
      <formula>G163</formula>
    </cfRule>
  </conditionalFormatting>
  <conditionalFormatting sqref="O163">
    <cfRule type="cellIs" dxfId="9578" priority="9514" stopIfTrue="1" operator="lessThan">
      <formula>G163</formula>
    </cfRule>
  </conditionalFormatting>
  <conditionalFormatting sqref="O163">
    <cfRule type="cellIs" dxfId="9577" priority="9513" stopIfTrue="1" operator="lessThan">
      <formula>G163</formula>
    </cfRule>
  </conditionalFormatting>
  <conditionalFormatting sqref="O163">
    <cfRule type="cellIs" dxfId="9576" priority="9512" stopIfTrue="1" operator="lessThan">
      <formula>G163</formula>
    </cfRule>
  </conditionalFormatting>
  <conditionalFormatting sqref="O163">
    <cfRule type="cellIs" dxfId="9575" priority="9511" stopIfTrue="1" operator="lessThan">
      <formula>G163</formula>
    </cfRule>
  </conditionalFormatting>
  <conditionalFormatting sqref="O163">
    <cfRule type="cellIs" dxfId="9574" priority="9510" stopIfTrue="1" operator="lessThan">
      <formula>G163</formula>
    </cfRule>
  </conditionalFormatting>
  <conditionalFormatting sqref="O163">
    <cfRule type="cellIs" dxfId="9573" priority="9509" stopIfTrue="1" operator="lessThan">
      <formula>G163</formula>
    </cfRule>
  </conditionalFormatting>
  <conditionalFormatting sqref="O163">
    <cfRule type="cellIs" dxfId="9572" priority="9508" stopIfTrue="1" operator="lessThan">
      <formula>G163</formula>
    </cfRule>
  </conditionalFormatting>
  <conditionalFormatting sqref="O163">
    <cfRule type="cellIs" dxfId="9571" priority="9507" stopIfTrue="1" operator="lessThan">
      <formula>G163</formula>
    </cfRule>
  </conditionalFormatting>
  <conditionalFormatting sqref="O163">
    <cfRule type="cellIs" dxfId="9570" priority="9506" stopIfTrue="1" operator="lessThan">
      <formula>G163</formula>
    </cfRule>
  </conditionalFormatting>
  <conditionalFormatting sqref="O163">
    <cfRule type="cellIs" dxfId="9569" priority="9505" stopIfTrue="1" operator="lessThan">
      <formula>G163</formula>
    </cfRule>
  </conditionalFormatting>
  <conditionalFormatting sqref="O163">
    <cfRule type="cellIs" dxfId="9568" priority="9504" stopIfTrue="1" operator="lessThan">
      <formula>G163</formula>
    </cfRule>
  </conditionalFormatting>
  <conditionalFormatting sqref="O163">
    <cfRule type="cellIs" dxfId="9567" priority="9503" stopIfTrue="1" operator="lessThan">
      <formula>G163</formula>
    </cfRule>
  </conditionalFormatting>
  <conditionalFormatting sqref="O163">
    <cfRule type="cellIs" dxfId="9566" priority="9502" stopIfTrue="1" operator="lessThan">
      <formula>G163</formula>
    </cfRule>
  </conditionalFormatting>
  <conditionalFormatting sqref="O163">
    <cfRule type="cellIs" dxfId="9565" priority="9501" stopIfTrue="1" operator="lessThan">
      <formula>G163</formula>
    </cfRule>
  </conditionalFormatting>
  <conditionalFormatting sqref="O163">
    <cfRule type="cellIs" dxfId="9564" priority="9500" stopIfTrue="1" operator="lessThan">
      <formula>G163</formula>
    </cfRule>
  </conditionalFormatting>
  <conditionalFormatting sqref="O163">
    <cfRule type="cellIs" dxfId="9563" priority="9499" stopIfTrue="1" operator="lessThan">
      <formula>G163</formula>
    </cfRule>
  </conditionalFormatting>
  <conditionalFormatting sqref="O163">
    <cfRule type="cellIs" dxfId="9562" priority="9498" stopIfTrue="1" operator="lessThan">
      <formula>G163</formula>
    </cfRule>
  </conditionalFormatting>
  <conditionalFormatting sqref="O163">
    <cfRule type="cellIs" dxfId="9561" priority="9497" stopIfTrue="1" operator="lessThan">
      <formula>G163</formula>
    </cfRule>
  </conditionalFormatting>
  <conditionalFormatting sqref="O163">
    <cfRule type="cellIs" dxfId="9560" priority="9496" stopIfTrue="1" operator="lessThan">
      <formula>G163</formula>
    </cfRule>
  </conditionalFormatting>
  <conditionalFormatting sqref="O163">
    <cfRule type="cellIs" dxfId="9559" priority="9495" stopIfTrue="1" operator="lessThan">
      <formula>G163</formula>
    </cfRule>
  </conditionalFormatting>
  <conditionalFormatting sqref="O163">
    <cfRule type="cellIs" dxfId="9558" priority="9494" stopIfTrue="1" operator="lessThan">
      <formula>G163</formula>
    </cfRule>
  </conditionalFormatting>
  <conditionalFormatting sqref="O163">
    <cfRule type="cellIs" dxfId="9557" priority="9493" stopIfTrue="1" operator="lessThan">
      <formula>G163</formula>
    </cfRule>
  </conditionalFormatting>
  <conditionalFormatting sqref="O163">
    <cfRule type="cellIs" dxfId="9556" priority="9492" stopIfTrue="1" operator="lessThan">
      <formula>G163</formula>
    </cfRule>
  </conditionalFormatting>
  <conditionalFormatting sqref="O163">
    <cfRule type="cellIs" dxfId="9555" priority="9491" stopIfTrue="1" operator="lessThan">
      <formula>G163</formula>
    </cfRule>
  </conditionalFormatting>
  <conditionalFormatting sqref="O163">
    <cfRule type="cellIs" dxfId="9554" priority="9490" stopIfTrue="1" operator="lessThan">
      <formula>G163</formula>
    </cfRule>
  </conditionalFormatting>
  <conditionalFormatting sqref="O163">
    <cfRule type="cellIs" dxfId="9553" priority="9489" stopIfTrue="1" operator="lessThan">
      <formula>G163</formula>
    </cfRule>
  </conditionalFormatting>
  <conditionalFormatting sqref="O163">
    <cfRule type="cellIs" dxfId="9552" priority="9488" stopIfTrue="1" operator="lessThan">
      <formula>G163</formula>
    </cfRule>
  </conditionalFormatting>
  <conditionalFormatting sqref="O163">
    <cfRule type="cellIs" dxfId="9551" priority="9487" stopIfTrue="1" operator="lessThan">
      <formula>G163</formula>
    </cfRule>
  </conditionalFormatting>
  <conditionalFormatting sqref="O163">
    <cfRule type="cellIs" dxfId="9550" priority="9486" stopIfTrue="1" operator="lessThan">
      <formula>G163</formula>
    </cfRule>
  </conditionalFormatting>
  <conditionalFormatting sqref="O163">
    <cfRule type="cellIs" dxfId="9549" priority="9485" stopIfTrue="1" operator="lessThan">
      <formula>G163</formula>
    </cfRule>
  </conditionalFormatting>
  <conditionalFormatting sqref="O163">
    <cfRule type="cellIs" dxfId="9548" priority="9484" stopIfTrue="1" operator="lessThan">
      <formula>G163</formula>
    </cfRule>
  </conditionalFormatting>
  <conditionalFormatting sqref="O163">
    <cfRule type="cellIs" dxfId="9547" priority="9483" stopIfTrue="1" operator="lessThan">
      <formula>G163</formula>
    </cfRule>
  </conditionalFormatting>
  <conditionalFormatting sqref="O163">
    <cfRule type="cellIs" dxfId="9546" priority="9482" stopIfTrue="1" operator="lessThan">
      <formula>G163</formula>
    </cfRule>
  </conditionalFormatting>
  <conditionalFormatting sqref="O163">
    <cfRule type="cellIs" dxfId="9545" priority="9481" stopIfTrue="1" operator="lessThan">
      <formula>G163</formula>
    </cfRule>
  </conditionalFormatting>
  <conditionalFormatting sqref="O163">
    <cfRule type="cellIs" dxfId="9544" priority="9480" stopIfTrue="1" operator="lessThan">
      <formula>G163</formula>
    </cfRule>
  </conditionalFormatting>
  <conditionalFormatting sqref="O163">
    <cfRule type="cellIs" dxfId="9543" priority="9479" stopIfTrue="1" operator="lessThan">
      <formula>G163</formula>
    </cfRule>
  </conditionalFormatting>
  <conditionalFormatting sqref="O163">
    <cfRule type="cellIs" dxfId="9542" priority="9478" stopIfTrue="1" operator="lessThan">
      <formula>G163</formula>
    </cfRule>
  </conditionalFormatting>
  <conditionalFormatting sqref="O163">
    <cfRule type="cellIs" dxfId="9541" priority="9477" stopIfTrue="1" operator="lessThan">
      <formula>G163</formula>
    </cfRule>
  </conditionalFormatting>
  <conditionalFormatting sqref="O163">
    <cfRule type="cellIs" dxfId="9540" priority="9476" stopIfTrue="1" operator="lessThan">
      <formula>G163</formula>
    </cfRule>
  </conditionalFormatting>
  <conditionalFormatting sqref="O163">
    <cfRule type="cellIs" dxfId="9539" priority="9475" stopIfTrue="1" operator="lessThan">
      <formula>G163</formula>
    </cfRule>
  </conditionalFormatting>
  <conditionalFormatting sqref="O163">
    <cfRule type="cellIs" dxfId="9538" priority="9474" stopIfTrue="1" operator="lessThan">
      <formula>G163</formula>
    </cfRule>
  </conditionalFormatting>
  <conditionalFormatting sqref="O163">
    <cfRule type="cellIs" dxfId="9537" priority="9473" stopIfTrue="1" operator="lessThan">
      <formula>G163</formula>
    </cfRule>
  </conditionalFormatting>
  <conditionalFormatting sqref="O163">
    <cfRule type="cellIs" dxfId="9536" priority="9472" stopIfTrue="1" operator="lessThan">
      <formula>G163</formula>
    </cfRule>
  </conditionalFormatting>
  <conditionalFormatting sqref="O163">
    <cfRule type="cellIs" dxfId="9535" priority="9471" stopIfTrue="1" operator="lessThan">
      <formula>G163</formula>
    </cfRule>
  </conditionalFormatting>
  <conditionalFormatting sqref="O163">
    <cfRule type="cellIs" dxfId="9534" priority="9470" stopIfTrue="1" operator="lessThan">
      <formula>G163</formula>
    </cfRule>
  </conditionalFormatting>
  <conditionalFormatting sqref="O163">
    <cfRule type="cellIs" dxfId="9533" priority="9469" stopIfTrue="1" operator="lessThan">
      <formula>G163</formula>
    </cfRule>
  </conditionalFormatting>
  <conditionalFormatting sqref="O163">
    <cfRule type="cellIs" dxfId="9532" priority="9468" stopIfTrue="1" operator="lessThan">
      <formula>G163</formula>
    </cfRule>
  </conditionalFormatting>
  <conditionalFormatting sqref="O163">
    <cfRule type="cellIs" dxfId="9531" priority="9467" stopIfTrue="1" operator="lessThan">
      <formula>G163</formula>
    </cfRule>
  </conditionalFormatting>
  <conditionalFormatting sqref="O163">
    <cfRule type="cellIs" dxfId="9530" priority="9466" stopIfTrue="1" operator="lessThan">
      <formula>G163</formula>
    </cfRule>
  </conditionalFormatting>
  <conditionalFormatting sqref="O163">
    <cfRule type="cellIs" dxfId="9529" priority="9465" stopIfTrue="1" operator="lessThan">
      <formula>G163</formula>
    </cfRule>
  </conditionalFormatting>
  <conditionalFormatting sqref="O163">
    <cfRule type="cellIs" dxfId="9528" priority="9464" stopIfTrue="1" operator="lessThan">
      <formula>G163</formula>
    </cfRule>
  </conditionalFormatting>
  <conditionalFormatting sqref="O163">
    <cfRule type="cellIs" dxfId="9527" priority="9463" stopIfTrue="1" operator="lessThan">
      <formula>G163</formula>
    </cfRule>
  </conditionalFormatting>
  <conditionalFormatting sqref="O163">
    <cfRule type="cellIs" dxfId="9526" priority="9462" stopIfTrue="1" operator="lessThan">
      <formula>G163</formula>
    </cfRule>
  </conditionalFormatting>
  <conditionalFormatting sqref="O163">
    <cfRule type="cellIs" dxfId="9525" priority="9461" stopIfTrue="1" operator="lessThan">
      <formula>G163</formula>
    </cfRule>
  </conditionalFormatting>
  <conditionalFormatting sqref="O163">
    <cfRule type="cellIs" dxfId="9524" priority="9460" stopIfTrue="1" operator="lessThan">
      <formula>G163</formula>
    </cfRule>
  </conditionalFormatting>
  <conditionalFormatting sqref="O163">
    <cfRule type="cellIs" dxfId="9523" priority="9459" stopIfTrue="1" operator="lessThan">
      <formula>G163</formula>
    </cfRule>
  </conditionalFormatting>
  <conditionalFormatting sqref="O163">
    <cfRule type="cellIs" dxfId="9522" priority="9458" stopIfTrue="1" operator="lessThan">
      <formula>G163</formula>
    </cfRule>
  </conditionalFormatting>
  <conditionalFormatting sqref="O163">
    <cfRule type="cellIs" dxfId="9521" priority="9457" stopIfTrue="1" operator="lessThan">
      <formula>G163</formula>
    </cfRule>
  </conditionalFormatting>
  <conditionalFormatting sqref="O163">
    <cfRule type="cellIs" dxfId="9520" priority="9456" stopIfTrue="1" operator="lessThan">
      <formula>G163</formula>
    </cfRule>
  </conditionalFormatting>
  <conditionalFormatting sqref="O163">
    <cfRule type="cellIs" dxfId="9519" priority="9455" stopIfTrue="1" operator="lessThan">
      <formula>G163</formula>
    </cfRule>
  </conditionalFormatting>
  <conditionalFormatting sqref="O163">
    <cfRule type="cellIs" dxfId="9518" priority="9454" stopIfTrue="1" operator="lessThan">
      <formula>G163</formula>
    </cfRule>
  </conditionalFormatting>
  <conditionalFormatting sqref="O163">
    <cfRule type="cellIs" dxfId="9517" priority="9453" stopIfTrue="1" operator="lessThan">
      <formula>G163</formula>
    </cfRule>
  </conditionalFormatting>
  <conditionalFormatting sqref="O163">
    <cfRule type="cellIs" dxfId="9516" priority="9452" stopIfTrue="1" operator="lessThan">
      <formula>G163</formula>
    </cfRule>
  </conditionalFormatting>
  <conditionalFormatting sqref="O163">
    <cfRule type="cellIs" dxfId="9515" priority="9451" stopIfTrue="1" operator="lessThan">
      <formula>G163</formula>
    </cfRule>
  </conditionalFormatting>
  <conditionalFormatting sqref="O163">
    <cfRule type="cellIs" dxfId="9514" priority="9450" stopIfTrue="1" operator="lessThan">
      <formula>G163</formula>
    </cfRule>
  </conditionalFormatting>
  <conditionalFormatting sqref="O163">
    <cfRule type="cellIs" dxfId="9513" priority="9449" stopIfTrue="1" operator="lessThan">
      <formula>G163</formula>
    </cfRule>
  </conditionalFormatting>
  <conditionalFormatting sqref="O163">
    <cfRule type="cellIs" dxfId="9512" priority="9448" stopIfTrue="1" operator="lessThan">
      <formula>G163</formula>
    </cfRule>
  </conditionalFormatting>
  <conditionalFormatting sqref="O163">
    <cfRule type="cellIs" dxfId="9511" priority="9447" stopIfTrue="1" operator="lessThan">
      <formula>G163</formula>
    </cfRule>
  </conditionalFormatting>
  <conditionalFormatting sqref="O163">
    <cfRule type="cellIs" dxfId="9510" priority="9446" stopIfTrue="1" operator="lessThan">
      <formula>G163</formula>
    </cfRule>
  </conditionalFormatting>
  <conditionalFormatting sqref="O163">
    <cfRule type="cellIs" dxfId="9509" priority="9445" stopIfTrue="1" operator="lessThan">
      <formula>G163</formula>
    </cfRule>
  </conditionalFormatting>
  <conditionalFormatting sqref="O163">
    <cfRule type="cellIs" dxfId="9508" priority="9444" stopIfTrue="1" operator="lessThan">
      <formula>G163</formula>
    </cfRule>
  </conditionalFormatting>
  <conditionalFormatting sqref="O163">
    <cfRule type="cellIs" dxfId="9507" priority="9443" stopIfTrue="1" operator="lessThan">
      <formula>G163</formula>
    </cfRule>
  </conditionalFormatting>
  <conditionalFormatting sqref="O163">
    <cfRule type="cellIs" dxfId="9506" priority="9442" stopIfTrue="1" operator="lessThan">
      <formula>G163</formula>
    </cfRule>
  </conditionalFormatting>
  <conditionalFormatting sqref="O163">
    <cfRule type="cellIs" dxfId="9505" priority="9441" stopIfTrue="1" operator="lessThan">
      <formula>G163</formula>
    </cfRule>
  </conditionalFormatting>
  <conditionalFormatting sqref="O163">
    <cfRule type="cellIs" dxfId="9504" priority="9440" stopIfTrue="1" operator="lessThan">
      <formula>G163</formula>
    </cfRule>
  </conditionalFormatting>
  <conditionalFormatting sqref="O163">
    <cfRule type="cellIs" dxfId="9503" priority="9439" stopIfTrue="1" operator="lessThan">
      <formula>G163</formula>
    </cfRule>
  </conditionalFormatting>
  <conditionalFormatting sqref="O163">
    <cfRule type="cellIs" dxfId="9502" priority="9438" stopIfTrue="1" operator="lessThan">
      <formula>G163</formula>
    </cfRule>
  </conditionalFormatting>
  <conditionalFormatting sqref="O163">
    <cfRule type="cellIs" dxfId="9501" priority="9437" stopIfTrue="1" operator="lessThan">
      <formula>G163</formula>
    </cfRule>
  </conditionalFormatting>
  <conditionalFormatting sqref="O163">
    <cfRule type="cellIs" dxfId="9500" priority="9436" stopIfTrue="1" operator="lessThan">
      <formula>G163</formula>
    </cfRule>
  </conditionalFormatting>
  <conditionalFormatting sqref="O163">
    <cfRule type="cellIs" dxfId="9499" priority="9435" stopIfTrue="1" operator="lessThan">
      <formula>G163</formula>
    </cfRule>
  </conditionalFormatting>
  <conditionalFormatting sqref="O163">
    <cfRule type="cellIs" dxfId="9498" priority="9434" stopIfTrue="1" operator="lessThan">
      <formula>G163</formula>
    </cfRule>
  </conditionalFormatting>
  <conditionalFormatting sqref="O163">
    <cfRule type="cellIs" dxfId="9497" priority="9433" stopIfTrue="1" operator="lessThan">
      <formula>G163</formula>
    </cfRule>
  </conditionalFormatting>
  <conditionalFormatting sqref="O163">
    <cfRule type="cellIs" dxfId="9496" priority="9432" stopIfTrue="1" operator="lessThan">
      <formula>G163</formula>
    </cfRule>
  </conditionalFormatting>
  <conditionalFormatting sqref="O163">
    <cfRule type="cellIs" dxfId="9495" priority="9431" stopIfTrue="1" operator="lessThan">
      <formula>G163</formula>
    </cfRule>
  </conditionalFormatting>
  <conditionalFormatting sqref="O163">
    <cfRule type="cellIs" dxfId="9494" priority="9430" stopIfTrue="1" operator="lessThan">
      <formula>G163</formula>
    </cfRule>
  </conditionalFormatting>
  <conditionalFormatting sqref="O163">
    <cfRule type="cellIs" dxfId="9493" priority="9429" stopIfTrue="1" operator="lessThan">
      <formula>G163</formula>
    </cfRule>
  </conditionalFormatting>
  <conditionalFormatting sqref="O163">
    <cfRule type="cellIs" dxfId="9492" priority="9428" stopIfTrue="1" operator="lessThan">
      <formula>G163</formula>
    </cfRule>
  </conditionalFormatting>
  <conditionalFormatting sqref="O163">
    <cfRule type="cellIs" dxfId="9491" priority="9427" stopIfTrue="1" operator="lessThan">
      <formula>G163</formula>
    </cfRule>
  </conditionalFormatting>
  <conditionalFormatting sqref="O163">
    <cfRule type="cellIs" dxfId="9490" priority="9426" stopIfTrue="1" operator="lessThan">
      <formula>G163</formula>
    </cfRule>
  </conditionalFormatting>
  <conditionalFormatting sqref="O163">
    <cfRule type="cellIs" dxfId="9489" priority="9425" stopIfTrue="1" operator="lessThan">
      <formula>G163</formula>
    </cfRule>
  </conditionalFormatting>
  <conditionalFormatting sqref="O163">
    <cfRule type="cellIs" dxfId="9488" priority="9424" stopIfTrue="1" operator="lessThan">
      <formula>G163</formula>
    </cfRule>
  </conditionalFormatting>
  <conditionalFormatting sqref="O163">
    <cfRule type="cellIs" dxfId="9487" priority="9423" stopIfTrue="1" operator="lessThan">
      <formula>G163</formula>
    </cfRule>
  </conditionalFormatting>
  <conditionalFormatting sqref="O163">
    <cfRule type="cellIs" dxfId="9486" priority="9422" stopIfTrue="1" operator="lessThan">
      <formula>G163</formula>
    </cfRule>
  </conditionalFormatting>
  <conditionalFormatting sqref="O163">
    <cfRule type="cellIs" dxfId="9485" priority="9421" stopIfTrue="1" operator="lessThan">
      <formula>G163</formula>
    </cfRule>
  </conditionalFormatting>
  <conditionalFormatting sqref="O163">
    <cfRule type="cellIs" dxfId="9484" priority="9420" stopIfTrue="1" operator="lessThan">
      <formula>G163</formula>
    </cfRule>
  </conditionalFormatting>
  <conditionalFormatting sqref="O163">
    <cfRule type="cellIs" dxfId="9483" priority="9419" stopIfTrue="1" operator="lessThan">
      <formula>G163</formula>
    </cfRule>
  </conditionalFormatting>
  <conditionalFormatting sqref="O163">
    <cfRule type="cellIs" dxfId="9482" priority="9418" stopIfTrue="1" operator="lessThan">
      <formula>G163</formula>
    </cfRule>
  </conditionalFormatting>
  <conditionalFormatting sqref="O163">
    <cfRule type="cellIs" dxfId="9481" priority="9417" stopIfTrue="1" operator="lessThan">
      <formula>G163</formula>
    </cfRule>
  </conditionalFormatting>
  <conditionalFormatting sqref="O163">
    <cfRule type="cellIs" dxfId="9480" priority="9416" stopIfTrue="1" operator="lessThan">
      <formula>G163</formula>
    </cfRule>
  </conditionalFormatting>
  <conditionalFormatting sqref="O163">
    <cfRule type="cellIs" dxfId="9479" priority="9415" stopIfTrue="1" operator="lessThan">
      <formula>G163</formula>
    </cfRule>
  </conditionalFormatting>
  <conditionalFormatting sqref="O163">
    <cfRule type="cellIs" dxfId="9478" priority="9414" stopIfTrue="1" operator="lessThan">
      <formula>G163</formula>
    </cfRule>
  </conditionalFormatting>
  <conditionalFormatting sqref="O163">
    <cfRule type="cellIs" dxfId="9477" priority="9413" stopIfTrue="1" operator="lessThan">
      <formula>G163</formula>
    </cfRule>
  </conditionalFormatting>
  <conditionalFormatting sqref="O163">
    <cfRule type="cellIs" dxfId="9476" priority="9412" stopIfTrue="1" operator="lessThan">
      <formula>G163</formula>
    </cfRule>
  </conditionalFormatting>
  <conditionalFormatting sqref="O163">
    <cfRule type="cellIs" dxfId="9475" priority="9411" stopIfTrue="1" operator="lessThan">
      <formula>G163</formula>
    </cfRule>
  </conditionalFormatting>
  <conditionalFormatting sqref="O163">
    <cfRule type="cellIs" dxfId="9474" priority="9410" stopIfTrue="1" operator="lessThan">
      <formula>G163</formula>
    </cfRule>
  </conditionalFormatting>
  <conditionalFormatting sqref="O163">
    <cfRule type="cellIs" dxfId="9473" priority="9409" stopIfTrue="1" operator="lessThan">
      <formula>G163</formula>
    </cfRule>
  </conditionalFormatting>
  <conditionalFormatting sqref="O163">
    <cfRule type="cellIs" dxfId="9472" priority="9408" stopIfTrue="1" operator="lessThan">
      <formula>G163</formula>
    </cfRule>
  </conditionalFormatting>
  <conditionalFormatting sqref="O163">
    <cfRule type="cellIs" dxfId="9471" priority="9407" stopIfTrue="1" operator="lessThan">
      <formula>G163</formula>
    </cfRule>
  </conditionalFormatting>
  <conditionalFormatting sqref="O163">
    <cfRule type="cellIs" dxfId="9470" priority="9406" stopIfTrue="1" operator="lessThan">
      <formula>G163</formula>
    </cfRule>
  </conditionalFormatting>
  <conditionalFormatting sqref="O163">
    <cfRule type="cellIs" dxfId="9469" priority="9405" stopIfTrue="1" operator="lessThan">
      <formula>G163</formula>
    </cfRule>
  </conditionalFormatting>
  <conditionalFormatting sqref="O163">
    <cfRule type="cellIs" dxfId="9468" priority="9404" stopIfTrue="1" operator="lessThan">
      <formula>G163</formula>
    </cfRule>
  </conditionalFormatting>
  <conditionalFormatting sqref="O163">
    <cfRule type="cellIs" dxfId="9467" priority="9403" stopIfTrue="1" operator="lessThan">
      <formula>G163</formula>
    </cfRule>
  </conditionalFormatting>
  <conditionalFormatting sqref="O163">
    <cfRule type="cellIs" dxfId="9466" priority="9402" stopIfTrue="1" operator="lessThan">
      <formula>G163</formula>
    </cfRule>
  </conditionalFormatting>
  <conditionalFormatting sqref="O163">
    <cfRule type="cellIs" dxfId="9465" priority="9401" stopIfTrue="1" operator="lessThan">
      <formula>G163</formula>
    </cfRule>
  </conditionalFormatting>
  <conditionalFormatting sqref="O163">
    <cfRule type="cellIs" dxfId="9464" priority="9400" stopIfTrue="1" operator="lessThan">
      <formula>G163</formula>
    </cfRule>
  </conditionalFormatting>
  <conditionalFormatting sqref="O163">
    <cfRule type="cellIs" dxfId="9463" priority="9399" stopIfTrue="1" operator="lessThan">
      <formula>G163</formula>
    </cfRule>
  </conditionalFormatting>
  <conditionalFormatting sqref="O163">
    <cfRule type="cellIs" dxfId="9462" priority="9398" stopIfTrue="1" operator="lessThan">
      <formula>G163</formula>
    </cfRule>
  </conditionalFormatting>
  <conditionalFormatting sqref="O163">
    <cfRule type="cellIs" dxfId="9461" priority="9397" stopIfTrue="1" operator="lessThan">
      <formula>G163</formula>
    </cfRule>
  </conditionalFormatting>
  <conditionalFormatting sqref="O163">
    <cfRule type="cellIs" dxfId="9460" priority="9396" stopIfTrue="1" operator="lessThan">
      <formula>G163</formula>
    </cfRule>
  </conditionalFormatting>
  <conditionalFormatting sqref="O163">
    <cfRule type="cellIs" dxfId="9459" priority="9395" stopIfTrue="1" operator="lessThan">
      <formula>G163</formula>
    </cfRule>
  </conditionalFormatting>
  <conditionalFormatting sqref="O163">
    <cfRule type="cellIs" dxfId="9458" priority="9394" stopIfTrue="1" operator="lessThan">
      <formula>G163</formula>
    </cfRule>
  </conditionalFormatting>
  <conditionalFormatting sqref="O163">
    <cfRule type="cellIs" dxfId="9457" priority="9393" stopIfTrue="1" operator="lessThan">
      <formula>G163</formula>
    </cfRule>
  </conditionalFormatting>
  <conditionalFormatting sqref="O163">
    <cfRule type="cellIs" dxfId="9456" priority="9392" stopIfTrue="1" operator="lessThan">
      <formula>G163</formula>
    </cfRule>
  </conditionalFormatting>
  <conditionalFormatting sqref="O163">
    <cfRule type="cellIs" dxfId="9455" priority="9391" stopIfTrue="1" operator="lessThan">
      <formula>G163</formula>
    </cfRule>
  </conditionalFormatting>
  <conditionalFormatting sqref="O163">
    <cfRule type="cellIs" dxfId="9454" priority="9390" stopIfTrue="1" operator="lessThan">
      <formula>G163</formula>
    </cfRule>
  </conditionalFormatting>
  <conditionalFormatting sqref="O163">
    <cfRule type="cellIs" dxfId="9453" priority="9389" stopIfTrue="1" operator="lessThan">
      <formula>G163</formula>
    </cfRule>
  </conditionalFormatting>
  <conditionalFormatting sqref="O163">
    <cfRule type="cellIs" dxfId="9452" priority="9388" stopIfTrue="1" operator="lessThan">
      <formula>G163</formula>
    </cfRule>
  </conditionalFormatting>
  <conditionalFormatting sqref="O163">
    <cfRule type="cellIs" dxfId="9451" priority="9387" stopIfTrue="1" operator="lessThan">
      <formula>G163</formula>
    </cfRule>
  </conditionalFormatting>
  <conditionalFormatting sqref="O163">
    <cfRule type="cellIs" dxfId="9450" priority="9386" stopIfTrue="1" operator="lessThan">
      <formula>G163</formula>
    </cfRule>
  </conditionalFormatting>
  <conditionalFormatting sqref="O163">
    <cfRule type="cellIs" dxfId="9449" priority="9385" stopIfTrue="1" operator="lessThan">
      <formula>G163</formula>
    </cfRule>
  </conditionalFormatting>
  <conditionalFormatting sqref="O163">
    <cfRule type="cellIs" dxfId="9448" priority="9384" stopIfTrue="1" operator="lessThan">
      <formula>G163</formula>
    </cfRule>
  </conditionalFormatting>
  <conditionalFormatting sqref="O163">
    <cfRule type="cellIs" dxfId="9447" priority="9383" stopIfTrue="1" operator="lessThan">
      <formula>G163</formula>
    </cfRule>
  </conditionalFormatting>
  <conditionalFormatting sqref="O163">
    <cfRule type="cellIs" dxfId="9446" priority="9382" stopIfTrue="1" operator="lessThan">
      <formula>G163</formula>
    </cfRule>
  </conditionalFormatting>
  <conditionalFormatting sqref="O163">
    <cfRule type="cellIs" dxfId="9445" priority="9381" stopIfTrue="1" operator="lessThan">
      <formula>G163</formula>
    </cfRule>
  </conditionalFormatting>
  <conditionalFormatting sqref="O163">
    <cfRule type="cellIs" dxfId="9444" priority="9380" stopIfTrue="1" operator="lessThan">
      <formula>G163</formula>
    </cfRule>
  </conditionalFormatting>
  <conditionalFormatting sqref="O163">
    <cfRule type="cellIs" dxfId="9443" priority="9379" stopIfTrue="1" operator="lessThan">
      <formula>G163</formula>
    </cfRule>
  </conditionalFormatting>
  <conditionalFormatting sqref="O163">
    <cfRule type="cellIs" dxfId="9442" priority="9378" stopIfTrue="1" operator="lessThan">
      <formula>G163</formula>
    </cfRule>
  </conditionalFormatting>
  <conditionalFormatting sqref="O163">
    <cfRule type="cellIs" dxfId="9441" priority="9377" stopIfTrue="1" operator="lessThan">
      <formula>G163</formula>
    </cfRule>
  </conditionalFormatting>
  <conditionalFormatting sqref="O163">
    <cfRule type="cellIs" dxfId="9440" priority="9376" stopIfTrue="1" operator="lessThan">
      <formula>G163</formula>
    </cfRule>
  </conditionalFormatting>
  <conditionalFormatting sqref="O163">
    <cfRule type="cellIs" dxfId="9439" priority="9375" stopIfTrue="1" operator="lessThan">
      <formula>G163</formula>
    </cfRule>
  </conditionalFormatting>
  <conditionalFormatting sqref="O163">
    <cfRule type="cellIs" dxfId="9438" priority="9374" stopIfTrue="1" operator="lessThan">
      <formula>G163</formula>
    </cfRule>
  </conditionalFormatting>
  <conditionalFormatting sqref="O163">
    <cfRule type="cellIs" dxfId="9437" priority="9373" stopIfTrue="1" operator="lessThan">
      <formula>G163</formula>
    </cfRule>
  </conditionalFormatting>
  <conditionalFormatting sqref="O163">
    <cfRule type="cellIs" dxfId="9436" priority="9372" stopIfTrue="1" operator="lessThan">
      <formula>G163</formula>
    </cfRule>
  </conditionalFormatting>
  <conditionalFormatting sqref="O163">
    <cfRule type="cellIs" dxfId="9435" priority="9371" stopIfTrue="1" operator="lessThan">
      <formula>G163</formula>
    </cfRule>
  </conditionalFormatting>
  <conditionalFormatting sqref="O163">
    <cfRule type="cellIs" dxfId="9434" priority="9370" stopIfTrue="1" operator="lessThan">
      <formula>G163</formula>
    </cfRule>
  </conditionalFormatting>
  <conditionalFormatting sqref="O163">
    <cfRule type="cellIs" dxfId="9433" priority="9369" stopIfTrue="1" operator="lessThan">
      <formula>G163</formula>
    </cfRule>
  </conditionalFormatting>
  <conditionalFormatting sqref="O163">
    <cfRule type="cellIs" dxfId="9432" priority="9368" stopIfTrue="1" operator="lessThan">
      <formula>G163</formula>
    </cfRule>
  </conditionalFormatting>
  <conditionalFormatting sqref="O163">
    <cfRule type="cellIs" dxfId="9431" priority="9367" stopIfTrue="1" operator="lessThan">
      <formula>G163</formula>
    </cfRule>
  </conditionalFormatting>
  <conditionalFormatting sqref="O163">
    <cfRule type="cellIs" dxfId="9430" priority="9366" stopIfTrue="1" operator="lessThan">
      <formula>G163</formula>
    </cfRule>
  </conditionalFormatting>
  <conditionalFormatting sqref="O163">
    <cfRule type="cellIs" dxfId="9429" priority="9365" stopIfTrue="1" operator="lessThan">
      <formula>G163</formula>
    </cfRule>
  </conditionalFormatting>
  <conditionalFormatting sqref="O163">
    <cfRule type="cellIs" dxfId="9428" priority="9364" stopIfTrue="1" operator="lessThan">
      <formula>G163</formula>
    </cfRule>
  </conditionalFormatting>
  <conditionalFormatting sqref="O163">
    <cfRule type="cellIs" dxfId="9427" priority="9363" stopIfTrue="1" operator="lessThan">
      <formula>G163</formula>
    </cfRule>
  </conditionalFormatting>
  <conditionalFormatting sqref="O163">
    <cfRule type="cellIs" dxfId="9426" priority="9362" stopIfTrue="1" operator="lessThan">
      <formula>G163</formula>
    </cfRule>
  </conditionalFormatting>
  <conditionalFormatting sqref="O163">
    <cfRule type="cellIs" dxfId="9425" priority="9361" stopIfTrue="1" operator="lessThan">
      <formula>G163</formula>
    </cfRule>
  </conditionalFormatting>
  <conditionalFormatting sqref="O163">
    <cfRule type="cellIs" dxfId="9424" priority="9360" stopIfTrue="1" operator="lessThan">
      <formula>G163</formula>
    </cfRule>
  </conditionalFormatting>
  <conditionalFormatting sqref="O163">
    <cfRule type="cellIs" dxfId="9423" priority="9359" stopIfTrue="1" operator="lessThan">
      <formula>G163</formula>
    </cfRule>
  </conditionalFormatting>
  <conditionalFormatting sqref="O163">
    <cfRule type="cellIs" dxfId="9422" priority="9358" stopIfTrue="1" operator="lessThan">
      <formula>G163</formula>
    </cfRule>
  </conditionalFormatting>
  <conditionalFormatting sqref="O163">
    <cfRule type="cellIs" dxfId="9421" priority="9357" stopIfTrue="1" operator="lessThan">
      <formula>G163</formula>
    </cfRule>
  </conditionalFormatting>
  <conditionalFormatting sqref="O163">
    <cfRule type="cellIs" dxfId="9420" priority="9356" stopIfTrue="1" operator="lessThan">
      <formula>G163</formula>
    </cfRule>
  </conditionalFormatting>
  <conditionalFormatting sqref="O163">
    <cfRule type="cellIs" dxfId="9419" priority="9355" stopIfTrue="1" operator="lessThan">
      <formula>G163</formula>
    </cfRule>
  </conditionalFormatting>
  <conditionalFormatting sqref="O163">
    <cfRule type="cellIs" dxfId="9418" priority="9354" stopIfTrue="1" operator="lessThan">
      <formula>G163</formula>
    </cfRule>
  </conditionalFormatting>
  <conditionalFormatting sqref="O163">
    <cfRule type="cellIs" dxfId="9417" priority="9353" stopIfTrue="1" operator="lessThan">
      <formula>G163</formula>
    </cfRule>
  </conditionalFormatting>
  <conditionalFormatting sqref="O163">
    <cfRule type="cellIs" dxfId="9416" priority="9352" stopIfTrue="1" operator="lessThan">
      <formula>G163</formula>
    </cfRule>
  </conditionalFormatting>
  <conditionalFormatting sqref="O163">
    <cfRule type="cellIs" dxfId="9415" priority="9351" stopIfTrue="1" operator="lessThan">
      <formula>G163</formula>
    </cfRule>
  </conditionalFormatting>
  <conditionalFormatting sqref="O163">
    <cfRule type="cellIs" dxfId="9414" priority="9350" stopIfTrue="1" operator="lessThan">
      <formula>G163</formula>
    </cfRule>
  </conditionalFormatting>
  <conditionalFormatting sqref="O163">
    <cfRule type="cellIs" dxfId="9413" priority="9349" stopIfTrue="1" operator="lessThan">
      <formula>G163</formula>
    </cfRule>
  </conditionalFormatting>
  <conditionalFormatting sqref="O163">
    <cfRule type="cellIs" dxfId="9412" priority="9348" stopIfTrue="1" operator="lessThan">
      <formula>G163</formula>
    </cfRule>
  </conditionalFormatting>
  <conditionalFormatting sqref="O163">
    <cfRule type="cellIs" dxfId="9411" priority="9347" stopIfTrue="1" operator="lessThan">
      <formula>G163</formula>
    </cfRule>
  </conditionalFormatting>
  <conditionalFormatting sqref="O163">
    <cfRule type="cellIs" dxfId="9410" priority="9346" stopIfTrue="1" operator="lessThan">
      <formula>G163</formula>
    </cfRule>
  </conditionalFormatting>
  <conditionalFormatting sqref="O163">
    <cfRule type="cellIs" dxfId="9409" priority="9345" stopIfTrue="1" operator="lessThan">
      <formula>G163</formula>
    </cfRule>
  </conditionalFormatting>
  <conditionalFormatting sqref="O163">
    <cfRule type="cellIs" dxfId="9408" priority="9344" stopIfTrue="1" operator="lessThan">
      <formula>G163</formula>
    </cfRule>
  </conditionalFormatting>
  <conditionalFormatting sqref="O163">
    <cfRule type="cellIs" dxfId="9407" priority="9343" stopIfTrue="1" operator="lessThan">
      <formula>G163</formula>
    </cfRule>
  </conditionalFormatting>
  <conditionalFormatting sqref="O163">
    <cfRule type="cellIs" dxfId="9406" priority="9342" stopIfTrue="1" operator="lessThan">
      <formula>G163</formula>
    </cfRule>
  </conditionalFormatting>
  <conditionalFormatting sqref="O163">
    <cfRule type="cellIs" dxfId="9405" priority="9341" stopIfTrue="1" operator="lessThan">
      <formula>G163</formula>
    </cfRule>
  </conditionalFormatting>
  <conditionalFormatting sqref="O163">
    <cfRule type="cellIs" dxfId="9404" priority="9340" stopIfTrue="1" operator="lessThan">
      <formula>G163</formula>
    </cfRule>
  </conditionalFormatting>
  <conditionalFormatting sqref="O163">
    <cfRule type="cellIs" dxfId="9403" priority="9339" stopIfTrue="1" operator="lessThan">
      <formula>G163</formula>
    </cfRule>
  </conditionalFormatting>
  <conditionalFormatting sqref="O163">
    <cfRule type="cellIs" dxfId="9402" priority="9338" stopIfTrue="1" operator="lessThan">
      <formula>G163</formula>
    </cfRule>
  </conditionalFormatting>
  <conditionalFormatting sqref="O163">
    <cfRule type="cellIs" dxfId="9401" priority="9337" stopIfTrue="1" operator="lessThan">
      <formula>G163</formula>
    </cfRule>
  </conditionalFormatting>
  <conditionalFormatting sqref="O163">
    <cfRule type="cellIs" dxfId="9400" priority="9336" stopIfTrue="1" operator="lessThan">
      <formula>G163</formula>
    </cfRule>
  </conditionalFormatting>
  <conditionalFormatting sqref="O163">
    <cfRule type="cellIs" dxfId="9399" priority="9335" stopIfTrue="1" operator="lessThan">
      <formula>G163</formula>
    </cfRule>
  </conditionalFormatting>
  <conditionalFormatting sqref="O163">
    <cfRule type="cellIs" dxfId="9398" priority="9334" stopIfTrue="1" operator="lessThan">
      <formula>G163</formula>
    </cfRule>
  </conditionalFormatting>
  <conditionalFormatting sqref="O163">
    <cfRule type="cellIs" dxfId="9397" priority="9333" stopIfTrue="1" operator="lessThan">
      <formula>G163</formula>
    </cfRule>
  </conditionalFormatting>
  <conditionalFormatting sqref="O163">
    <cfRule type="cellIs" dxfId="9396" priority="9332" stopIfTrue="1" operator="lessThan">
      <formula>G163</formula>
    </cfRule>
  </conditionalFormatting>
  <conditionalFormatting sqref="O163">
    <cfRule type="cellIs" dxfId="9395" priority="9331" stopIfTrue="1" operator="lessThan">
      <formula>G163</formula>
    </cfRule>
  </conditionalFormatting>
  <conditionalFormatting sqref="O163">
    <cfRule type="cellIs" dxfId="9394" priority="9330" stopIfTrue="1" operator="lessThan">
      <formula>G163</formula>
    </cfRule>
  </conditionalFormatting>
  <conditionalFormatting sqref="O163">
    <cfRule type="cellIs" dxfId="9393" priority="9329" stopIfTrue="1" operator="lessThan">
      <formula>G163</formula>
    </cfRule>
  </conditionalFormatting>
  <conditionalFormatting sqref="O163">
    <cfRule type="cellIs" dxfId="9392" priority="9328" stopIfTrue="1" operator="lessThan">
      <formula>G163</formula>
    </cfRule>
  </conditionalFormatting>
  <conditionalFormatting sqref="O163">
    <cfRule type="cellIs" dxfId="9391" priority="9327" stopIfTrue="1" operator="lessThan">
      <formula>G163</formula>
    </cfRule>
  </conditionalFormatting>
  <conditionalFormatting sqref="O163">
    <cfRule type="cellIs" dxfId="9390" priority="9326" stopIfTrue="1" operator="lessThan">
      <formula>G163</formula>
    </cfRule>
  </conditionalFormatting>
  <conditionalFormatting sqref="O163">
    <cfRule type="cellIs" dxfId="9389" priority="9325" stopIfTrue="1" operator="lessThan">
      <formula>G163</formula>
    </cfRule>
  </conditionalFormatting>
  <conditionalFormatting sqref="O163">
    <cfRule type="cellIs" dxfId="9388" priority="9324" stopIfTrue="1" operator="lessThan">
      <formula>G163</formula>
    </cfRule>
  </conditionalFormatting>
  <conditionalFormatting sqref="O163">
    <cfRule type="cellIs" dxfId="9387" priority="9323" stopIfTrue="1" operator="lessThan">
      <formula>G163</formula>
    </cfRule>
  </conditionalFormatting>
  <conditionalFormatting sqref="O163">
    <cfRule type="cellIs" dxfId="9386" priority="9322" stopIfTrue="1" operator="lessThan">
      <formula>G163</formula>
    </cfRule>
  </conditionalFormatting>
  <conditionalFormatting sqref="O163">
    <cfRule type="cellIs" dxfId="9385" priority="9321" stopIfTrue="1" operator="lessThan">
      <formula>G163</formula>
    </cfRule>
  </conditionalFormatting>
  <conditionalFormatting sqref="O163">
    <cfRule type="cellIs" dxfId="9384" priority="9320" stopIfTrue="1" operator="lessThan">
      <formula>G163</formula>
    </cfRule>
  </conditionalFormatting>
  <conditionalFormatting sqref="O163">
    <cfRule type="cellIs" dxfId="9383" priority="9319" stopIfTrue="1" operator="lessThan">
      <formula>G163</formula>
    </cfRule>
  </conditionalFormatting>
  <conditionalFormatting sqref="O163">
    <cfRule type="cellIs" dxfId="9382" priority="9318" stopIfTrue="1" operator="lessThan">
      <formula>G163</formula>
    </cfRule>
  </conditionalFormatting>
  <conditionalFormatting sqref="O163">
    <cfRule type="cellIs" dxfId="9381" priority="9317" stopIfTrue="1" operator="lessThan">
      <formula>G163</formula>
    </cfRule>
  </conditionalFormatting>
  <conditionalFormatting sqref="O163">
    <cfRule type="cellIs" dxfId="9380" priority="9316" stopIfTrue="1" operator="lessThan">
      <formula>G163</formula>
    </cfRule>
  </conditionalFormatting>
  <conditionalFormatting sqref="O163">
    <cfRule type="cellIs" dxfId="9379" priority="9315" stopIfTrue="1" operator="lessThan">
      <formula>G163</formula>
    </cfRule>
  </conditionalFormatting>
  <conditionalFormatting sqref="O163">
    <cfRule type="cellIs" dxfId="9378" priority="9314" stopIfTrue="1" operator="lessThan">
      <formula>G163</formula>
    </cfRule>
  </conditionalFormatting>
  <conditionalFormatting sqref="O163">
    <cfRule type="cellIs" dxfId="9377" priority="9313" stopIfTrue="1" operator="lessThan">
      <formula>G163</formula>
    </cfRule>
  </conditionalFormatting>
  <conditionalFormatting sqref="O163">
    <cfRule type="cellIs" dxfId="9376" priority="9312" stopIfTrue="1" operator="lessThan">
      <formula>G163</formula>
    </cfRule>
  </conditionalFormatting>
  <conditionalFormatting sqref="O163">
    <cfRule type="cellIs" dxfId="9375" priority="9311" stopIfTrue="1" operator="lessThan">
      <formula>G163</formula>
    </cfRule>
  </conditionalFormatting>
  <conditionalFormatting sqref="O163">
    <cfRule type="cellIs" dxfId="9374" priority="9310" stopIfTrue="1" operator="lessThan">
      <formula>G163</formula>
    </cfRule>
  </conditionalFormatting>
  <conditionalFormatting sqref="O163">
    <cfRule type="cellIs" dxfId="9373" priority="9309" stopIfTrue="1" operator="lessThan">
      <formula>G163</formula>
    </cfRule>
  </conditionalFormatting>
  <conditionalFormatting sqref="O163">
    <cfRule type="cellIs" dxfId="9372" priority="9308" stopIfTrue="1" operator="lessThan">
      <formula>G163</formula>
    </cfRule>
  </conditionalFormatting>
  <conditionalFormatting sqref="O163">
    <cfRule type="cellIs" dxfId="9371" priority="9307" stopIfTrue="1" operator="lessThan">
      <formula>G163</formula>
    </cfRule>
  </conditionalFormatting>
  <conditionalFormatting sqref="O163">
    <cfRule type="cellIs" dxfId="9370" priority="9306" stopIfTrue="1" operator="lessThan">
      <formula>G163</formula>
    </cfRule>
  </conditionalFormatting>
  <conditionalFormatting sqref="O163">
    <cfRule type="cellIs" dxfId="9369" priority="9305" stopIfTrue="1" operator="lessThan">
      <formula>G163</formula>
    </cfRule>
  </conditionalFormatting>
  <conditionalFormatting sqref="O163">
    <cfRule type="cellIs" dxfId="9368" priority="9304" stopIfTrue="1" operator="lessThan">
      <formula>G163</formula>
    </cfRule>
  </conditionalFormatting>
  <conditionalFormatting sqref="O163">
    <cfRule type="cellIs" dxfId="9367" priority="9303" stopIfTrue="1" operator="lessThan">
      <formula>G163</formula>
    </cfRule>
  </conditionalFormatting>
  <conditionalFormatting sqref="O163">
    <cfRule type="cellIs" dxfId="9366" priority="9302" stopIfTrue="1" operator="lessThan">
      <formula>G163</formula>
    </cfRule>
  </conditionalFormatting>
  <conditionalFormatting sqref="O163">
    <cfRule type="cellIs" dxfId="9365" priority="9301" stopIfTrue="1" operator="lessThan">
      <formula>G163</formula>
    </cfRule>
  </conditionalFormatting>
  <conditionalFormatting sqref="O163">
    <cfRule type="cellIs" dxfId="9364" priority="9300" stopIfTrue="1" operator="lessThan">
      <formula>G163</formula>
    </cfRule>
  </conditionalFormatting>
  <conditionalFormatting sqref="O163">
    <cfRule type="cellIs" dxfId="9363" priority="9299" stopIfTrue="1" operator="lessThan">
      <formula>G163</formula>
    </cfRule>
  </conditionalFormatting>
  <conditionalFormatting sqref="O163">
    <cfRule type="cellIs" dxfId="9362" priority="9298" stopIfTrue="1" operator="lessThan">
      <formula>G163</formula>
    </cfRule>
  </conditionalFormatting>
  <conditionalFormatting sqref="O163">
    <cfRule type="cellIs" dxfId="9361" priority="9297" stopIfTrue="1" operator="lessThan">
      <formula>G163</formula>
    </cfRule>
  </conditionalFormatting>
  <conditionalFormatting sqref="O163">
    <cfRule type="cellIs" dxfId="9360" priority="9296" stopIfTrue="1" operator="lessThan">
      <formula>G163</formula>
    </cfRule>
  </conditionalFormatting>
  <conditionalFormatting sqref="O163">
    <cfRule type="cellIs" dxfId="9359" priority="9295" stopIfTrue="1" operator="lessThan">
      <formula>G163</formula>
    </cfRule>
  </conditionalFormatting>
  <conditionalFormatting sqref="O163">
    <cfRule type="cellIs" dxfId="9358" priority="9294" stopIfTrue="1" operator="lessThan">
      <formula>G163</formula>
    </cfRule>
  </conditionalFormatting>
  <conditionalFormatting sqref="O163">
    <cfRule type="cellIs" dxfId="9357" priority="9293" stopIfTrue="1" operator="lessThan">
      <formula>G163</formula>
    </cfRule>
  </conditionalFormatting>
  <conditionalFormatting sqref="O163">
    <cfRule type="cellIs" dxfId="9356" priority="9292" stopIfTrue="1" operator="lessThan">
      <formula>G163</formula>
    </cfRule>
  </conditionalFormatting>
  <conditionalFormatting sqref="O163">
    <cfRule type="cellIs" dxfId="9355" priority="9291" stopIfTrue="1" operator="lessThan">
      <formula>G163</formula>
    </cfRule>
  </conditionalFormatting>
  <conditionalFormatting sqref="O163">
    <cfRule type="cellIs" dxfId="9354" priority="9290" stopIfTrue="1" operator="lessThan">
      <formula>G163</formula>
    </cfRule>
  </conditionalFormatting>
  <conditionalFormatting sqref="O163">
    <cfRule type="cellIs" dxfId="9353" priority="9289" stopIfTrue="1" operator="lessThan">
      <formula>G163</formula>
    </cfRule>
  </conditionalFormatting>
  <conditionalFormatting sqref="O163">
    <cfRule type="cellIs" dxfId="9352" priority="9288" stopIfTrue="1" operator="lessThan">
      <formula>G163</formula>
    </cfRule>
  </conditionalFormatting>
  <conditionalFormatting sqref="O163">
    <cfRule type="cellIs" dxfId="9351" priority="9287" stopIfTrue="1" operator="lessThan">
      <formula>G163</formula>
    </cfRule>
  </conditionalFormatting>
  <conditionalFormatting sqref="O163">
    <cfRule type="cellIs" dxfId="9350" priority="9286" stopIfTrue="1" operator="lessThan">
      <formula>G163</formula>
    </cfRule>
  </conditionalFormatting>
  <conditionalFormatting sqref="O163">
    <cfRule type="cellIs" dxfId="9349" priority="9285" stopIfTrue="1" operator="lessThan">
      <formula>G163</formula>
    </cfRule>
  </conditionalFormatting>
  <conditionalFormatting sqref="O163">
    <cfRule type="cellIs" dxfId="9348" priority="9284" stopIfTrue="1" operator="lessThan">
      <formula>G163</formula>
    </cfRule>
  </conditionalFormatting>
  <conditionalFormatting sqref="O163">
    <cfRule type="cellIs" dxfId="9347" priority="9283" stopIfTrue="1" operator="lessThan">
      <formula>G163</formula>
    </cfRule>
  </conditionalFormatting>
  <conditionalFormatting sqref="O163">
    <cfRule type="cellIs" dxfId="9346" priority="9282" stopIfTrue="1" operator="lessThan">
      <formula>G163</formula>
    </cfRule>
  </conditionalFormatting>
  <conditionalFormatting sqref="O163">
    <cfRule type="cellIs" dxfId="9345" priority="9281" stopIfTrue="1" operator="lessThan">
      <formula>G163</formula>
    </cfRule>
  </conditionalFormatting>
  <conditionalFormatting sqref="O163">
    <cfRule type="cellIs" dxfId="9344" priority="9280" stopIfTrue="1" operator="lessThan">
      <formula>G163</formula>
    </cfRule>
  </conditionalFormatting>
  <conditionalFormatting sqref="O163">
    <cfRule type="cellIs" dxfId="9343" priority="9279" stopIfTrue="1" operator="lessThan">
      <formula>G163</formula>
    </cfRule>
  </conditionalFormatting>
  <conditionalFormatting sqref="O163">
    <cfRule type="cellIs" dxfId="9342" priority="9278" stopIfTrue="1" operator="lessThan">
      <formula>G163</formula>
    </cfRule>
  </conditionalFormatting>
  <conditionalFormatting sqref="O163">
    <cfRule type="cellIs" dxfId="9341" priority="9277" stopIfTrue="1" operator="lessThan">
      <formula>G163</formula>
    </cfRule>
  </conditionalFormatting>
  <conditionalFormatting sqref="O163">
    <cfRule type="cellIs" dxfId="9340" priority="9276" stopIfTrue="1" operator="lessThan">
      <formula>G163</formula>
    </cfRule>
  </conditionalFormatting>
  <conditionalFormatting sqref="O163">
    <cfRule type="cellIs" dxfId="9339" priority="9275" stopIfTrue="1" operator="lessThan">
      <formula>G163</formula>
    </cfRule>
  </conditionalFormatting>
  <conditionalFormatting sqref="O163">
    <cfRule type="cellIs" dxfId="9338" priority="9274" stopIfTrue="1" operator="lessThan">
      <formula>G163</formula>
    </cfRule>
  </conditionalFormatting>
  <conditionalFormatting sqref="O163">
    <cfRule type="cellIs" dxfId="9337" priority="9273" stopIfTrue="1" operator="lessThan">
      <formula>G163</formula>
    </cfRule>
  </conditionalFormatting>
  <conditionalFormatting sqref="O163">
    <cfRule type="cellIs" dxfId="9336" priority="9272" stopIfTrue="1" operator="lessThan">
      <formula>G163</formula>
    </cfRule>
  </conditionalFormatting>
  <conditionalFormatting sqref="O163">
    <cfRule type="cellIs" dxfId="9335" priority="9271" stopIfTrue="1" operator="lessThan">
      <formula>G163</formula>
    </cfRule>
  </conditionalFormatting>
  <conditionalFormatting sqref="O163">
    <cfRule type="cellIs" dxfId="9334" priority="9270" stopIfTrue="1" operator="lessThan">
      <formula>G163</formula>
    </cfRule>
  </conditionalFormatting>
  <conditionalFormatting sqref="O163">
    <cfRule type="cellIs" dxfId="9333" priority="9269" stopIfTrue="1" operator="lessThan">
      <formula>G163</formula>
    </cfRule>
  </conditionalFormatting>
  <conditionalFormatting sqref="O163">
    <cfRule type="cellIs" dxfId="9332" priority="9268" stopIfTrue="1" operator="lessThan">
      <formula>G163</formula>
    </cfRule>
  </conditionalFormatting>
  <conditionalFormatting sqref="O163">
    <cfRule type="cellIs" dxfId="9331" priority="9267" stopIfTrue="1" operator="lessThan">
      <formula>G163</formula>
    </cfRule>
  </conditionalFormatting>
  <conditionalFormatting sqref="O163">
    <cfRule type="cellIs" dxfId="9330" priority="9266" stopIfTrue="1" operator="lessThan">
      <formula>G163</formula>
    </cfRule>
  </conditionalFormatting>
  <conditionalFormatting sqref="O163">
    <cfRule type="cellIs" dxfId="9329" priority="9265" stopIfTrue="1" operator="lessThan">
      <formula>G163</formula>
    </cfRule>
  </conditionalFormatting>
  <conditionalFormatting sqref="O163">
    <cfRule type="cellIs" dxfId="9328" priority="9264" stopIfTrue="1" operator="lessThan">
      <formula>G163</formula>
    </cfRule>
  </conditionalFormatting>
  <conditionalFormatting sqref="O163">
    <cfRule type="cellIs" dxfId="9327" priority="9263" stopIfTrue="1" operator="lessThan">
      <formula>G163</formula>
    </cfRule>
  </conditionalFormatting>
  <conditionalFormatting sqref="O163">
    <cfRule type="cellIs" dxfId="9326" priority="9262" stopIfTrue="1" operator="lessThan">
      <formula>G163</formula>
    </cfRule>
  </conditionalFormatting>
  <conditionalFormatting sqref="O163">
    <cfRule type="cellIs" dxfId="9325" priority="9261" stopIfTrue="1" operator="lessThan">
      <formula>G163</formula>
    </cfRule>
  </conditionalFormatting>
  <conditionalFormatting sqref="O163">
    <cfRule type="cellIs" dxfId="9324" priority="9260" stopIfTrue="1" operator="lessThan">
      <formula>G163</formula>
    </cfRule>
  </conditionalFormatting>
  <conditionalFormatting sqref="Y163">
    <cfRule type="cellIs" dxfId="9323" priority="9259" stopIfTrue="1" operator="lessThan">
      <formula>J163</formula>
    </cfRule>
  </conditionalFormatting>
  <conditionalFormatting sqref="Y163">
    <cfRule type="cellIs" dxfId="9322" priority="9258" stopIfTrue="1" operator="lessThan">
      <formula>J163</formula>
    </cfRule>
  </conditionalFormatting>
  <conditionalFormatting sqref="Y163">
    <cfRule type="cellIs" dxfId="9321" priority="9257" stopIfTrue="1" operator="lessThan">
      <formula>J163</formula>
    </cfRule>
  </conditionalFormatting>
  <conditionalFormatting sqref="Y163">
    <cfRule type="cellIs" dxfId="9320" priority="9256" stopIfTrue="1" operator="lessThan">
      <formula>J163</formula>
    </cfRule>
  </conditionalFormatting>
  <conditionalFormatting sqref="Y163">
    <cfRule type="cellIs" dxfId="9319" priority="9255" stopIfTrue="1" operator="lessThan">
      <formula>J163</formula>
    </cfRule>
  </conditionalFormatting>
  <conditionalFormatting sqref="Y163">
    <cfRule type="cellIs" dxfId="9318" priority="9254" stopIfTrue="1" operator="lessThan">
      <formula>J163</formula>
    </cfRule>
  </conditionalFormatting>
  <conditionalFormatting sqref="Y163">
    <cfRule type="cellIs" dxfId="9317" priority="9253" stopIfTrue="1" operator="lessThan">
      <formula>J163</formula>
    </cfRule>
  </conditionalFormatting>
  <conditionalFormatting sqref="Y163">
    <cfRule type="cellIs" dxfId="9316" priority="9252" stopIfTrue="1" operator="lessThan">
      <formula>J163</formula>
    </cfRule>
  </conditionalFormatting>
  <conditionalFormatting sqref="Y163">
    <cfRule type="cellIs" dxfId="9315" priority="9251" stopIfTrue="1" operator="lessThan">
      <formula>J163</formula>
    </cfRule>
  </conditionalFormatting>
  <conditionalFormatting sqref="Y163">
    <cfRule type="cellIs" dxfId="9314" priority="9250" stopIfTrue="1" operator="lessThan">
      <formula>J163</formula>
    </cfRule>
  </conditionalFormatting>
  <conditionalFormatting sqref="Y163">
    <cfRule type="cellIs" dxfId="9313" priority="9249" stopIfTrue="1" operator="lessThan">
      <formula>J163</formula>
    </cfRule>
  </conditionalFormatting>
  <conditionalFormatting sqref="Y163">
    <cfRule type="cellIs" dxfId="9312" priority="9248" stopIfTrue="1" operator="lessThan">
      <formula>J163</formula>
    </cfRule>
  </conditionalFormatting>
  <conditionalFormatting sqref="X163">
    <cfRule type="cellIs" dxfId="9311" priority="9247" stopIfTrue="1" operator="lessThan">
      <formula>J163</formula>
    </cfRule>
  </conditionalFormatting>
  <conditionalFormatting sqref="X163">
    <cfRule type="cellIs" dxfId="9310" priority="9246" stopIfTrue="1" operator="lessThan">
      <formula>J163</formula>
    </cfRule>
  </conditionalFormatting>
  <conditionalFormatting sqref="X163">
    <cfRule type="cellIs" dxfId="9309" priority="9245" stopIfTrue="1" operator="lessThan">
      <formula>J163</formula>
    </cfRule>
  </conditionalFormatting>
  <conditionalFormatting sqref="Y163">
    <cfRule type="cellIs" dxfId="9308" priority="9244" stopIfTrue="1" operator="lessThan">
      <formula>J163</formula>
    </cfRule>
  </conditionalFormatting>
  <conditionalFormatting sqref="X163">
    <cfRule type="cellIs" dxfId="9307" priority="9243" stopIfTrue="1" operator="lessThan">
      <formula>J163</formula>
    </cfRule>
  </conditionalFormatting>
  <conditionalFormatting sqref="X163">
    <cfRule type="cellIs" dxfId="9306" priority="9242" stopIfTrue="1" operator="lessThan">
      <formula>J163</formula>
    </cfRule>
  </conditionalFormatting>
  <conditionalFormatting sqref="Y163">
    <cfRule type="cellIs" dxfId="9305" priority="9241" stopIfTrue="1" operator="lessThan">
      <formula>J163</formula>
    </cfRule>
  </conditionalFormatting>
  <conditionalFormatting sqref="Y163">
    <cfRule type="cellIs" dxfId="9304" priority="9240" stopIfTrue="1" operator="lessThan">
      <formula>J163</formula>
    </cfRule>
  </conditionalFormatting>
  <conditionalFormatting sqref="Y163">
    <cfRule type="cellIs" dxfId="9303" priority="9239" stopIfTrue="1" operator="lessThan">
      <formula>J163</formula>
    </cfRule>
  </conditionalFormatting>
  <conditionalFormatting sqref="Y163">
    <cfRule type="cellIs" dxfId="9302" priority="9238" stopIfTrue="1" operator="lessThan">
      <formula>J163</formula>
    </cfRule>
  </conditionalFormatting>
  <conditionalFormatting sqref="Y163">
    <cfRule type="cellIs" dxfId="9301" priority="9237" stopIfTrue="1" operator="lessThan">
      <formula>J163</formula>
    </cfRule>
  </conditionalFormatting>
  <conditionalFormatting sqref="Y163">
    <cfRule type="cellIs" dxfId="9300" priority="9236" stopIfTrue="1" operator="lessThan">
      <formula>J163</formula>
    </cfRule>
  </conditionalFormatting>
  <conditionalFormatting sqref="Y163">
    <cfRule type="cellIs" dxfId="9299" priority="9235" stopIfTrue="1" operator="lessThan">
      <formula>J163</formula>
    </cfRule>
  </conditionalFormatting>
  <conditionalFormatting sqref="Y163">
    <cfRule type="cellIs" dxfId="9298" priority="9234" stopIfTrue="1" operator="lessThan">
      <formula>J163</formula>
    </cfRule>
  </conditionalFormatting>
  <conditionalFormatting sqref="Y163">
    <cfRule type="cellIs" dxfId="9297" priority="9233" stopIfTrue="1" operator="lessThan">
      <formula>J163</formula>
    </cfRule>
  </conditionalFormatting>
  <conditionalFormatting sqref="Y163">
    <cfRule type="cellIs" dxfId="9296" priority="9232" stopIfTrue="1" operator="lessThan">
      <formula>J163</formula>
    </cfRule>
  </conditionalFormatting>
  <conditionalFormatting sqref="Y163">
    <cfRule type="cellIs" dxfId="9295" priority="9231" stopIfTrue="1" operator="lessThan">
      <formula>J163</formula>
    </cfRule>
  </conditionalFormatting>
  <conditionalFormatting sqref="Y163">
    <cfRule type="cellIs" dxfId="9294" priority="9230" stopIfTrue="1" operator="lessThan">
      <formula>J163</formula>
    </cfRule>
  </conditionalFormatting>
  <conditionalFormatting sqref="X163">
    <cfRule type="cellIs" dxfId="9293" priority="9229" stopIfTrue="1" operator="lessThan">
      <formula>J163</formula>
    </cfRule>
  </conditionalFormatting>
  <conditionalFormatting sqref="X163">
    <cfRule type="cellIs" dxfId="9292" priority="9228" stopIfTrue="1" operator="lessThan">
      <formula>J163</formula>
    </cfRule>
  </conditionalFormatting>
  <conditionalFormatting sqref="X163">
    <cfRule type="cellIs" dxfId="9291" priority="9227" stopIfTrue="1" operator="lessThan">
      <formula>J163</formula>
    </cfRule>
  </conditionalFormatting>
  <conditionalFormatting sqref="Y163">
    <cfRule type="cellIs" dxfId="9290" priority="9226" stopIfTrue="1" operator="lessThan">
      <formula>J163</formula>
    </cfRule>
  </conditionalFormatting>
  <conditionalFormatting sqref="X163">
    <cfRule type="cellIs" dxfId="9289" priority="9225" stopIfTrue="1" operator="lessThan">
      <formula>J163</formula>
    </cfRule>
  </conditionalFormatting>
  <conditionalFormatting sqref="X163">
    <cfRule type="cellIs" dxfId="9288" priority="9224" stopIfTrue="1" operator="lessThan">
      <formula>J163</formula>
    </cfRule>
  </conditionalFormatting>
  <conditionalFormatting sqref="O164">
    <cfRule type="cellIs" dxfId="9287" priority="9223" stopIfTrue="1" operator="lessThan">
      <formula>G164</formula>
    </cfRule>
  </conditionalFormatting>
  <conditionalFormatting sqref="O164">
    <cfRule type="cellIs" dxfId="9286" priority="9222" stopIfTrue="1" operator="lessThan">
      <formula>G164</formula>
    </cfRule>
  </conditionalFormatting>
  <conditionalFormatting sqref="O164">
    <cfRule type="cellIs" dxfId="9285" priority="9221" stopIfTrue="1" operator="lessThan">
      <formula>G164</formula>
    </cfRule>
  </conditionalFormatting>
  <conditionalFormatting sqref="O164">
    <cfRule type="cellIs" dxfId="9284" priority="9220" stopIfTrue="1" operator="lessThan">
      <formula>G164</formula>
    </cfRule>
  </conditionalFormatting>
  <conditionalFormatting sqref="O164">
    <cfRule type="cellIs" dxfId="9283" priority="9219" stopIfTrue="1" operator="lessThan">
      <formula>G164</formula>
    </cfRule>
  </conditionalFormatting>
  <conditionalFormatting sqref="O164">
    <cfRule type="cellIs" dxfId="9282" priority="9218" stopIfTrue="1" operator="lessThan">
      <formula>G164</formula>
    </cfRule>
  </conditionalFormatting>
  <conditionalFormatting sqref="O164">
    <cfRule type="cellIs" dxfId="9281" priority="9217" stopIfTrue="1" operator="lessThan">
      <formula>G164</formula>
    </cfRule>
  </conditionalFormatting>
  <conditionalFormatting sqref="O164">
    <cfRule type="cellIs" dxfId="9280" priority="9216" stopIfTrue="1" operator="lessThan">
      <formula>G164</formula>
    </cfRule>
  </conditionalFormatting>
  <conditionalFormatting sqref="O164">
    <cfRule type="cellIs" dxfId="9279" priority="9215" stopIfTrue="1" operator="lessThan">
      <formula>G164</formula>
    </cfRule>
  </conditionalFormatting>
  <conditionalFormatting sqref="O164">
    <cfRule type="cellIs" dxfId="9278" priority="9214" stopIfTrue="1" operator="lessThan">
      <formula>G164</formula>
    </cfRule>
  </conditionalFormatting>
  <conditionalFormatting sqref="O164">
    <cfRule type="cellIs" dxfId="9277" priority="9213" stopIfTrue="1" operator="lessThan">
      <formula>G164</formula>
    </cfRule>
  </conditionalFormatting>
  <conditionalFormatting sqref="O164">
    <cfRule type="cellIs" dxfId="9276" priority="9212" stopIfTrue="1" operator="lessThan">
      <formula>G164</formula>
    </cfRule>
  </conditionalFormatting>
  <conditionalFormatting sqref="O164">
    <cfRule type="cellIs" dxfId="9275" priority="9211" stopIfTrue="1" operator="lessThan">
      <formula>G164</formula>
    </cfRule>
  </conditionalFormatting>
  <conditionalFormatting sqref="O164">
    <cfRule type="cellIs" dxfId="9274" priority="9210" stopIfTrue="1" operator="lessThan">
      <formula>G164</formula>
    </cfRule>
  </conditionalFormatting>
  <conditionalFormatting sqref="O164">
    <cfRule type="cellIs" dxfId="9273" priority="9209" stopIfTrue="1" operator="lessThan">
      <formula>G164</formula>
    </cfRule>
  </conditionalFormatting>
  <conditionalFormatting sqref="O164">
    <cfRule type="cellIs" dxfId="9272" priority="9208" stopIfTrue="1" operator="lessThan">
      <formula>G164</formula>
    </cfRule>
  </conditionalFormatting>
  <conditionalFormatting sqref="O164">
    <cfRule type="cellIs" dxfId="9271" priority="9207" stopIfTrue="1" operator="lessThan">
      <formula>G164</formula>
    </cfRule>
  </conditionalFormatting>
  <conditionalFormatting sqref="O164">
    <cfRule type="cellIs" dxfId="9270" priority="9206" stopIfTrue="1" operator="lessThan">
      <formula>G164</formula>
    </cfRule>
  </conditionalFormatting>
  <conditionalFormatting sqref="O164">
    <cfRule type="cellIs" dxfId="9269" priority="9205" stopIfTrue="1" operator="lessThan">
      <formula>G164</formula>
    </cfRule>
  </conditionalFormatting>
  <conditionalFormatting sqref="O164">
    <cfRule type="cellIs" dxfId="9268" priority="9204" stopIfTrue="1" operator="lessThan">
      <formula>G164</formula>
    </cfRule>
  </conditionalFormatting>
  <conditionalFormatting sqref="O164">
    <cfRule type="cellIs" dxfId="9267" priority="9203" stopIfTrue="1" operator="lessThan">
      <formula>G164</formula>
    </cfRule>
  </conditionalFormatting>
  <conditionalFormatting sqref="O164">
    <cfRule type="cellIs" dxfId="9266" priority="9202" stopIfTrue="1" operator="lessThan">
      <formula>G164</formula>
    </cfRule>
  </conditionalFormatting>
  <conditionalFormatting sqref="O164">
    <cfRule type="cellIs" dxfId="9265" priority="9201" stopIfTrue="1" operator="lessThan">
      <formula>G164</formula>
    </cfRule>
  </conditionalFormatting>
  <conditionalFormatting sqref="O164">
    <cfRule type="cellIs" dxfId="9264" priority="9200" stopIfTrue="1" operator="lessThan">
      <formula>G164</formula>
    </cfRule>
  </conditionalFormatting>
  <conditionalFormatting sqref="O164">
    <cfRule type="cellIs" dxfId="9263" priority="9199" stopIfTrue="1" operator="lessThan">
      <formula>G164</formula>
    </cfRule>
  </conditionalFormatting>
  <conditionalFormatting sqref="O164">
    <cfRule type="cellIs" dxfId="9262" priority="9198" stopIfTrue="1" operator="lessThan">
      <formula>G164</formula>
    </cfRule>
  </conditionalFormatting>
  <conditionalFormatting sqref="O164">
    <cfRule type="cellIs" dxfId="9261" priority="9197" stopIfTrue="1" operator="lessThan">
      <formula>G164</formula>
    </cfRule>
  </conditionalFormatting>
  <conditionalFormatting sqref="O164">
    <cfRule type="cellIs" dxfId="9260" priority="9196" stopIfTrue="1" operator="lessThan">
      <formula>G164</formula>
    </cfRule>
  </conditionalFormatting>
  <conditionalFormatting sqref="O164">
    <cfRule type="cellIs" dxfId="9259" priority="9195" stopIfTrue="1" operator="lessThan">
      <formula>G164</formula>
    </cfRule>
  </conditionalFormatting>
  <conditionalFormatting sqref="O164">
    <cfRule type="cellIs" dxfId="9258" priority="9194" stopIfTrue="1" operator="lessThan">
      <formula>G164</formula>
    </cfRule>
  </conditionalFormatting>
  <conditionalFormatting sqref="O164">
    <cfRule type="cellIs" dxfId="9257" priority="9193" stopIfTrue="1" operator="lessThan">
      <formula>G164</formula>
    </cfRule>
  </conditionalFormatting>
  <conditionalFormatting sqref="O164">
    <cfRule type="cellIs" dxfId="9256" priority="9192" stopIfTrue="1" operator="lessThan">
      <formula>G164</formula>
    </cfRule>
  </conditionalFormatting>
  <conditionalFormatting sqref="O164">
    <cfRule type="cellIs" dxfId="9255" priority="9191" stopIfTrue="1" operator="lessThan">
      <formula>G164</formula>
    </cfRule>
  </conditionalFormatting>
  <conditionalFormatting sqref="O164">
    <cfRule type="cellIs" dxfId="9254" priority="9190" stopIfTrue="1" operator="lessThan">
      <formula>G164</formula>
    </cfRule>
  </conditionalFormatting>
  <conditionalFormatting sqref="O164">
    <cfRule type="cellIs" dxfId="9253" priority="9189" stopIfTrue="1" operator="lessThan">
      <formula>G164</formula>
    </cfRule>
  </conditionalFormatting>
  <conditionalFormatting sqref="O164">
    <cfRule type="cellIs" dxfId="9252" priority="9188" stopIfTrue="1" operator="lessThan">
      <formula>G164</formula>
    </cfRule>
  </conditionalFormatting>
  <conditionalFormatting sqref="O164">
    <cfRule type="cellIs" dxfId="9251" priority="9187" stopIfTrue="1" operator="lessThan">
      <formula>G164</formula>
    </cfRule>
  </conditionalFormatting>
  <conditionalFormatting sqref="O164">
    <cfRule type="cellIs" dxfId="9250" priority="9186" stopIfTrue="1" operator="lessThan">
      <formula>G164</formula>
    </cfRule>
  </conditionalFormatting>
  <conditionalFormatting sqref="O164">
    <cfRule type="cellIs" dxfId="9249" priority="9185" stopIfTrue="1" operator="lessThan">
      <formula>G164</formula>
    </cfRule>
  </conditionalFormatting>
  <conditionalFormatting sqref="O164">
    <cfRule type="cellIs" dxfId="9248" priority="9184" stopIfTrue="1" operator="lessThan">
      <formula>G164</formula>
    </cfRule>
  </conditionalFormatting>
  <conditionalFormatting sqref="O164">
    <cfRule type="cellIs" dxfId="9247" priority="9183" stopIfTrue="1" operator="lessThan">
      <formula>G164</formula>
    </cfRule>
  </conditionalFormatting>
  <conditionalFormatting sqref="O164">
    <cfRule type="cellIs" dxfId="9246" priority="9182" stopIfTrue="1" operator="lessThan">
      <formula>G164</formula>
    </cfRule>
  </conditionalFormatting>
  <conditionalFormatting sqref="O164">
    <cfRule type="cellIs" dxfId="9245" priority="9181" stopIfTrue="1" operator="lessThan">
      <formula>G164</formula>
    </cfRule>
  </conditionalFormatting>
  <conditionalFormatting sqref="O164">
    <cfRule type="cellIs" dxfId="9244" priority="9180" stopIfTrue="1" operator="lessThan">
      <formula>G164</formula>
    </cfRule>
  </conditionalFormatting>
  <conditionalFormatting sqref="O164">
    <cfRule type="cellIs" dxfId="9243" priority="9179" stopIfTrue="1" operator="lessThan">
      <formula>G164</formula>
    </cfRule>
  </conditionalFormatting>
  <conditionalFormatting sqref="O164">
    <cfRule type="cellIs" dxfId="9242" priority="9178" stopIfTrue="1" operator="lessThan">
      <formula>G164</formula>
    </cfRule>
  </conditionalFormatting>
  <conditionalFormatting sqref="O164">
    <cfRule type="cellIs" dxfId="9241" priority="9177" stopIfTrue="1" operator="lessThan">
      <formula>G164</formula>
    </cfRule>
  </conditionalFormatting>
  <conditionalFormatting sqref="O164">
    <cfRule type="cellIs" dxfId="9240" priority="9176" stopIfTrue="1" operator="lessThan">
      <formula>G164</formula>
    </cfRule>
  </conditionalFormatting>
  <conditionalFormatting sqref="O164">
    <cfRule type="cellIs" dxfId="9239" priority="9175" stopIfTrue="1" operator="lessThan">
      <formula>G164</formula>
    </cfRule>
  </conditionalFormatting>
  <conditionalFormatting sqref="O164">
    <cfRule type="cellIs" dxfId="9238" priority="9174" stopIfTrue="1" operator="lessThan">
      <formula>G164</formula>
    </cfRule>
  </conditionalFormatting>
  <conditionalFormatting sqref="O164">
    <cfRule type="cellIs" dxfId="9237" priority="9173" stopIfTrue="1" operator="lessThan">
      <formula>G164</formula>
    </cfRule>
  </conditionalFormatting>
  <conditionalFormatting sqref="O164">
    <cfRule type="cellIs" dxfId="9236" priority="9172" stopIfTrue="1" operator="lessThan">
      <formula>G164</formula>
    </cfRule>
  </conditionalFormatting>
  <conditionalFormatting sqref="O164">
    <cfRule type="cellIs" dxfId="9235" priority="9171" stopIfTrue="1" operator="lessThan">
      <formula>G164</formula>
    </cfRule>
  </conditionalFormatting>
  <conditionalFormatting sqref="O164">
    <cfRule type="cellIs" dxfId="9234" priority="9170" stopIfTrue="1" operator="lessThan">
      <formula>G164</formula>
    </cfRule>
  </conditionalFormatting>
  <conditionalFormatting sqref="O164">
    <cfRule type="cellIs" dxfId="9233" priority="9169" stopIfTrue="1" operator="lessThan">
      <formula>G164</formula>
    </cfRule>
  </conditionalFormatting>
  <conditionalFormatting sqref="O164">
    <cfRule type="cellIs" dxfId="9232" priority="9168" stopIfTrue="1" operator="lessThan">
      <formula>G164</formula>
    </cfRule>
  </conditionalFormatting>
  <conditionalFormatting sqref="O164">
    <cfRule type="cellIs" dxfId="9231" priority="9167" stopIfTrue="1" operator="lessThan">
      <formula>G164</formula>
    </cfRule>
  </conditionalFormatting>
  <conditionalFormatting sqref="O164">
    <cfRule type="cellIs" dxfId="9230" priority="9166" stopIfTrue="1" operator="lessThan">
      <formula>G164</formula>
    </cfRule>
  </conditionalFormatting>
  <conditionalFormatting sqref="O164">
    <cfRule type="cellIs" dxfId="9229" priority="9165" stopIfTrue="1" operator="lessThan">
      <formula>G164</formula>
    </cfRule>
  </conditionalFormatting>
  <conditionalFormatting sqref="O164">
    <cfRule type="cellIs" dxfId="9228" priority="9164" stopIfTrue="1" operator="lessThan">
      <formula>G164</formula>
    </cfRule>
  </conditionalFormatting>
  <conditionalFormatting sqref="O164">
    <cfRule type="cellIs" dxfId="9227" priority="9163" stopIfTrue="1" operator="lessThan">
      <formula>G164</formula>
    </cfRule>
  </conditionalFormatting>
  <conditionalFormatting sqref="O164">
    <cfRule type="cellIs" dxfId="9226" priority="9162" stopIfTrue="1" operator="lessThan">
      <formula>G164</formula>
    </cfRule>
  </conditionalFormatting>
  <conditionalFormatting sqref="O164">
    <cfRule type="cellIs" dxfId="9225" priority="9161" stopIfTrue="1" operator="lessThan">
      <formula>G164</formula>
    </cfRule>
  </conditionalFormatting>
  <conditionalFormatting sqref="O164">
    <cfRule type="cellIs" dxfId="9224" priority="9160" stopIfTrue="1" operator="lessThan">
      <formula>G164</formula>
    </cfRule>
  </conditionalFormatting>
  <conditionalFormatting sqref="O164">
    <cfRule type="cellIs" dxfId="9223" priority="9159" stopIfTrue="1" operator="lessThan">
      <formula>G164</formula>
    </cfRule>
  </conditionalFormatting>
  <conditionalFormatting sqref="O164">
    <cfRule type="cellIs" dxfId="9222" priority="9158" stopIfTrue="1" operator="lessThan">
      <formula>G164</formula>
    </cfRule>
  </conditionalFormatting>
  <conditionalFormatting sqref="O164">
    <cfRule type="cellIs" dxfId="9221" priority="9157" stopIfTrue="1" operator="lessThan">
      <formula>G164</formula>
    </cfRule>
  </conditionalFormatting>
  <conditionalFormatting sqref="O164">
    <cfRule type="cellIs" dxfId="9220" priority="9156" stopIfTrue="1" operator="lessThan">
      <formula>G164</formula>
    </cfRule>
  </conditionalFormatting>
  <conditionalFormatting sqref="O164">
    <cfRule type="cellIs" dxfId="9219" priority="9155" stopIfTrue="1" operator="lessThan">
      <formula>G164</formula>
    </cfRule>
  </conditionalFormatting>
  <conditionalFormatting sqref="O164">
    <cfRule type="cellIs" dxfId="9218" priority="9154" stopIfTrue="1" operator="lessThan">
      <formula>G164</formula>
    </cfRule>
  </conditionalFormatting>
  <conditionalFormatting sqref="O164">
    <cfRule type="cellIs" dxfId="9217" priority="9153" stopIfTrue="1" operator="lessThan">
      <formula>G164</formula>
    </cfRule>
  </conditionalFormatting>
  <conditionalFormatting sqref="O164">
    <cfRule type="cellIs" dxfId="9216" priority="9152" stopIfTrue="1" operator="lessThan">
      <formula>G164</formula>
    </cfRule>
  </conditionalFormatting>
  <conditionalFormatting sqref="O164">
    <cfRule type="cellIs" dxfId="9215" priority="9151" stopIfTrue="1" operator="lessThan">
      <formula>G164</formula>
    </cfRule>
  </conditionalFormatting>
  <conditionalFormatting sqref="O164">
    <cfRule type="cellIs" dxfId="9214" priority="9150" stopIfTrue="1" operator="lessThan">
      <formula>G164</formula>
    </cfRule>
  </conditionalFormatting>
  <conditionalFormatting sqref="O164">
    <cfRule type="cellIs" dxfId="9213" priority="9149" stopIfTrue="1" operator="lessThan">
      <formula>G164</formula>
    </cfRule>
  </conditionalFormatting>
  <conditionalFormatting sqref="O164">
    <cfRule type="cellIs" dxfId="9212" priority="9148" stopIfTrue="1" operator="lessThan">
      <formula>G164</formula>
    </cfRule>
  </conditionalFormatting>
  <conditionalFormatting sqref="O164">
    <cfRule type="cellIs" dxfId="9211" priority="9147" stopIfTrue="1" operator="lessThan">
      <formula>G164</formula>
    </cfRule>
  </conditionalFormatting>
  <conditionalFormatting sqref="O164">
    <cfRule type="cellIs" dxfId="9210" priority="9146" stopIfTrue="1" operator="lessThan">
      <formula>G164</formula>
    </cfRule>
  </conditionalFormatting>
  <conditionalFormatting sqref="O164">
    <cfRule type="cellIs" dxfId="9209" priority="9145" stopIfTrue="1" operator="lessThan">
      <formula>G164</formula>
    </cfRule>
  </conditionalFormatting>
  <conditionalFormatting sqref="O164">
    <cfRule type="cellIs" dxfId="9208" priority="9144" stopIfTrue="1" operator="lessThan">
      <formula>G164</formula>
    </cfRule>
  </conditionalFormatting>
  <conditionalFormatting sqref="O164">
    <cfRule type="cellIs" dxfId="9207" priority="9143" stopIfTrue="1" operator="lessThan">
      <formula>G164</formula>
    </cfRule>
  </conditionalFormatting>
  <conditionalFormatting sqref="O164">
    <cfRule type="cellIs" dxfId="9206" priority="9142" stopIfTrue="1" operator="lessThan">
      <formula>G164</formula>
    </cfRule>
  </conditionalFormatting>
  <conditionalFormatting sqref="O164">
    <cfRule type="cellIs" dxfId="9205" priority="9141" stopIfTrue="1" operator="lessThan">
      <formula>G164</formula>
    </cfRule>
  </conditionalFormatting>
  <conditionalFormatting sqref="O164">
    <cfRule type="cellIs" dxfId="9204" priority="9140" stopIfTrue="1" operator="lessThan">
      <formula>G164</formula>
    </cfRule>
  </conditionalFormatting>
  <conditionalFormatting sqref="O164">
    <cfRule type="cellIs" dxfId="9203" priority="9139" stopIfTrue="1" operator="lessThan">
      <formula>G164</formula>
    </cfRule>
  </conditionalFormatting>
  <conditionalFormatting sqref="O164">
    <cfRule type="cellIs" dxfId="9202" priority="9138" stopIfTrue="1" operator="lessThan">
      <formula>G164</formula>
    </cfRule>
  </conditionalFormatting>
  <conditionalFormatting sqref="O164">
    <cfRule type="cellIs" dxfId="9201" priority="9137" stopIfTrue="1" operator="lessThan">
      <formula>G164</formula>
    </cfRule>
  </conditionalFormatting>
  <conditionalFormatting sqref="O164">
    <cfRule type="cellIs" dxfId="9200" priority="9136" stopIfTrue="1" operator="lessThan">
      <formula>G164</formula>
    </cfRule>
  </conditionalFormatting>
  <conditionalFormatting sqref="O164">
    <cfRule type="cellIs" dxfId="9199" priority="9135" stopIfTrue="1" operator="lessThan">
      <formula>G164</formula>
    </cfRule>
  </conditionalFormatting>
  <conditionalFormatting sqref="O164">
    <cfRule type="cellIs" dxfId="9198" priority="9134" stopIfTrue="1" operator="lessThan">
      <formula>G164</formula>
    </cfRule>
  </conditionalFormatting>
  <conditionalFormatting sqref="O164">
    <cfRule type="cellIs" dxfId="9197" priority="9133" stopIfTrue="1" operator="lessThan">
      <formula>G164</formula>
    </cfRule>
  </conditionalFormatting>
  <conditionalFormatting sqref="O164">
    <cfRule type="cellIs" dxfId="9196" priority="9132" stopIfTrue="1" operator="lessThan">
      <formula>G164</formula>
    </cfRule>
  </conditionalFormatting>
  <conditionalFormatting sqref="O164">
    <cfRule type="cellIs" dxfId="9195" priority="9131" stopIfTrue="1" operator="lessThan">
      <formula>G164</formula>
    </cfRule>
  </conditionalFormatting>
  <conditionalFormatting sqref="O164">
    <cfRule type="cellIs" dxfId="9194" priority="9130" stopIfTrue="1" operator="lessThan">
      <formula>G164</formula>
    </cfRule>
  </conditionalFormatting>
  <conditionalFormatting sqref="O164">
    <cfRule type="cellIs" dxfId="9193" priority="9129" stopIfTrue="1" operator="lessThan">
      <formula>G164</formula>
    </cfRule>
  </conditionalFormatting>
  <conditionalFormatting sqref="O164">
    <cfRule type="cellIs" dxfId="9192" priority="9128" stopIfTrue="1" operator="lessThan">
      <formula>G164</formula>
    </cfRule>
  </conditionalFormatting>
  <conditionalFormatting sqref="O164">
    <cfRule type="cellIs" dxfId="9191" priority="9127" stopIfTrue="1" operator="lessThan">
      <formula>G164</formula>
    </cfRule>
  </conditionalFormatting>
  <conditionalFormatting sqref="O164">
    <cfRule type="cellIs" dxfId="9190" priority="9126" stopIfTrue="1" operator="lessThan">
      <formula>G164</formula>
    </cfRule>
  </conditionalFormatting>
  <conditionalFormatting sqref="O164">
    <cfRule type="cellIs" dxfId="9189" priority="9125" stopIfTrue="1" operator="lessThan">
      <formula>G164</formula>
    </cfRule>
  </conditionalFormatting>
  <conditionalFormatting sqref="O164">
    <cfRule type="cellIs" dxfId="9188" priority="9124" stopIfTrue="1" operator="lessThan">
      <formula>G164</formula>
    </cfRule>
  </conditionalFormatting>
  <conditionalFormatting sqref="O164">
    <cfRule type="cellIs" dxfId="9187" priority="9123" stopIfTrue="1" operator="lessThan">
      <formula>G164</formula>
    </cfRule>
  </conditionalFormatting>
  <conditionalFormatting sqref="O164">
    <cfRule type="cellIs" dxfId="9186" priority="9122" stopIfTrue="1" operator="lessThan">
      <formula>G164</formula>
    </cfRule>
  </conditionalFormatting>
  <conditionalFormatting sqref="O164">
    <cfRule type="cellIs" dxfId="9185" priority="9121" stopIfTrue="1" operator="lessThan">
      <formula>G164</formula>
    </cfRule>
  </conditionalFormatting>
  <conditionalFormatting sqref="O164">
    <cfRule type="cellIs" dxfId="9184" priority="9120" stopIfTrue="1" operator="lessThan">
      <formula>G164</formula>
    </cfRule>
  </conditionalFormatting>
  <conditionalFormatting sqref="O164">
    <cfRule type="cellIs" dxfId="9183" priority="9119" stopIfTrue="1" operator="lessThan">
      <formula>G164</formula>
    </cfRule>
  </conditionalFormatting>
  <conditionalFormatting sqref="O164">
    <cfRule type="cellIs" dxfId="9182" priority="9118" stopIfTrue="1" operator="lessThan">
      <formula>G164</formula>
    </cfRule>
  </conditionalFormatting>
  <conditionalFormatting sqref="O164">
    <cfRule type="cellIs" dxfId="9181" priority="9117" stopIfTrue="1" operator="lessThan">
      <formula>G164</formula>
    </cfRule>
  </conditionalFormatting>
  <conditionalFormatting sqref="O164">
    <cfRule type="cellIs" dxfId="9180" priority="9116" stopIfTrue="1" operator="lessThan">
      <formula>G164</formula>
    </cfRule>
  </conditionalFormatting>
  <conditionalFormatting sqref="O164">
    <cfRule type="cellIs" dxfId="9179" priority="9115" stopIfTrue="1" operator="lessThan">
      <formula>G164</formula>
    </cfRule>
  </conditionalFormatting>
  <conditionalFormatting sqref="O164">
    <cfRule type="cellIs" dxfId="9178" priority="9114" stopIfTrue="1" operator="lessThan">
      <formula>G164</formula>
    </cfRule>
  </conditionalFormatting>
  <conditionalFormatting sqref="O164">
    <cfRule type="cellIs" dxfId="9177" priority="9113" stopIfTrue="1" operator="lessThan">
      <formula>G164</formula>
    </cfRule>
  </conditionalFormatting>
  <conditionalFormatting sqref="O164">
    <cfRule type="cellIs" dxfId="9176" priority="9112" stopIfTrue="1" operator="lessThan">
      <formula>G164</formula>
    </cfRule>
  </conditionalFormatting>
  <conditionalFormatting sqref="O164">
    <cfRule type="cellIs" dxfId="9175" priority="9111" stopIfTrue="1" operator="lessThan">
      <formula>G164</formula>
    </cfRule>
  </conditionalFormatting>
  <conditionalFormatting sqref="O164">
    <cfRule type="cellIs" dxfId="9174" priority="9110" stopIfTrue="1" operator="lessThan">
      <formula>G164</formula>
    </cfRule>
  </conditionalFormatting>
  <conditionalFormatting sqref="O164">
    <cfRule type="cellIs" dxfId="9173" priority="9109" stopIfTrue="1" operator="lessThan">
      <formula>G164</formula>
    </cfRule>
  </conditionalFormatting>
  <conditionalFormatting sqref="O164">
    <cfRule type="cellIs" dxfId="9172" priority="9108" stopIfTrue="1" operator="lessThan">
      <formula>G164</formula>
    </cfRule>
  </conditionalFormatting>
  <conditionalFormatting sqref="O164">
    <cfRule type="cellIs" dxfId="9171" priority="9107" stopIfTrue="1" operator="lessThan">
      <formula>G164</formula>
    </cfRule>
  </conditionalFormatting>
  <conditionalFormatting sqref="O164">
    <cfRule type="cellIs" dxfId="9170" priority="9106" stopIfTrue="1" operator="lessThan">
      <formula>G164</formula>
    </cfRule>
  </conditionalFormatting>
  <conditionalFormatting sqref="O164">
    <cfRule type="cellIs" dxfId="9169" priority="9105" stopIfTrue="1" operator="lessThan">
      <formula>G164</formula>
    </cfRule>
  </conditionalFormatting>
  <conditionalFormatting sqref="O164">
    <cfRule type="cellIs" dxfId="9168" priority="9104" stopIfTrue="1" operator="lessThan">
      <formula>G164</formula>
    </cfRule>
  </conditionalFormatting>
  <conditionalFormatting sqref="O164">
    <cfRule type="cellIs" dxfId="9167" priority="9103" stopIfTrue="1" operator="lessThan">
      <formula>G164</formula>
    </cfRule>
  </conditionalFormatting>
  <conditionalFormatting sqref="O164">
    <cfRule type="cellIs" dxfId="9166" priority="9102" stopIfTrue="1" operator="lessThan">
      <formula>G164</formula>
    </cfRule>
  </conditionalFormatting>
  <conditionalFormatting sqref="O164">
    <cfRule type="cellIs" dxfId="9165" priority="9101" stopIfTrue="1" operator="lessThan">
      <formula>G164</formula>
    </cfRule>
  </conditionalFormatting>
  <conditionalFormatting sqref="O164">
    <cfRule type="cellIs" dxfId="9164" priority="9100" stopIfTrue="1" operator="lessThan">
      <formula>G164</formula>
    </cfRule>
  </conditionalFormatting>
  <conditionalFormatting sqref="O164">
    <cfRule type="cellIs" dxfId="9163" priority="9099" stopIfTrue="1" operator="lessThan">
      <formula>G164</formula>
    </cfRule>
  </conditionalFormatting>
  <conditionalFormatting sqref="O164">
    <cfRule type="cellIs" dxfId="9162" priority="9098" stopIfTrue="1" operator="lessThan">
      <formula>G164</formula>
    </cfRule>
  </conditionalFormatting>
  <conditionalFormatting sqref="O164">
    <cfRule type="cellIs" dxfId="9161" priority="9097" stopIfTrue="1" operator="lessThan">
      <formula>G164</formula>
    </cfRule>
  </conditionalFormatting>
  <conditionalFormatting sqref="O164">
    <cfRule type="cellIs" dxfId="9160" priority="9096" stopIfTrue="1" operator="lessThan">
      <formula>G164</formula>
    </cfRule>
  </conditionalFormatting>
  <conditionalFormatting sqref="O164">
    <cfRule type="cellIs" dxfId="9159" priority="9095" stopIfTrue="1" operator="lessThan">
      <formula>G164</formula>
    </cfRule>
  </conditionalFormatting>
  <conditionalFormatting sqref="O164">
    <cfRule type="cellIs" dxfId="9158" priority="9094" stopIfTrue="1" operator="lessThan">
      <formula>G164</formula>
    </cfRule>
  </conditionalFormatting>
  <conditionalFormatting sqref="O164">
    <cfRule type="cellIs" dxfId="9157" priority="9093" stopIfTrue="1" operator="lessThan">
      <formula>G164</formula>
    </cfRule>
  </conditionalFormatting>
  <conditionalFormatting sqref="O164">
    <cfRule type="cellIs" dxfId="9156" priority="9092" stopIfTrue="1" operator="lessThan">
      <formula>G164</formula>
    </cfRule>
  </conditionalFormatting>
  <conditionalFormatting sqref="O164">
    <cfRule type="cellIs" dxfId="9155" priority="9091" stopIfTrue="1" operator="lessThan">
      <formula>G164</formula>
    </cfRule>
  </conditionalFormatting>
  <conditionalFormatting sqref="O164">
    <cfRule type="cellIs" dxfId="9154" priority="9090" stopIfTrue="1" operator="lessThan">
      <formula>G164</formula>
    </cfRule>
  </conditionalFormatting>
  <conditionalFormatting sqref="O164">
    <cfRule type="cellIs" dxfId="9153" priority="9089" stopIfTrue="1" operator="lessThan">
      <formula>G164</formula>
    </cfRule>
  </conditionalFormatting>
  <conditionalFormatting sqref="O164">
    <cfRule type="cellIs" dxfId="9152" priority="9088" stopIfTrue="1" operator="lessThan">
      <formula>G164</formula>
    </cfRule>
  </conditionalFormatting>
  <conditionalFormatting sqref="O164">
    <cfRule type="cellIs" dxfId="9151" priority="9087" stopIfTrue="1" operator="lessThan">
      <formula>G164</formula>
    </cfRule>
  </conditionalFormatting>
  <conditionalFormatting sqref="O164">
    <cfRule type="cellIs" dxfId="9150" priority="9086" stopIfTrue="1" operator="lessThan">
      <formula>G164</formula>
    </cfRule>
  </conditionalFormatting>
  <conditionalFormatting sqref="O164">
    <cfRule type="cellIs" dxfId="9149" priority="9085" stopIfTrue="1" operator="lessThan">
      <formula>G164</formula>
    </cfRule>
  </conditionalFormatting>
  <conditionalFormatting sqref="O164">
    <cfRule type="cellIs" dxfId="9148" priority="9084" stopIfTrue="1" operator="lessThan">
      <formula>G164</formula>
    </cfRule>
  </conditionalFormatting>
  <conditionalFormatting sqref="O164">
    <cfRule type="cellIs" dxfId="9147" priority="9083" stopIfTrue="1" operator="lessThan">
      <formula>G164</formula>
    </cfRule>
  </conditionalFormatting>
  <conditionalFormatting sqref="O164">
    <cfRule type="cellIs" dxfId="9146" priority="9082" stopIfTrue="1" operator="lessThan">
      <formula>G164</formula>
    </cfRule>
  </conditionalFormatting>
  <conditionalFormatting sqref="O164">
    <cfRule type="cellIs" dxfId="9145" priority="9081" stopIfTrue="1" operator="lessThan">
      <formula>G164</formula>
    </cfRule>
  </conditionalFormatting>
  <conditionalFormatting sqref="O164">
    <cfRule type="cellIs" dxfId="9144" priority="9080" stopIfTrue="1" operator="lessThan">
      <formula>G164</formula>
    </cfRule>
  </conditionalFormatting>
  <conditionalFormatting sqref="O164">
    <cfRule type="cellIs" dxfId="9143" priority="9079" stopIfTrue="1" operator="lessThan">
      <formula>G164</formula>
    </cfRule>
  </conditionalFormatting>
  <conditionalFormatting sqref="O164">
    <cfRule type="cellIs" dxfId="9142" priority="9078" stopIfTrue="1" operator="lessThan">
      <formula>G164</formula>
    </cfRule>
  </conditionalFormatting>
  <conditionalFormatting sqref="O164">
    <cfRule type="cellIs" dxfId="9141" priority="9077" stopIfTrue="1" operator="lessThan">
      <formula>G164</formula>
    </cfRule>
  </conditionalFormatting>
  <conditionalFormatting sqref="O164">
    <cfRule type="cellIs" dxfId="9140" priority="9076" stopIfTrue="1" operator="lessThan">
      <formula>G164</formula>
    </cfRule>
  </conditionalFormatting>
  <conditionalFormatting sqref="O164">
    <cfRule type="cellIs" dxfId="9139" priority="9075" stopIfTrue="1" operator="lessThan">
      <formula>G164</formula>
    </cfRule>
  </conditionalFormatting>
  <conditionalFormatting sqref="O164">
    <cfRule type="cellIs" dxfId="9138" priority="9074" stopIfTrue="1" operator="lessThan">
      <formula>G164</formula>
    </cfRule>
  </conditionalFormatting>
  <conditionalFormatting sqref="O164">
    <cfRule type="cellIs" dxfId="9137" priority="9073" stopIfTrue="1" operator="lessThan">
      <formula>G164</formula>
    </cfRule>
  </conditionalFormatting>
  <conditionalFormatting sqref="O164">
    <cfRule type="cellIs" dxfId="9136" priority="9072" stopIfTrue="1" operator="lessThan">
      <formula>G164</formula>
    </cfRule>
  </conditionalFormatting>
  <conditionalFormatting sqref="O164">
    <cfRule type="cellIs" dxfId="9135" priority="9071" stopIfTrue="1" operator="lessThan">
      <formula>G164</formula>
    </cfRule>
  </conditionalFormatting>
  <conditionalFormatting sqref="O164">
    <cfRule type="cellIs" dxfId="9134" priority="9070" stopIfTrue="1" operator="lessThan">
      <formula>G164</formula>
    </cfRule>
  </conditionalFormatting>
  <conditionalFormatting sqref="O164">
    <cfRule type="cellIs" dxfId="9133" priority="9069" stopIfTrue="1" operator="lessThan">
      <formula>G164</formula>
    </cfRule>
  </conditionalFormatting>
  <conditionalFormatting sqref="O164">
    <cfRule type="cellIs" dxfId="9132" priority="9068" stopIfTrue="1" operator="lessThan">
      <formula>G164</formula>
    </cfRule>
  </conditionalFormatting>
  <conditionalFormatting sqref="O164">
    <cfRule type="cellIs" dxfId="9131" priority="9067" stopIfTrue="1" operator="lessThan">
      <formula>G164</formula>
    </cfRule>
  </conditionalFormatting>
  <conditionalFormatting sqref="O164">
    <cfRule type="cellIs" dxfId="9130" priority="9066" stopIfTrue="1" operator="lessThan">
      <formula>G164</formula>
    </cfRule>
  </conditionalFormatting>
  <conditionalFormatting sqref="O164">
    <cfRule type="cellIs" dxfId="9129" priority="9065" stopIfTrue="1" operator="lessThan">
      <formula>G164</formula>
    </cfRule>
  </conditionalFormatting>
  <conditionalFormatting sqref="O164">
    <cfRule type="cellIs" dxfId="9128" priority="9064" stopIfTrue="1" operator="lessThan">
      <formula>G164</formula>
    </cfRule>
  </conditionalFormatting>
  <conditionalFormatting sqref="O164">
    <cfRule type="cellIs" dxfId="9127" priority="9063" stopIfTrue="1" operator="lessThan">
      <formula>G164</formula>
    </cfRule>
  </conditionalFormatting>
  <conditionalFormatting sqref="O164">
    <cfRule type="cellIs" dxfId="9126" priority="9062" stopIfTrue="1" operator="lessThan">
      <formula>G164</formula>
    </cfRule>
  </conditionalFormatting>
  <conditionalFormatting sqref="O164">
    <cfRule type="cellIs" dxfId="9125" priority="9061" stopIfTrue="1" operator="lessThan">
      <formula>G164</formula>
    </cfRule>
  </conditionalFormatting>
  <conditionalFormatting sqref="O164">
    <cfRule type="cellIs" dxfId="9124" priority="9060" stopIfTrue="1" operator="lessThan">
      <formula>G164</formula>
    </cfRule>
  </conditionalFormatting>
  <conditionalFormatting sqref="O164">
    <cfRule type="cellIs" dxfId="9123" priority="9059" stopIfTrue="1" operator="lessThan">
      <formula>G164</formula>
    </cfRule>
  </conditionalFormatting>
  <conditionalFormatting sqref="O164">
    <cfRule type="cellIs" dxfId="9122" priority="9058" stopIfTrue="1" operator="lessThan">
      <formula>G164</formula>
    </cfRule>
  </conditionalFormatting>
  <conditionalFormatting sqref="O164">
    <cfRule type="cellIs" dxfId="9121" priority="9057" stopIfTrue="1" operator="lessThan">
      <formula>G164</formula>
    </cfRule>
  </conditionalFormatting>
  <conditionalFormatting sqref="O164">
    <cfRule type="cellIs" dxfId="9120" priority="9056" stopIfTrue="1" operator="lessThan">
      <formula>G164</formula>
    </cfRule>
  </conditionalFormatting>
  <conditionalFormatting sqref="O164">
    <cfRule type="cellIs" dxfId="9119" priority="9055" stopIfTrue="1" operator="lessThan">
      <formula>G164</formula>
    </cfRule>
  </conditionalFormatting>
  <conditionalFormatting sqref="O164">
    <cfRule type="cellIs" dxfId="9118" priority="9054" stopIfTrue="1" operator="lessThan">
      <formula>G164</formula>
    </cfRule>
  </conditionalFormatting>
  <conditionalFormatting sqref="O164">
    <cfRule type="cellIs" dxfId="9117" priority="9053" stopIfTrue="1" operator="lessThan">
      <formula>G164</formula>
    </cfRule>
  </conditionalFormatting>
  <conditionalFormatting sqref="O164">
    <cfRule type="cellIs" dxfId="9116" priority="9052" stopIfTrue="1" operator="lessThan">
      <formula>G164</formula>
    </cfRule>
  </conditionalFormatting>
  <conditionalFormatting sqref="O164">
    <cfRule type="cellIs" dxfId="9115" priority="9051" stopIfTrue="1" operator="lessThan">
      <formula>G164</formula>
    </cfRule>
  </conditionalFormatting>
  <conditionalFormatting sqref="O164">
    <cfRule type="cellIs" dxfId="9114" priority="9050" stopIfTrue="1" operator="lessThan">
      <formula>G164</formula>
    </cfRule>
  </conditionalFormatting>
  <conditionalFormatting sqref="O164">
    <cfRule type="cellIs" dxfId="9113" priority="9049" stopIfTrue="1" operator="lessThan">
      <formula>G164</formula>
    </cfRule>
  </conditionalFormatting>
  <conditionalFormatting sqref="O164">
    <cfRule type="cellIs" dxfId="9112" priority="9048" stopIfTrue="1" operator="lessThan">
      <formula>G164</formula>
    </cfRule>
  </conditionalFormatting>
  <conditionalFormatting sqref="O164">
    <cfRule type="cellIs" dxfId="9111" priority="9047" stopIfTrue="1" operator="lessThan">
      <formula>G164</formula>
    </cfRule>
  </conditionalFormatting>
  <conditionalFormatting sqref="O164">
    <cfRule type="cellIs" dxfId="9110" priority="9046" stopIfTrue="1" operator="lessThan">
      <formula>G164</formula>
    </cfRule>
  </conditionalFormatting>
  <conditionalFormatting sqref="O164">
    <cfRule type="cellIs" dxfId="9109" priority="9045" stopIfTrue="1" operator="lessThan">
      <formula>G164</formula>
    </cfRule>
  </conditionalFormatting>
  <conditionalFormatting sqref="O164">
    <cfRule type="cellIs" dxfId="9108" priority="9044" stopIfTrue="1" operator="lessThan">
      <formula>G164</formula>
    </cfRule>
  </conditionalFormatting>
  <conditionalFormatting sqref="O164">
    <cfRule type="cellIs" dxfId="9107" priority="9043" stopIfTrue="1" operator="lessThan">
      <formula>G164</formula>
    </cfRule>
  </conditionalFormatting>
  <conditionalFormatting sqref="O164">
    <cfRule type="cellIs" dxfId="9106" priority="9042" stopIfTrue="1" operator="lessThan">
      <formula>G164</formula>
    </cfRule>
  </conditionalFormatting>
  <conditionalFormatting sqref="O164">
    <cfRule type="cellIs" dxfId="9105" priority="9041" stopIfTrue="1" operator="lessThan">
      <formula>G164</formula>
    </cfRule>
  </conditionalFormatting>
  <conditionalFormatting sqref="O164">
    <cfRule type="cellIs" dxfId="9104" priority="9040" stopIfTrue="1" operator="lessThan">
      <formula>G164</formula>
    </cfRule>
  </conditionalFormatting>
  <conditionalFormatting sqref="O164">
    <cfRule type="cellIs" dxfId="9103" priority="9039" stopIfTrue="1" operator="lessThan">
      <formula>G164</formula>
    </cfRule>
  </conditionalFormatting>
  <conditionalFormatting sqref="O164">
    <cfRule type="cellIs" dxfId="9102" priority="9038" stopIfTrue="1" operator="lessThan">
      <formula>G164</formula>
    </cfRule>
  </conditionalFormatting>
  <conditionalFormatting sqref="O164">
    <cfRule type="cellIs" dxfId="9101" priority="9037" stopIfTrue="1" operator="lessThan">
      <formula>G164</formula>
    </cfRule>
  </conditionalFormatting>
  <conditionalFormatting sqref="O164">
    <cfRule type="cellIs" dxfId="9100" priority="9036" stopIfTrue="1" operator="lessThan">
      <formula>G164</formula>
    </cfRule>
  </conditionalFormatting>
  <conditionalFormatting sqref="O164">
    <cfRule type="cellIs" dxfId="9099" priority="9035" stopIfTrue="1" operator="lessThan">
      <formula>G164</formula>
    </cfRule>
  </conditionalFormatting>
  <conditionalFormatting sqref="O164">
    <cfRule type="cellIs" dxfId="9098" priority="9034" stopIfTrue="1" operator="lessThan">
      <formula>G164</formula>
    </cfRule>
  </conditionalFormatting>
  <conditionalFormatting sqref="O164">
    <cfRule type="cellIs" dxfId="9097" priority="9033" stopIfTrue="1" operator="lessThan">
      <formula>G164</formula>
    </cfRule>
  </conditionalFormatting>
  <conditionalFormatting sqref="O164">
    <cfRule type="cellIs" dxfId="9096" priority="9032" stopIfTrue="1" operator="lessThan">
      <formula>G164</formula>
    </cfRule>
  </conditionalFormatting>
  <conditionalFormatting sqref="O164">
    <cfRule type="cellIs" dxfId="9095" priority="9031" stopIfTrue="1" operator="lessThan">
      <formula>G164</formula>
    </cfRule>
  </conditionalFormatting>
  <conditionalFormatting sqref="O164">
    <cfRule type="cellIs" dxfId="9094" priority="9030" stopIfTrue="1" operator="lessThan">
      <formula>G164</formula>
    </cfRule>
  </conditionalFormatting>
  <conditionalFormatting sqref="O164">
    <cfRule type="cellIs" dxfId="9093" priority="9029" stopIfTrue="1" operator="lessThan">
      <formula>G164</formula>
    </cfRule>
  </conditionalFormatting>
  <conditionalFormatting sqref="O164">
    <cfRule type="cellIs" dxfId="9092" priority="9028" stopIfTrue="1" operator="lessThan">
      <formula>G164</formula>
    </cfRule>
  </conditionalFormatting>
  <conditionalFormatting sqref="O164">
    <cfRule type="cellIs" dxfId="9091" priority="9027" stopIfTrue="1" operator="lessThan">
      <formula>G164</formula>
    </cfRule>
  </conditionalFormatting>
  <conditionalFormatting sqref="O164">
    <cfRule type="cellIs" dxfId="9090" priority="9026" stopIfTrue="1" operator="lessThan">
      <formula>G164</formula>
    </cfRule>
  </conditionalFormatting>
  <conditionalFormatting sqref="O164">
    <cfRule type="cellIs" dxfId="9089" priority="9025" stopIfTrue="1" operator="lessThan">
      <formula>G164</formula>
    </cfRule>
  </conditionalFormatting>
  <conditionalFormatting sqref="O164">
    <cfRule type="cellIs" dxfId="9088" priority="9024" stopIfTrue="1" operator="lessThan">
      <formula>G164</formula>
    </cfRule>
  </conditionalFormatting>
  <conditionalFormatting sqref="O164">
    <cfRule type="cellIs" dxfId="9087" priority="9023" stopIfTrue="1" operator="lessThan">
      <formula>G164</formula>
    </cfRule>
  </conditionalFormatting>
  <conditionalFormatting sqref="O164">
    <cfRule type="cellIs" dxfId="9086" priority="9022" stopIfTrue="1" operator="lessThan">
      <formula>G164</formula>
    </cfRule>
  </conditionalFormatting>
  <conditionalFormatting sqref="O164">
    <cfRule type="cellIs" dxfId="9085" priority="9021" stopIfTrue="1" operator="lessThan">
      <formula>G164</formula>
    </cfRule>
  </conditionalFormatting>
  <conditionalFormatting sqref="O164">
    <cfRule type="cellIs" dxfId="9084" priority="9020" stopIfTrue="1" operator="lessThan">
      <formula>G164</formula>
    </cfRule>
  </conditionalFormatting>
  <conditionalFormatting sqref="O164">
    <cfRule type="cellIs" dxfId="9083" priority="9019" stopIfTrue="1" operator="lessThan">
      <formula>G164</formula>
    </cfRule>
  </conditionalFormatting>
  <conditionalFormatting sqref="O164">
    <cfRule type="cellIs" dxfId="9082" priority="9018" stopIfTrue="1" operator="lessThan">
      <formula>G164</formula>
    </cfRule>
  </conditionalFormatting>
  <conditionalFormatting sqref="O164">
    <cfRule type="cellIs" dxfId="9081" priority="9017" stopIfTrue="1" operator="lessThan">
      <formula>G164</formula>
    </cfRule>
  </conditionalFormatting>
  <conditionalFormatting sqref="O164">
    <cfRule type="cellIs" dxfId="9080" priority="9016" stopIfTrue="1" operator="lessThan">
      <formula>G164</formula>
    </cfRule>
  </conditionalFormatting>
  <conditionalFormatting sqref="O164">
    <cfRule type="cellIs" dxfId="9079" priority="9015" stopIfTrue="1" operator="lessThan">
      <formula>G164</formula>
    </cfRule>
  </conditionalFormatting>
  <conditionalFormatting sqref="O164">
    <cfRule type="cellIs" dxfId="9078" priority="9014" stopIfTrue="1" operator="lessThan">
      <formula>G164</formula>
    </cfRule>
  </conditionalFormatting>
  <conditionalFormatting sqref="O164">
    <cfRule type="cellIs" dxfId="9077" priority="9013" stopIfTrue="1" operator="lessThan">
      <formula>G164</formula>
    </cfRule>
  </conditionalFormatting>
  <conditionalFormatting sqref="O164">
    <cfRule type="cellIs" dxfId="9076" priority="9012" stopIfTrue="1" operator="lessThan">
      <formula>G164</formula>
    </cfRule>
  </conditionalFormatting>
  <conditionalFormatting sqref="O164">
    <cfRule type="cellIs" dxfId="9075" priority="9011" stopIfTrue="1" operator="lessThan">
      <formula>G164</formula>
    </cfRule>
  </conditionalFormatting>
  <conditionalFormatting sqref="O164">
    <cfRule type="cellIs" dxfId="9074" priority="9010" stopIfTrue="1" operator="lessThan">
      <formula>G164</formula>
    </cfRule>
  </conditionalFormatting>
  <conditionalFormatting sqref="O164">
    <cfRule type="cellIs" dxfId="9073" priority="9009" stopIfTrue="1" operator="lessThan">
      <formula>G164</formula>
    </cfRule>
  </conditionalFormatting>
  <conditionalFormatting sqref="O164">
    <cfRule type="cellIs" dxfId="9072" priority="9008" stopIfTrue="1" operator="lessThan">
      <formula>G164</formula>
    </cfRule>
  </conditionalFormatting>
  <conditionalFormatting sqref="O164">
    <cfRule type="cellIs" dxfId="9071" priority="9007" stopIfTrue="1" operator="lessThan">
      <formula>G164</formula>
    </cfRule>
  </conditionalFormatting>
  <conditionalFormatting sqref="O164">
    <cfRule type="cellIs" dxfId="9070" priority="9006" stopIfTrue="1" operator="lessThan">
      <formula>G164</formula>
    </cfRule>
  </conditionalFormatting>
  <conditionalFormatting sqref="O164">
    <cfRule type="cellIs" dxfId="9069" priority="9005" stopIfTrue="1" operator="lessThan">
      <formula>G164</formula>
    </cfRule>
  </conditionalFormatting>
  <conditionalFormatting sqref="O164">
    <cfRule type="cellIs" dxfId="9068" priority="9004" stopIfTrue="1" operator="lessThan">
      <formula>G164</formula>
    </cfRule>
  </conditionalFormatting>
  <conditionalFormatting sqref="O164">
    <cfRule type="cellIs" dxfId="9067" priority="9003" stopIfTrue="1" operator="lessThan">
      <formula>G164</formula>
    </cfRule>
  </conditionalFormatting>
  <conditionalFormatting sqref="O164">
    <cfRule type="cellIs" dxfId="9066" priority="9002" stopIfTrue="1" operator="lessThan">
      <formula>G164</formula>
    </cfRule>
  </conditionalFormatting>
  <conditionalFormatting sqref="O164">
    <cfRule type="cellIs" dxfId="9065" priority="9001" stopIfTrue="1" operator="lessThan">
      <formula>G164</formula>
    </cfRule>
  </conditionalFormatting>
  <conditionalFormatting sqref="O164">
    <cfRule type="cellIs" dxfId="9064" priority="9000" stopIfTrue="1" operator="lessThan">
      <formula>G164</formula>
    </cfRule>
  </conditionalFormatting>
  <conditionalFormatting sqref="O164">
    <cfRule type="cellIs" dxfId="9063" priority="8999" stopIfTrue="1" operator="lessThan">
      <formula>G164</formula>
    </cfRule>
  </conditionalFormatting>
  <conditionalFormatting sqref="O164">
    <cfRule type="cellIs" dxfId="9062" priority="8998" stopIfTrue="1" operator="lessThan">
      <formula>G164</formula>
    </cfRule>
  </conditionalFormatting>
  <conditionalFormatting sqref="O164">
    <cfRule type="cellIs" dxfId="9061" priority="8997" stopIfTrue="1" operator="lessThan">
      <formula>G164</formula>
    </cfRule>
  </conditionalFormatting>
  <conditionalFormatting sqref="O164">
    <cfRule type="cellIs" dxfId="9060" priority="8996" stopIfTrue="1" operator="lessThan">
      <formula>G164</formula>
    </cfRule>
  </conditionalFormatting>
  <conditionalFormatting sqref="O164">
    <cfRule type="cellIs" dxfId="9059" priority="8995" stopIfTrue="1" operator="lessThan">
      <formula>G164</formula>
    </cfRule>
  </conditionalFormatting>
  <conditionalFormatting sqref="O164">
    <cfRule type="cellIs" dxfId="9058" priority="8994" stopIfTrue="1" operator="lessThan">
      <formula>G164</formula>
    </cfRule>
  </conditionalFormatting>
  <conditionalFormatting sqref="O164">
    <cfRule type="cellIs" dxfId="9057" priority="8993" stopIfTrue="1" operator="lessThan">
      <formula>G164</formula>
    </cfRule>
  </conditionalFormatting>
  <conditionalFormatting sqref="O164">
    <cfRule type="cellIs" dxfId="9056" priority="8992" stopIfTrue="1" operator="lessThan">
      <formula>G164</formula>
    </cfRule>
  </conditionalFormatting>
  <conditionalFormatting sqref="O164">
    <cfRule type="cellIs" dxfId="9055" priority="8991" stopIfTrue="1" operator="lessThan">
      <formula>G164</formula>
    </cfRule>
  </conditionalFormatting>
  <conditionalFormatting sqref="O164">
    <cfRule type="cellIs" dxfId="9054" priority="8990" stopIfTrue="1" operator="lessThan">
      <formula>G164</formula>
    </cfRule>
  </conditionalFormatting>
  <conditionalFormatting sqref="O164">
    <cfRule type="cellIs" dxfId="9053" priority="8989" stopIfTrue="1" operator="lessThan">
      <formula>G164</formula>
    </cfRule>
  </conditionalFormatting>
  <conditionalFormatting sqref="O164">
    <cfRule type="cellIs" dxfId="9052" priority="8988" stopIfTrue="1" operator="lessThan">
      <formula>G164</formula>
    </cfRule>
  </conditionalFormatting>
  <conditionalFormatting sqref="O164">
    <cfRule type="cellIs" dxfId="9051" priority="8987" stopIfTrue="1" operator="lessThan">
      <formula>G164</formula>
    </cfRule>
  </conditionalFormatting>
  <conditionalFormatting sqref="O164">
    <cfRule type="cellIs" dxfId="9050" priority="8986" stopIfTrue="1" operator="lessThan">
      <formula>G164</formula>
    </cfRule>
  </conditionalFormatting>
  <conditionalFormatting sqref="O164">
    <cfRule type="cellIs" dxfId="9049" priority="8985" stopIfTrue="1" operator="lessThan">
      <formula>G164</formula>
    </cfRule>
  </conditionalFormatting>
  <conditionalFormatting sqref="O164">
    <cfRule type="cellIs" dxfId="9048" priority="8984" stopIfTrue="1" operator="lessThan">
      <formula>G164</formula>
    </cfRule>
  </conditionalFormatting>
  <conditionalFormatting sqref="O164">
    <cfRule type="cellIs" dxfId="9047" priority="8983" stopIfTrue="1" operator="lessThan">
      <formula>G164</formula>
    </cfRule>
  </conditionalFormatting>
  <conditionalFormatting sqref="O164">
    <cfRule type="cellIs" dxfId="9046" priority="8982" stopIfTrue="1" operator="lessThan">
      <formula>G164</formula>
    </cfRule>
  </conditionalFormatting>
  <conditionalFormatting sqref="O164">
    <cfRule type="cellIs" dxfId="9045" priority="8981" stopIfTrue="1" operator="lessThan">
      <formula>G164</formula>
    </cfRule>
  </conditionalFormatting>
  <conditionalFormatting sqref="O164">
    <cfRule type="cellIs" dxfId="9044" priority="8980" stopIfTrue="1" operator="lessThan">
      <formula>G164</formula>
    </cfRule>
  </conditionalFormatting>
  <conditionalFormatting sqref="O164">
    <cfRule type="cellIs" dxfId="9043" priority="8979" stopIfTrue="1" operator="lessThan">
      <formula>G164</formula>
    </cfRule>
  </conditionalFormatting>
  <conditionalFormatting sqref="O164">
    <cfRule type="cellIs" dxfId="9042" priority="8978" stopIfTrue="1" operator="lessThan">
      <formula>G164</formula>
    </cfRule>
  </conditionalFormatting>
  <conditionalFormatting sqref="O164">
    <cfRule type="cellIs" dxfId="9041" priority="8977" stopIfTrue="1" operator="lessThan">
      <formula>G164</formula>
    </cfRule>
  </conditionalFormatting>
  <conditionalFormatting sqref="O164">
    <cfRule type="cellIs" dxfId="9040" priority="8976" stopIfTrue="1" operator="lessThan">
      <formula>G164</formula>
    </cfRule>
  </conditionalFormatting>
  <conditionalFormatting sqref="O164">
    <cfRule type="cellIs" dxfId="9039" priority="8975" stopIfTrue="1" operator="lessThan">
      <formula>G164</formula>
    </cfRule>
  </conditionalFormatting>
  <conditionalFormatting sqref="O164">
    <cfRule type="cellIs" dxfId="9038" priority="8974" stopIfTrue="1" operator="lessThan">
      <formula>G164</formula>
    </cfRule>
  </conditionalFormatting>
  <conditionalFormatting sqref="O164">
    <cfRule type="cellIs" dxfId="9037" priority="8973" stopIfTrue="1" operator="lessThan">
      <formula>G164</formula>
    </cfRule>
  </conditionalFormatting>
  <conditionalFormatting sqref="O164">
    <cfRule type="cellIs" dxfId="9036" priority="8972" stopIfTrue="1" operator="lessThan">
      <formula>G164</formula>
    </cfRule>
  </conditionalFormatting>
  <conditionalFormatting sqref="O164">
    <cfRule type="cellIs" dxfId="9035" priority="8971" stopIfTrue="1" operator="lessThan">
      <formula>G164</formula>
    </cfRule>
  </conditionalFormatting>
  <conditionalFormatting sqref="O164">
    <cfRule type="cellIs" dxfId="9034" priority="8970" stopIfTrue="1" operator="lessThan">
      <formula>G164</formula>
    </cfRule>
  </conditionalFormatting>
  <conditionalFormatting sqref="O164">
    <cfRule type="cellIs" dxfId="9033" priority="8969" stopIfTrue="1" operator="lessThan">
      <formula>G164</formula>
    </cfRule>
  </conditionalFormatting>
  <conditionalFormatting sqref="O164">
    <cfRule type="cellIs" dxfId="9032" priority="8968" stopIfTrue="1" operator="lessThan">
      <formula>G164</formula>
    </cfRule>
  </conditionalFormatting>
  <conditionalFormatting sqref="O164">
    <cfRule type="cellIs" dxfId="9031" priority="8967" stopIfTrue="1" operator="lessThan">
      <formula>G164</formula>
    </cfRule>
  </conditionalFormatting>
  <conditionalFormatting sqref="O164">
    <cfRule type="cellIs" dxfId="9030" priority="8966" stopIfTrue="1" operator="lessThan">
      <formula>G164</formula>
    </cfRule>
  </conditionalFormatting>
  <conditionalFormatting sqref="O164">
    <cfRule type="cellIs" dxfId="9029" priority="8965" stopIfTrue="1" operator="lessThan">
      <formula>G164</formula>
    </cfRule>
  </conditionalFormatting>
  <conditionalFormatting sqref="O164">
    <cfRule type="cellIs" dxfId="9028" priority="8964" stopIfTrue="1" operator="lessThan">
      <formula>G164</formula>
    </cfRule>
  </conditionalFormatting>
  <conditionalFormatting sqref="O164">
    <cfRule type="cellIs" dxfId="9027" priority="8963" stopIfTrue="1" operator="lessThan">
      <formula>G164</formula>
    </cfRule>
  </conditionalFormatting>
  <conditionalFormatting sqref="O164">
    <cfRule type="cellIs" dxfId="9026" priority="8962" stopIfTrue="1" operator="lessThan">
      <formula>G164</formula>
    </cfRule>
  </conditionalFormatting>
  <conditionalFormatting sqref="O164">
    <cfRule type="cellIs" dxfId="9025" priority="8961" stopIfTrue="1" operator="lessThan">
      <formula>G164</formula>
    </cfRule>
  </conditionalFormatting>
  <conditionalFormatting sqref="O164">
    <cfRule type="cellIs" dxfId="9024" priority="8960" stopIfTrue="1" operator="lessThan">
      <formula>G164</formula>
    </cfRule>
  </conditionalFormatting>
  <conditionalFormatting sqref="O164">
    <cfRule type="cellIs" dxfId="9023" priority="8959" stopIfTrue="1" operator="lessThan">
      <formula>G164</formula>
    </cfRule>
  </conditionalFormatting>
  <conditionalFormatting sqref="O164">
    <cfRule type="cellIs" dxfId="9022" priority="8958" stopIfTrue="1" operator="lessThan">
      <formula>G164</formula>
    </cfRule>
  </conditionalFormatting>
  <conditionalFormatting sqref="O164">
    <cfRule type="cellIs" dxfId="9021" priority="8957" stopIfTrue="1" operator="lessThan">
      <formula>G164</formula>
    </cfRule>
  </conditionalFormatting>
  <conditionalFormatting sqref="O164">
    <cfRule type="cellIs" dxfId="9020" priority="8956" stopIfTrue="1" operator="lessThan">
      <formula>G164</formula>
    </cfRule>
  </conditionalFormatting>
  <conditionalFormatting sqref="O164">
    <cfRule type="cellIs" dxfId="9019" priority="8955" stopIfTrue="1" operator="lessThan">
      <formula>G164</formula>
    </cfRule>
  </conditionalFormatting>
  <conditionalFormatting sqref="O164">
    <cfRule type="cellIs" dxfId="9018" priority="8954" stopIfTrue="1" operator="lessThan">
      <formula>G164</formula>
    </cfRule>
  </conditionalFormatting>
  <conditionalFormatting sqref="O164">
    <cfRule type="cellIs" dxfId="9017" priority="8953" stopIfTrue="1" operator="lessThan">
      <formula>G164</formula>
    </cfRule>
  </conditionalFormatting>
  <conditionalFormatting sqref="O164">
    <cfRule type="cellIs" dxfId="9016" priority="8952" stopIfTrue="1" operator="lessThan">
      <formula>G164</formula>
    </cfRule>
  </conditionalFormatting>
  <conditionalFormatting sqref="O164">
    <cfRule type="cellIs" dxfId="9015" priority="8951" stopIfTrue="1" operator="lessThan">
      <formula>G164</formula>
    </cfRule>
  </conditionalFormatting>
  <conditionalFormatting sqref="O164">
    <cfRule type="cellIs" dxfId="9014" priority="8950" stopIfTrue="1" operator="lessThan">
      <formula>G164</formula>
    </cfRule>
  </conditionalFormatting>
  <conditionalFormatting sqref="O164">
    <cfRule type="cellIs" dxfId="9013" priority="8949" stopIfTrue="1" operator="lessThan">
      <formula>G164</formula>
    </cfRule>
  </conditionalFormatting>
  <conditionalFormatting sqref="O164">
    <cfRule type="cellIs" dxfId="9012" priority="8948" stopIfTrue="1" operator="lessThan">
      <formula>G164</formula>
    </cfRule>
  </conditionalFormatting>
  <conditionalFormatting sqref="O164">
    <cfRule type="cellIs" dxfId="9011" priority="8947" stopIfTrue="1" operator="lessThan">
      <formula>G164</formula>
    </cfRule>
  </conditionalFormatting>
  <conditionalFormatting sqref="O164">
    <cfRule type="cellIs" dxfId="9010" priority="8946" stopIfTrue="1" operator="lessThan">
      <formula>G164</formula>
    </cfRule>
  </conditionalFormatting>
  <conditionalFormatting sqref="O164">
    <cfRule type="cellIs" dxfId="9009" priority="8945" stopIfTrue="1" operator="lessThan">
      <formula>G164</formula>
    </cfRule>
  </conditionalFormatting>
  <conditionalFormatting sqref="O164">
    <cfRule type="cellIs" dxfId="9008" priority="8944" stopIfTrue="1" operator="lessThan">
      <formula>G164</formula>
    </cfRule>
  </conditionalFormatting>
  <conditionalFormatting sqref="O164">
    <cfRule type="cellIs" dxfId="9007" priority="8943" stopIfTrue="1" operator="lessThan">
      <formula>G164</formula>
    </cfRule>
  </conditionalFormatting>
  <conditionalFormatting sqref="O164">
    <cfRule type="cellIs" dxfId="9006" priority="8942" stopIfTrue="1" operator="lessThan">
      <formula>G164</formula>
    </cfRule>
  </conditionalFormatting>
  <conditionalFormatting sqref="O164">
    <cfRule type="cellIs" dxfId="9005" priority="8941" stopIfTrue="1" operator="lessThan">
      <formula>G164</formula>
    </cfRule>
  </conditionalFormatting>
  <conditionalFormatting sqref="O164">
    <cfRule type="cellIs" dxfId="9004" priority="8940" stopIfTrue="1" operator="lessThan">
      <formula>G164</formula>
    </cfRule>
  </conditionalFormatting>
  <conditionalFormatting sqref="O164">
    <cfRule type="cellIs" dxfId="9003" priority="8939" stopIfTrue="1" operator="lessThan">
      <formula>G164</formula>
    </cfRule>
  </conditionalFormatting>
  <conditionalFormatting sqref="O164">
    <cfRule type="cellIs" dxfId="9002" priority="8938" stopIfTrue="1" operator="lessThan">
      <formula>G164</formula>
    </cfRule>
  </conditionalFormatting>
  <conditionalFormatting sqref="O164">
    <cfRule type="cellIs" dxfId="9001" priority="8937" stopIfTrue="1" operator="lessThan">
      <formula>G164</formula>
    </cfRule>
  </conditionalFormatting>
  <conditionalFormatting sqref="O164">
    <cfRule type="cellIs" dxfId="9000" priority="8936" stopIfTrue="1" operator="lessThan">
      <formula>G164</formula>
    </cfRule>
  </conditionalFormatting>
  <conditionalFormatting sqref="O164">
    <cfRule type="cellIs" dxfId="8999" priority="8935" stopIfTrue="1" operator="lessThan">
      <formula>G164</formula>
    </cfRule>
  </conditionalFormatting>
  <conditionalFormatting sqref="O164">
    <cfRule type="cellIs" dxfId="8998" priority="8934" stopIfTrue="1" operator="lessThan">
      <formula>G164</formula>
    </cfRule>
  </conditionalFormatting>
  <conditionalFormatting sqref="O164">
    <cfRule type="cellIs" dxfId="8997" priority="8933" stopIfTrue="1" operator="lessThan">
      <formula>G164</formula>
    </cfRule>
  </conditionalFormatting>
  <conditionalFormatting sqref="O164">
    <cfRule type="cellIs" dxfId="8996" priority="8932" stopIfTrue="1" operator="lessThan">
      <formula>G164</formula>
    </cfRule>
  </conditionalFormatting>
  <conditionalFormatting sqref="O164">
    <cfRule type="cellIs" dxfId="8995" priority="8931" stopIfTrue="1" operator="lessThan">
      <formula>G164</formula>
    </cfRule>
  </conditionalFormatting>
  <conditionalFormatting sqref="O164">
    <cfRule type="cellIs" dxfId="8994" priority="8930" stopIfTrue="1" operator="lessThan">
      <formula>G164</formula>
    </cfRule>
  </conditionalFormatting>
  <conditionalFormatting sqref="O164">
    <cfRule type="cellIs" dxfId="8993" priority="8929" stopIfTrue="1" operator="lessThan">
      <formula>G164</formula>
    </cfRule>
  </conditionalFormatting>
  <conditionalFormatting sqref="O164">
    <cfRule type="cellIs" dxfId="8992" priority="8928" stopIfTrue="1" operator="lessThan">
      <formula>G164</formula>
    </cfRule>
  </conditionalFormatting>
  <conditionalFormatting sqref="O164">
    <cfRule type="cellIs" dxfId="8991" priority="8927" stopIfTrue="1" operator="lessThan">
      <formula>G164</formula>
    </cfRule>
  </conditionalFormatting>
  <conditionalFormatting sqref="O164">
    <cfRule type="cellIs" dxfId="8990" priority="8926" stopIfTrue="1" operator="lessThan">
      <formula>G164</formula>
    </cfRule>
  </conditionalFormatting>
  <conditionalFormatting sqref="O164">
    <cfRule type="cellIs" dxfId="8989" priority="8925" stopIfTrue="1" operator="lessThan">
      <formula>G164</formula>
    </cfRule>
  </conditionalFormatting>
  <conditionalFormatting sqref="O164">
    <cfRule type="cellIs" dxfId="8988" priority="8924" stopIfTrue="1" operator="lessThan">
      <formula>G164</formula>
    </cfRule>
  </conditionalFormatting>
  <conditionalFormatting sqref="O164">
    <cfRule type="cellIs" dxfId="8987" priority="8923" stopIfTrue="1" operator="lessThan">
      <formula>G164</formula>
    </cfRule>
  </conditionalFormatting>
  <conditionalFormatting sqref="O164">
    <cfRule type="cellIs" dxfId="8986" priority="8922" stopIfTrue="1" operator="lessThan">
      <formula>G164</formula>
    </cfRule>
  </conditionalFormatting>
  <conditionalFormatting sqref="O164">
    <cfRule type="cellIs" dxfId="8985" priority="8921" stopIfTrue="1" operator="lessThan">
      <formula>G164</formula>
    </cfRule>
  </conditionalFormatting>
  <conditionalFormatting sqref="O164">
    <cfRule type="cellIs" dxfId="8984" priority="8920" stopIfTrue="1" operator="lessThan">
      <formula>G164</formula>
    </cfRule>
  </conditionalFormatting>
  <conditionalFormatting sqref="O164">
    <cfRule type="cellIs" dxfId="8983" priority="8919" stopIfTrue="1" operator="lessThan">
      <formula>G164</formula>
    </cfRule>
  </conditionalFormatting>
  <conditionalFormatting sqref="O164">
    <cfRule type="cellIs" dxfId="8982" priority="8918" stopIfTrue="1" operator="lessThan">
      <formula>G164</formula>
    </cfRule>
  </conditionalFormatting>
  <conditionalFormatting sqref="O164">
    <cfRule type="cellIs" dxfId="8981" priority="8917" stopIfTrue="1" operator="lessThan">
      <formula>G164</formula>
    </cfRule>
  </conditionalFormatting>
  <conditionalFormatting sqref="O164">
    <cfRule type="cellIs" dxfId="8980" priority="8916" stopIfTrue="1" operator="lessThan">
      <formula>G164</formula>
    </cfRule>
  </conditionalFormatting>
  <conditionalFormatting sqref="O164">
    <cfRule type="cellIs" dxfId="8979" priority="8915" stopIfTrue="1" operator="lessThan">
      <formula>G164</formula>
    </cfRule>
  </conditionalFormatting>
  <conditionalFormatting sqref="O164">
    <cfRule type="cellIs" dxfId="8978" priority="8914" stopIfTrue="1" operator="lessThan">
      <formula>G164</formula>
    </cfRule>
  </conditionalFormatting>
  <conditionalFormatting sqref="O164">
    <cfRule type="cellIs" dxfId="8977" priority="8913" stopIfTrue="1" operator="lessThan">
      <formula>G164</formula>
    </cfRule>
  </conditionalFormatting>
  <conditionalFormatting sqref="O164">
    <cfRule type="cellIs" dxfId="8976" priority="8912" stopIfTrue="1" operator="lessThan">
      <formula>G164</formula>
    </cfRule>
  </conditionalFormatting>
  <conditionalFormatting sqref="O164">
    <cfRule type="cellIs" dxfId="8975" priority="8911" stopIfTrue="1" operator="lessThan">
      <formula>G164</formula>
    </cfRule>
  </conditionalFormatting>
  <conditionalFormatting sqref="O164">
    <cfRule type="cellIs" dxfId="8974" priority="8910" stopIfTrue="1" operator="lessThan">
      <formula>G164</formula>
    </cfRule>
  </conditionalFormatting>
  <conditionalFormatting sqref="O164">
    <cfRule type="cellIs" dxfId="8973" priority="8909" stopIfTrue="1" operator="lessThan">
      <formula>G164</formula>
    </cfRule>
  </conditionalFormatting>
  <conditionalFormatting sqref="O164">
    <cfRule type="cellIs" dxfId="8972" priority="8908" stopIfTrue="1" operator="lessThan">
      <formula>G164</formula>
    </cfRule>
  </conditionalFormatting>
  <conditionalFormatting sqref="O164">
    <cfRule type="cellIs" dxfId="8971" priority="8907" stopIfTrue="1" operator="lessThan">
      <formula>G164</formula>
    </cfRule>
  </conditionalFormatting>
  <conditionalFormatting sqref="O164">
    <cfRule type="cellIs" dxfId="8970" priority="8906" stopIfTrue="1" operator="lessThan">
      <formula>G164</formula>
    </cfRule>
  </conditionalFormatting>
  <conditionalFormatting sqref="O164">
    <cfRule type="cellIs" dxfId="8969" priority="8905" stopIfTrue="1" operator="lessThan">
      <formula>G164</formula>
    </cfRule>
  </conditionalFormatting>
  <conditionalFormatting sqref="O164">
    <cfRule type="cellIs" dxfId="8968" priority="8904" stopIfTrue="1" operator="lessThan">
      <formula>G164</formula>
    </cfRule>
  </conditionalFormatting>
  <conditionalFormatting sqref="O164">
    <cfRule type="cellIs" dxfId="8967" priority="8903" stopIfTrue="1" operator="lessThan">
      <formula>G164</formula>
    </cfRule>
  </conditionalFormatting>
  <conditionalFormatting sqref="O164">
    <cfRule type="cellIs" dxfId="8966" priority="8902" stopIfTrue="1" operator="lessThan">
      <formula>G164</formula>
    </cfRule>
  </conditionalFormatting>
  <conditionalFormatting sqref="O164">
    <cfRule type="cellIs" dxfId="8965" priority="8901" stopIfTrue="1" operator="lessThan">
      <formula>G164</formula>
    </cfRule>
  </conditionalFormatting>
  <conditionalFormatting sqref="O164">
    <cfRule type="cellIs" dxfId="8964" priority="8900" stopIfTrue="1" operator="lessThan">
      <formula>G164</formula>
    </cfRule>
  </conditionalFormatting>
  <conditionalFormatting sqref="O164">
    <cfRule type="cellIs" dxfId="8963" priority="8899" stopIfTrue="1" operator="lessThan">
      <formula>G164</formula>
    </cfRule>
  </conditionalFormatting>
  <conditionalFormatting sqref="O164">
    <cfRule type="cellIs" dxfId="8962" priority="8898" stopIfTrue="1" operator="lessThan">
      <formula>G164</formula>
    </cfRule>
  </conditionalFormatting>
  <conditionalFormatting sqref="O164">
    <cfRule type="cellIs" dxfId="8961" priority="8897" stopIfTrue="1" operator="lessThan">
      <formula>G164</formula>
    </cfRule>
  </conditionalFormatting>
  <conditionalFormatting sqref="O164">
    <cfRule type="cellIs" dxfId="8960" priority="8896" stopIfTrue="1" operator="lessThan">
      <formula>G164</formula>
    </cfRule>
  </conditionalFormatting>
  <conditionalFormatting sqref="O164">
    <cfRule type="cellIs" dxfId="8959" priority="8895" stopIfTrue="1" operator="lessThan">
      <formula>G164</formula>
    </cfRule>
  </conditionalFormatting>
  <conditionalFormatting sqref="O164">
    <cfRule type="cellIs" dxfId="8958" priority="8894" stopIfTrue="1" operator="lessThan">
      <formula>G164</formula>
    </cfRule>
  </conditionalFormatting>
  <conditionalFormatting sqref="O164">
    <cfRule type="cellIs" dxfId="8957" priority="8893" stopIfTrue="1" operator="lessThan">
      <formula>G164</formula>
    </cfRule>
  </conditionalFormatting>
  <conditionalFormatting sqref="O164">
    <cfRule type="cellIs" dxfId="8956" priority="8892" stopIfTrue="1" operator="lessThan">
      <formula>G164</formula>
    </cfRule>
  </conditionalFormatting>
  <conditionalFormatting sqref="O164">
    <cfRule type="cellIs" dxfId="8955" priority="8891" stopIfTrue="1" operator="lessThan">
      <formula>G164</formula>
    </cfRule>
  </conditionalFormatting>
  <conditionalFormatting sqref="O164">
    <cfRule type="cellIs" dxfId="8954" priority="8890" stopIfTrue="1" operator="lessThan">
      <formula>G164</formula>
    </cfRule>
  </conditionalFormatting>
  <conditionalFormatting sqref="O164">
    <cfRule type="cellIs" dxfId="8953" priority="8889" stopIfTrue="1" operator="lessThan">
      <formula>G164</formula>
    </cfRule>
  </conditionalFormatting>
  <conditionalFormatting sqref="O164">
    <cfRule type="cellIs" dxfId="8952" priority="8888" stopIfTrue="1" operator="lessThan">
      <formula>G164</formula>
    </cfRule>
  </conditionalFormatting>
  <conditionalFormatting sqref="O164">
    <cfRule type="cellIs" dxfId="8951" priority="8887" stopIfTrue="1" operator="lessThan">
      <formula>G164</formula>
    </cfRule>
  </conditionalFormatting>
  <conditionalFormatting sqref="O164">
    <cfRule type="cellIs" dxfId="8950" priority="8886" stopIfTrue="1" operator="lessThan">
      <formula>G164</formula>
    </cfRule>
  </conditionalFormatting>
  <conditionalFormatting sqref="O164">
    <cfRule type="cellIs" dxfId="8949" priority="8885" stopIfTrue="1" operator="lessThan">
      <formula>G164</formula>
    </cfRule>
  </conditionalFormatting>
  <conditionalFormatting sqref="O164">
    <cfRule type="cellIs" dxfId="8948" priority="8884" stopIfTrue="1" operator="lessThan">
      <formula>G164</formula>
    </cfRule>
  </conditionalFormatting>
  <conditionalFormatting sqref="O164">
    <cfRule type="cellIs" dxfId="8947" priority="8883" stopIfTrue="1" operator="lessThan">
      <formula>G164</formula>
    </cfRule>
  </conditionalFormatting>
  <conditionalFormatting sqref="O164">
    <cfRule type="cellIs" dxfId="8946" priority="8882" stopIfTrue="1" operator="lessThan">
      <formula>G164</formula>
    </cfRule>
  </conditionalFormatting>
  <conditionalFormatting sqref="O164">
    <cfRule type="cellIs" dxfId="8945" priority="8881" stopIfTrue="1" operator="lessThan">
      <formula>G164</formula>
    </cfRule>
  </conditionalFormatting>
  <conditionalFormatting sqref="O164">
    <cfRule type="cellIs" dxfId="8944" priority="8880" stopIfTrue="1" operator="lessThan">
      <formula>G164</formula>
    </cfRule>
  </conditionalFormatting>
  <conditionalFormatting sqref="O164">
    <cfRule type="cellIs" dxfId="8943" priority="8879" stopIfTrue="1" operator="lessThan">
      <formula>G164</formula>
    </cfRule>
  </conditionalFormatting>
  <conditionalFormatting sqref="O164">
    <cfRule type="cellIs" dxfId="8942" priority="8878" stopIfTrue="1" operator="lessThan">
      <formula>G164</formula>
    </cfRule>
  </conditionalFormatting>
  <conditionalFormatting sqref="O164">
    <cfRule type="cellIs" dxfId="8941" priority="8877" stopIfTrue="1" operator="lessThan">
      <formula>G164</formula>
    </cfRule>
  </conditionalFormatting>
  <conditionalFormatting sqref="O164">
    <cfRule type="cellIs" dxfId="8940" priority="8876" stopIfTrue="1" operator="lessThan">
      <formula>G164</formula>
    </cfRule>
  </conditionalFormatting>
  <conditionalFormatting sqref="O164">
    <cfRule type="cellIs" dxfId="8939" priority="8875" stopIfTrue="1" operator="lessThan">
      <formula>G164</formula>
    </cfRule>
  </conditionalFormatting>
  <conditionalFormatting sqref="O164">
    <cfRule type="cellIs" dxfId="8938" priority="8874" stopIfTrue="1" operator="lessThan">
      <formula>G164</formula>
    </cfRule>
  </conditionalFormatting>
  <conditionalFormatting sqref="O164">
    <cfRule type="cellIs" dxfId="8937" priority="8873" stopIfTrue="1" operator="lessThan">
      <formula>G164</formula>
    </cfRule>
  </conditionalFormatting>
  <conditionalFormatting sqref="O164">
    <cfRule type="cellIs" dxfId="8936" priority="8872" stopIfTrue="1" operator="lessThan">
      <formula>G164</formula>
    </cfRule>
  </conditionalFormatting>
  <conditionalFormatting sqref="O164">
    <cfRule type="cellIs" dxfId="8935" priority="8871" stopIfTrue="1" operator="lessThan">
      <formula>G164</formula>
    </cfRule>
  </conditionalFormatting>
  <conditionalFormatting sqref="O164">
    <cfRule type="cellIs" dxfId="8934" priority="8870" stopIfTrue="1" operator="lessThan">
      <formula>G164</formula>
    </cfRule>
  </conditionalFormatting>
  <conditionalFormatting sqref="O164">
    <cfRule type="cellIs" dxfId="8933" priority="8869" stopIfTrue="1" operator="lessThan">
      <formula>G164</formula>
    </cfRule>
  </conditionalFormatting>
  <conditionalFormatting sqref="O164">
    <cfRule type="cellIs" dxfId="8932" priority="8868" stopIfTrue="1" operator="lessThan">
      <formula>G164</formula>
    </cfRule>
  </conditionalFormatting>
  <conditionalFormatting sqref="O164">
    <cfRule type="cellIs" dxfId="8931" priority="8867" stopIfTrue="1" operator="lessThan">
      <formula>G164</formula>
    </cfRule>
  </conditionalFormatting>
  <conditionalFormatting sqref="O164">
    <cfRule type="cellIs" dxfId="8930" priority="8866" stopIfTrue="1" operator="lessThan">
      <formula>G164</formula>
    </cfRule>
  </conditionalFormatting>
  <conditionalFormatting sqref="O164">
    <cfRule type="cellIs" dxfId="8929" priority="8865" stopIfTrue="1" operator="lessThan">
      <formula>G164</formula>
    </cfRule>
  </conditionalFormatting>
  <conditionalFormatting sqref="O164">
    <cfRule type="cellIs" dxfId="8928" priority="8864" stopIfTrue="1" operator="lessThan">
      <formula>G164</formula>
    </cfRule>
  </conditionalFormatting>
  <conditionalFormatting sqref="O164">
    <cfRule type="cellIs" dxfId="8927" priority="8863" stopIfTrue="1" operator="lessThan">
      <formula>G164</formula>
    </cfRule>
  </conditionalFormatting>
  <conditionalFormatting sqref="O164">
    <cfRule type="cellIs" dxfId="8926" priority="8862" stopIfTrue="1" operator="lessThan">
      <formula>G164</formula>
    </cfRule>
  </conditionalFormatting>
  <conditionalFormatting sqref="O164">
    <cfRule type="cellIs" dxfId="8925" priority="8861" stopIfTrue="1" operator="lessThan">
      <formula>G164</formula>
    </cfRule>
  </conditionalFormatting>
  <conditionalFormatting sqref="O164">
    <cfRule type="cellIs" dxfId="8924" priority="8860" stopIfTrue="1" operator="lessThan">
      <formula>G164</formula>
    </cfRule>
  </conditionalFormatting>
  <conditionalFormatting sqref="O164">
    <cfRule type="cellIs" dxfId="8923" priority="8859" stopIfTrue="1" operator="lessThan">
      <formula>G164</formula>
    </cfRule>
  </conditionalFormatting>
  <conditionalFormatting sqref="Y164">
    <cfRule type="cellIs" dxfId="8922" priority="8858" stopIfTrue="1" operator="lessThan">
      <formula>J164</formula>
    </cfRule>
  </conditionalFormatting>
  <conditionalFormatting sqref="Y164">
    <cfRule type="cellIs" dxfId="8921" priority="8857" stopIfTrue="1" operator="lessThan">
      <formula>J164</formula>
    </cfRule>
  </conditionalFormatting>
  <conditionalFormatting sqref="Y164">
    <cfRule type="cellIs" dxfId="8920" priority="8856" stopIfTrue="1" operator="lessThan">
      <formula>J164</formula>
    </cfRule>
  </conditionalFormatting>
  <conditionalFormatting sqref="Y164">
    <cfRule type="cellIs" dxfId="8919" priority="8855" stopIfTrue="1" operator="lessThan">
      <formula>J164</formula>
    </cfRule>
  </conditionalFormatting>
  <conditionalFormatting sqref="Y164">
    <cfRule type="cellIs" dxfId="8918" priority="8854" stopIfTrue="1" operator="lessThan">
      <formula>J164</formula>
    </cfRule>
  </conditionalFormatting>
  <conditionalFormatting sqref="Y164">
    <cfRule type="cellIs" dxfId="8917" priority="8853" stopIfTrue="1" operator="lessThan">
      <formula>J164</formula>
    </cfRule>
  </conditionalFormatting>
  <conditionalFormatting sqref="Y164">
    <cfRule type="cellIs" dxfId="8916" priority="8852" stopIfTrue="1" operator="lessThan">
      <formula>J164</formula>
    </cfRule>
  </conditionalFormatting>
  <conditionalFormatting sqref="Y164">
    <cfRule type="cellIs" dxfId="8915" priority="8851" stopIfTrue="1" operator="lessThan">
      <formula>J164</formula>
    </cfRule>
  </conditionalFormatting>
  <conditionalFormatting sqref="Y164">
    <cfRule type="cellIs" dxfId="8914" priority="8850" stopIfTrue="1" operator="lessThan">
      <formula>J164</formula>
    </cfRule>
  </conditionalFormatting>
  <conditionalFormatting sqref="Y164">
    <cfRule type="cellIs" dxfId="8913" priority="8849" stopIfTrue="1" operator="lessThan">
      <formula>J164</formula>
    </cfRule>
  </conditionalFormatting>
  <conditionalFormatting sqref="Y164">
    <cfRule type="cellIs" dxfId="8912" priority="8848" stopIfTrue="1" operator="lessThan">
      <formula>J164</formula>
    </cfRule>
  </conditionalFormatting>
  <conditionalFormatting sqref="Y164">
    <cfRule type="cellIs" dxfId="8911" priority="8847" stopIfTrue="1" operator="lessThan">
      <formula>J164</formula>
    </cfRule>
  </conditionalFormatting>
  <conditionalFormatting sqref="X164">
    <cfRule type="cellIs" dxfId="8910" priority="8846" stopIfTrue="1" operator="lessThan">
      <formula>J164</formula>
    </cfRule>
  </conditionalFormatting>
  <conditionalFormatting sqref="X164">
    <cfRule type="cellIs" dxfId="8909" priority="8845" stopIfTrue="1" operator="lessThan">
      <formula>J164</formula>
    </cfRule>
  </conditionalFormatting>
  <conditionalFormatting sqref="X164">
    <cfRule type="cellIs" dxfId="8908" priority="8844" stopIfTrue="1" operator="lessThan">
      <formula>J164</formula>
    </cfRule>
  </conditionalFormatting>
  <conditionalFormatting sqref="Y164">
    <cfRule type="cellIs" dxfId="8907" priority="8843" stopIfTrue="1" operator="lessThan">
      <formula>J164</formula>
    </cfRule>
  </conditionalFormatting>
  <conditionalFormatting sqref="X164">
    <cfRule type="cellIs" dxfId="8906" priority="8842" stopIfTrue="1" operator="lessThan">
      <formula>J164</formula>
    </cfRule>
  </conditionalFormatting>
  <conditionalFormatting sqref="X164">
    <cfRule type="cellIs" dxfId="8905" priority="8841" stopIfTrue="1" operator="lessThan">
      <formula>J164</formula>
    </cfRule>
  </conditionalFormatting>
  <conditionalFormatting sqref="Y164">
    <cfRule type="cellIs" dxfId="8904" priority="8840" stopIfTrue="1" operator="lessThan">
      <formula>J164</formula>
    </cfRule>
  </conditionalFormatting>
  <conditionalFormatting sqref="Y164">
    <cfRule type="cellIs" dxfId="8903" priority="8839" stopIfTrue="1" operator="lessThan">
      <formula>J164</formula>
    </cfRule>
  </conditionalFormatting>
  <conditionalFormatting sqref="Y164">
    <cfRule type="cellIs" dxfId="8902" priority="8838" stopIfTrue="1" operator="lessThan">
      <formula>J164</formula>
    </cfRule>
  </conditionalFormatting>
  <conditionalFormatting sqref="Y164">
    <cfRule type="cellIs" dxfId="8901" priority="8837" stopIfTrue="1" operator="lessThan">
      <formula>J164</formula>
    </cfRule>
  </conditionalFormatting>
  <conditionalFormatting sqref="Y164">
    <cfRule type="cellIs" dxfId="8900" priority="8836" stopIfTrue="1" operator="lessThan">
      <formula>J164</formula>
    </cfRule>
  </conditionalFormatting>
  <conditionalFormatting sqref="Y164">
    <cfRule type="cellIs" dxfId="8899" priority="8835" stopIfTrue="1" operator="lessThan">
      <formula>J164</formula>
    </cfRule>
  </conditionalFormatting>
  <conditionalFormatting sqref="Y164">
    <cfRule type="cellIs" dxfId="8898" priority="8834" stopIfTrue="1" operator="lessThan">
      <formula>J164</formula>
    </cfRule>
  </conditionalFormatting>
  <conditionalFormatting sqref="Y164">
    <cfRule type="cellIs" dxfId="8897" priority="8833" stopIfTrue="1" operator="lessThan">
      <formula>J164</formula>
    </cfRule>
  </conditionalFormatting>
  <conditionalFormatting sqref="Y164">
    <cfRule type="cellIs" dxfId="8896" priority="8832" stopIfTrue="1" operator="lessThan">
      <formula>J164</formula>
    </cfRule>
  </conditionalFormatting>
  <conditionalFormatting sqref="Y164">
    <cfRule type="cellIs" dxfId="8895" priority="8831" stopIfTrue="1" operator="lessThan">
      <formula>J164</formula>
    </cfRule>
  </conditionalFormatting>
  <conditionalFormatting sqref="Y164">
    <cfRule type="cellIs" dxfId="8894" priority="8830" stopIfTrue="1" operator="lessThan">
      <formula>J164</formula>
    </cfRule>
  </conditionalFormatting>
  <conditionalFormatting sqref="Y164">
    <cfRule type="cellIs" dxfId="8893" priority="8829" stopIfTrue="1" operator="lessThan">
      <formula>J164</formula>
    </cfRule>
  </conditionalFormatting>
  <conditionalFormatting sqref="X164">
    <cfRule type="cellIs" dxfId="8892" priority="8828" stopIfTrue="1" operator="lessThan">
      <formula>J164</formula>
    </cfRule>
  </conditionalFormatting>
  <conditionalFormatting sqref="X164">
    <cfRule type="cellIs" dxfId="8891" priority="8827" stopIfTrue="1" operator="lessThan">
      <formula>J164</formula>
    </cfRule>
  </conditionalFormatting>
  <conditionalFormatting sqref="X164">
    <cfRule type="cellIs" dxfId="8890" priority="8826" stopIfTrue="1" operator="lessThan">
      <formula>J164</formula>
    </cfRule>
  </conditionalFormatting>
  <conditionalFormatting sqref="Y164">
    <cfRule type="cellIs" dxfId="8889" priority="8825" stopIfTrue="1" operator="lessThan">
      <formula>J164</formula>
    </cfRule>
  </conditionalFormatting>
  <conditionalFormatting sqref="X164">
    <cfRule type="cellIs" dxfId="8888" priority="8824" stopIfTrue="1" operator="lessThan">
      <formula>J164</formula>
    </cfRule>
  </conditionalFormatting>
  <conditionalFormatting sqref="X164">
    <cfRule type="cellIs" dxfId="8887" priority="8823" stopIfTrue="1" operator="lessThan">
      <formula>J164</formula>
    </cfRule>
  </conditionalFormatting>
  <conditionalFormatting sqref="O165">
    <cfRule type="cellIs" dxfId="8886" priority="8822" stopIfTrue="1" operator="lessThan">
      <formula>G165</formula>
    </cfRule>
  </conditionalFormatting>
  <conditionalFormatting sqref="O165">
    <cfRule type="cellIs" dxfId="8885" priority="8821" stopIfTrue="1" operator="lessThan">
      <formula>G165</formula>
    </cfRule>
  </conditionalFormatting>
  <conditionalFormatting sqref="O165">
    <cfRule type="cellIs" dxfId="8884" priority="8820" stopIfTrue="1" operator="lessThan">
      <formula>G165</formula>
    </cfRule>
  </conditionalFormatting>
  <conditionalFormatting sqref="O165">
    <cfRule type="cellIs" dxfId="8883" priority="8819" stopIfTrue="1" operator="lessThan">
      <formula>G165</formula>
    </cfRule>
  </conditionalFormatting>
  <conditionalFormatting sqref="O165">
    <cfRule type="cellIs" dxfId="8882" priority="8818" stopIfTrue="1" operator="lessThan">
      <formula>G165</formula>
    </cfRule>
  </conditionalFormatting>
  <conditionalFormatting sqref="O165">
    <cfRule type="cellIs" dxfId="8881" priority="8817" stopIfTrue="1" operator="lessThan">
      <formula>G165</formula>
    </cfRule>
  </conditionalFormatting>
  <conditionalFormatting sqref="O165">
    <cfRule type="cellIs" dxfId="8880" priority="8816" stopIfTrue="1" operator="lessThan">
      <formula>G165</formula>
    </cfRule>
  </conditionalFormatting>
  <conditionalFormatting sqref="O165">
    <cfRule type="cellIs" dxfId="8879" priority="8815" stopIfTrue="1" operator="lessThan">
      <formula>G165</formula>
    </cfRule>
  </conditionalFormatting>
  <conditionalFormatting sqref="O165">
    <cfRule type="cellIs" dxfId="8878" priority="8814" stopIfTrue="1" operator="lessThan">
      <formula>G165</formula>
    </cfRule>
  </conditionalFormatting>
  <conditionalFormatting sqref="O165">
    <cfRule type="cellIs" dxfId="8877" priority="8813" stopIfTrue="1" operator="lessThan">
      <formula>G165</formula>
    </cfRule>
  </conditionalFormatting>
  <conditionalFormatting sqref="O165">
    <cfRule type="cellIs" dxfId="8876" priority="8812" stopIfTrue="1" operator="lessThan">
      <formula>G165</formula>
    </cfRule>
  </conditionalFormatting>
  <conditionalFormatting sqref="O165">
    <cfRule type="cellIs" dxfId="8875" priority="8811" stopIfTrue="1" operator="lessThan">
      <formula>G165</formula>
    </cfRule>
  </conditionalFormatting>
  <conditionalFormatting sqref="O165">
    <cfRule type="cellIs" dxfId="8874" priority="8810" stopIfTrue="1" operator="lessThan">
      <formula>G165</formula>
    </cfRule>
  </conditionalFormatting>
  <conditionalFormatting sqref="O165">
    <cfRule type="cellIs" dxfId="8873" priority="8809" stopIfTrue="1" operator="lessThan">
      <formula>G165</formula>
    </cfRule>
  </conditionalFormatting>
  <conditionalFormatting sqref="O165">
    <cfRule type="cellIs" dxfId="8872" priority="8808" stopIfTrue="1" operator="lessThan">
      <formula>G165</formula>
    </cfRule>
  </conditionalFormatting>
  <conditionalFormatting sqref="O165">
    <cfRule type="cellIs" dxfId="8871" priority="8807" stopIfTrue="1" operator="lessThan">
      <formula>G165</formula>
    </cfRule>
  </conditionalFormatting>
  <conditionalFormatting sqref="O165">
    <cfRule type="cellIs" dxfId="8870" priority="8806" stopIfTrue="1" operator="lessThan">
      <formula>G165</formula>
    </cfRule>
  </conditionalFormatting>
  <conditionalFormatting sqref="O165">
    <cfRule type="cellIs" dxfId="8869" priority="8805" stopIfTrue="1" operator="lessThan">
      <formula>G165</formula>
    </cfRule>
  </conditionalFormatting>
  <conditionalFormatting sqref="O165">
    <cfRule type="cellIs" dxfId="8868" priority="8804" stopIfTrue="1" operator="lessThan">
      <formula>G165</formula>
    </cfRule>
  </conditionalFormatting>
  <conditionalFormatting sqref="O165">
    <cfRule type="cellIs" dxfId="8867" priority="8803" stopIfTrue="1" operator="lessThan">
      <formula>G165</formula>
    </cfRule>
  </conditionalFormatting>
  <conditionalFormatting sqref="O165">
    <cfRule type="cellIs" dxfId="8866" priority="8802" stopIfTrue="1" operator="lessThan">
      <formula>G165</formula>
    </cfRule>
  </conditionalFormatting>
  <conditionalFormatting sqref="O165">
    <cfRule type="cellIs" dxfId="8865" priority="8801" stopIfTrue="1" operator="lessThan">
      <formula>G165</formula>
    </cfRule>
  </conditionalFormatting>
  <conditionalFormatting sqref="O165">
    <cfRule type="cellIs" dxfId="8864" priority="8800" stopIfTrue="1" operator="lessThan">
      <formula>G165</formula>
    </cfRule>
  </conditionalFormatting>
  <conditionalFormatting sqref="O165">
    <cfRule type="cellIs" dxfId="8863" priority="8799" stopIfTrue="1" operator="lessThan">
      <formula>G165</formula>
    </cfRule>
  </conditionalFormatting>
  <conditionalFormatting sqref="O165">
    <cfRule type="cellIs" dxfId="8862" priority="8798" stopIfTrue="1" operator="lessThan">
      <formula>G165</formula>
    </cfRule>
  </conditionalFormatting>
  <conditionalFormatting sqref="O165">
    <cfRule type="cellIs" dxfId="8861" priority="8797" stopIfTrue="1" operator="lessThan">
      <formula>G165</formula>
    </cfRule>
  </conditionalFormatting>
  <conditionalFormatting sqref="O165">
    <cfRule type="cellIs" dxfId="8860" priority="8796" stopIfTrue="1" operator="lessThan">
      <formula>G165</formula>
    </cfRule>
  </conditionalFormatting>
  <conditionalFormatting sqref="O165">
    <cfRule type="cellIs" dxfId="8859" priority="8795" stopIfTrue="1" operator="lessThan">
      <formula>G165</formula>
    </cfRule>
  </conditionalFormatting>
  <conditionalFormatting sqref="O165">
    <cfRule type="cellIs" dxfId="8858" priority="8794" stopIfTrue="1" operator="lessThan">
      <formula>G165</formula>
    </cfRule>
  </conditionalFormatting>
  <conditionalFormatting sqref="O165">
    <cfRule type="cellIs" dxfId="8857" priority="8793" stopIfTrue="1" operator="lessThan">
      <formula>G165</formula>
    </cfRule>
  </conditionalFormatting>
  <conditionalFormatting sqref="O165">
    <cfRule type="cellIs" dxfId="8856" priority="8792" stopIfTrue="1" operator="lessThan">
      <formula>G165</formula>
    </cfRule>
  </conditionalFormatting>
  <conditionalFormatting sqref="O165">
    <cfRule type="cellIs" dxfId="8855" priority="8791" stopIfTrue="1" operator="lessThan">
      <formula>G165</formula>
    </cfRule>
  </conditionalFormatting>
  <conditionalFormatting sqref="O165">
    <cfRule type="cellIs" dxfId="8854" priority="8790" stopIfTrue="1" operator="lessThan">
      <formula>G165</formula>
    </cfRule>
  </conditionalFormatting>
  <conditionalFormatting sqref="O165">
    <cfRule type="cellIs" dxfId="8853" priority="8789" stopIfTrue="1" operator="lessThan">
      <formula>G165</formula>
    </cfRule>
  </conditionalFormatting>
  <conditionalFormatting sqref="O165">
    <cfRule type="cellIs" dxfId="8852" priority="8788" stopIfTrue="1" operator="lessThan">
      <formula>G165</formula>
    </cfRule>
  </conditionalFormatting>
  <conditionalFormatting sqref="O165">
    <cfRule type="cellIs" dxfId="8851" priority="8787" stopIfTrue="1" operator="lessThan">
      <formula>G165</formula>
    </cfRule>
  </conditionalFormatting>
  <conditionalFormatting sqref="O165">
    <cfRule type="cellIs" dxfId="8850" priority="8786" stopIfTrue="1" operator="lessThan">
      <formula>G165</formula>
    </cfRule>
  </conditionalFormatting>
  <conditionalFormatting sqref="O165">
    <cfRule type="cellIs" dxfId="8849" priority="8785" stopIfTrue="1" operator="lessThan">
      <formula>G165</formula>
    </cfRule>
  </conditionalFormatting>
  <conditionalFormatting sqref="O165">
    <cfRule type="cellIs" dxfId="8848" priority="8784" stopIfTrue="1" operator="lessThan">
      <formula>G165</formula>
    </cfRule>
  </conditionalFormatting>
  <conditionalFormatting sqref="O165">
    <cfRule type="cellIs" dxfId="8847" priority="8783" stopIfTrue="1" operator="lessThan">
      <formula>G165</formula>
    </cfRule>
  </conditionalFormatting>
  <conditionalFormatting sqref="O165">
    <cfRule type="cellIs" dxfId="8846" priority="8782" stopIfTrue="1" operator="lessThan">
      <formula>G165</formula>
    </cfRule>
  </conditionalFormatting>
  <conditionalFormatting sqref="O165">
    <cfRule type="cellIs" dxfId="8845" priority="8781" stopIfTrue="1" operator="lessThan">
      <formula>G165</formula>
    </cfRule>
  </conditionalFormatting>
  <conditionalFormatting sqref="O165">
    <cfRule type="cellIs" dxfId="8844" priority="8780" stopIfTrue="1" operator="lessThan">
      <formula>G165</formula>
    </cfRule>
  </conditionalFormatting>
  <conditionalFormatting sqref="O165">
    <cfRule type="cellIs" dxfId="8843" priority="8779" stopIfTrue="1" operator="lessThan">
      <formula>G165</formula>
    </cfRule>
  </conditionalFormatting>
  <conditionalFormatting sqref="O165">
    <cfRule type="cellIs" dxfId="8842" priority="8778" stopIfTrue="1" operator="lessThan">
      <formula>G165</formula>
    </cfRule>
  </conditionalFormatting>
  <conditionalFormatting sqref="O165">
    <cfRule type="cellIs" dxfId="8841" priority="8777" stopIfTrue="1" operator="lessThan">
      <formula>G165</formula>
    </cfRule>
  </conditionalFormatting>
  <conditionalFormatting sqref="O165">
    <cfRule type="cellIs" dxfId="8840" priority="8776" stopIfTrue="1" operator="lessThan">
      <formula>G165</formula>
    </cfRule>
  </conditionalFormatting>
  <conditionalFormatting sqref="O165">
    <cfRule type="cellIs" dxfId="8839" priority="8775" stopIfTrue="1" operator="lessThan">
      <formula>G165</formula>
    </cfRule>
  </conditionalFormatting>
  <conditionalFormatting sqref="O165">
    <cfRule type="cellIs" dxfId="8838" priority="8774" stopIfTrue="1" operator="lessThan">
      <formula>G165</formula>
    </cfRule>
  </conditionalFormatting>
  <conditionalFormatting sqref="O165">
    <cfRule type="cellIs" dxfId="8837" priority="8773" stopIfTrue="1" operator="lessThan">
      <formula>G165</formula>
    </cfRule>
  </conditionalFormatting>
  <conditionalFormatting sqref="O165">
    <cfRule type="cellIs" dxfId="8836" priority="8772" stopIfTrue="1" operator="lessThan">
      <formula>G165</formula>
    </cfRule>
  </conditionalFormatting>
  <conditionalFormatting sqref="O165">
    <cfRule type="cellIs" dxfId="8835" priority="8771" stopIfTrue="1" operator="lessThan">
      <formula>G165</formula>
    </cfRule>
  </conditionalFormatting>
  <conditionalFormatting sqref="O165">
    <cfRule type="cellIs" dxfId="8834" priority="8770" stopIfTrue="1" operator="lessThan">
      <formula>G165</formula>
    </cfRule>
  </conditionalFormatting>
  <conditionalFormatting sqref="O165">
    <cfRule type="cellIs" dxfId="8833" priority="8769" stopIfTrue="1" operator="lessThan">
      <formula>G165</formula>
    </cfRule>
  </conditionalFormatting>
  <conditionalFormatting sqref="O165">
    <cfRule type="cellIs" dxfId="8832" priority="8768" stopIfTrue="1" operator="lessThan">
      <formula>G165</formula>
    </cfRule>
  </conditionalFormatting>
  <conditionalFormatting sqref="O165">
    <cfRule type="cellIs" dxfId="8831" priority="8767" stopIfTrue="1" operator="lessThan">
      <formula>G165</formula>
    </cfRule>
  </conditionalFormatting>
  <conditionalFormatting sqref="O165">
    <cfRule type="cellIs" dxfId="8830" priority="8766" stopIfTrue="1" operator="lessThan">
      <formula>G165</formula>
    </cfRule>
  </conditionalFormatting>
  <conditionalFormatting sqref="O165">
    <cfRule type="cellIs" dxfId="8829" priority="8765" stopIfTrue="1" operator="lessThan">
      <formula>G165</formula>
    </cfRule>
  </conditionalFormatting>
  <conditionalFormatting sqref="O165">
    <cfRule type="cellIs" dxfId="8828" priority="8764" stopIfTrue="1" operator="lessThan">
      <formula>G165</formula>
    </cfRule>
  </conditionalFormatting>
  <conditionalFormatting sqref="O165">
    <cfRule type="cellIs" dxfId="8827" priority="8763" stopIfTrue="1" operator="lessThan">
      <formula>G165</formula>
    </cfRule>
  </conditionalFormatting>
  <conditionalFormatting sqref="O165">
    <cfRule type="cellIs" dxfId="8826" priority="8762" stopIfTrue="1" operator="lessThan">
      <formula>G165</formula>
    </cfRule>
  </conditionalFormatting>
  <conditionalFormatting sqref="O165">
    <cfRule type="cellIs" dxfId="8825" priority="8761" stopIfTrue="1" operator="lessThan">
      <formula>G165</formula>
    </cfRule>
  </conditionalFormatting>
  <conditionalFormatting sqref="O165">
    <cfRule type="cellIs" dxfId="8824" priority="8760" stopIfTrue="1" operator="lessThan">
      <formula>G165</formula>
    </cfRule>
  </conditionalFormatting>
  <conditionalFormatting sqref="O165">
    <cfRule type="cellIs" dxfId="8823" priority="8759" stopIfTrue="1" operator="lessThan">
      <formula>G165</formula>
    </cfRule>
  </conditionalFormatting>
  <conditionalFormatting sqref="O165">
    <cfRule type="cellIs" dxfId="8822" priority="8758" stopIfTrue="1" operator="lessThan">
      <formula>G165</formula>
    </cfRule>
  </conditionalFormatting>
  <conditionalFormatting sqref="O165">
    <cfRule type="cellIs" dxfId="8821" priority="8757" stopIfTrue="1" operator="lessThan">
      <formula>G165</formula>
    </cfRule>
  </conditionalFormatting>
  <conditionalFormatting sqref="O165">
    <cfRule type="cellIs" dxfId="8820" priority="8756" stopIfTrue="1" operator="lessThan">
      <formula>G165</formula>
    </cfRule>
  </conditionalFormatting>
  <conditionalFormatting sqref="O165">
    <cfRule type="cellIs" dxfId="8819" priority="8755" stopIfTrue="1" operator="lessThan">
      <formula>G165</formula>
    </cfRule>
  </conditionalFormatting>
  <conditionalFormatting sqref="O165">
    <cfRule type="cellIs" dxfId="8818" priority="8754" stopIfTrue="1" operator="lessThan">
      <formula>G165</formula>
    </cfRule>
  </conditionalFormatting>
  <conditionalFormatting sqref="O165">
    <cfRule type="cellIs" dxfId="8817" priority="8753" stopIfTrue="1" operator="lessThan">
      <formula>G165</formula>
    </cfRule>
  </conditionalFormatting>
  <conditionalFormatting sqref="O165">
    <cfRule type="cellIs" dxfId="8816" priority="8752" stopIfTrue="1" operator="lessThan">
      <formula>G165</formula>
    </cfRule>
  </conditionalFormatting>
  <conditionalFormatting sqref="O165">
    <cfRule type="cellIs" dxfId="8815" priority="8751" stopIfTrue="1" operator="lessThan">
      <formula>G165</formula>
    </cfRule>
  </conditionalFormatting>
  <conditionalFormatting sqref="O165">
    <cfRule type="cellIs" dxfId="8814" priority="8750" stopIfTrue="1" operator="lessThan">
      <formula>G165</formula>
    </cfRule>
  </conditionalFormatting>
  <conditionalFormatting sqref="O165">
    <cfRule type="cellIs" dxfId="8813" priority="8749" stopIfTrue="1" operator="lessThan">
      <formula>G165</formula>
    </cfRule>
  </conditionalFormatting>
  <conditionalFormatting sqref="O165">
    <cfRule type="cellIs" dxfId="8812" priority="8748" stopIfTrue="1" operator="lessThan">
      <formula>G165</formula>
    </cfRule>
  </conditionalFormatting>
  <conditionalFormatting sqref="O165">
    <cfRule type="cellIs" dxfId="8811" priority="8747" stopIfTrue="1" operator="lessThan">
      <formula>G165</formula>
    </cfRule>
  </conditionalFormatting>
  <conditionalFormatting sqref="O165">
    <cfRule type="cellIs" dxfId="8810" priority="8746" stopIfTrue="1" operator="lessThan">
      <formula>G165</formula>
    </cfRule>
  </conditionalFormatting>
  <conditionalFormatting sqref="O165">
    <cfRule type="cellIs" dxfId="8809" priority="8745" stopIfTrue="1" operator="lessThan">
      <formula>G165</formula>
    </cfRule>
  </conditionalFormatting>
  <conditionalFormatting sqref="O165">
    <cfRule type="cellIs" dxfId="8808" priority="8744" stopIfTrue="1" operator="lessThan">
      <formula>G165</formula>
    </cfRule>
  </conditionalFormatting>
  <conditionalFormatting sqref="O165">
    <cfRule type="cellIs" dxfId="8807" priority="8743" stopIfTrue="1" operator="lessThan">
      <formula>G165</formula>
    </cfRule>
  </conditionalFormatting>
  <conditionalFormatting sqref="O165">
    <cfRule type="cellIs" dxfId="8806" priority="8742" stopIfTrue="1" operator="lessThan">
      <formula>G165</formula>
    </cfRule>
  </conditionalFormatting>
  <conditionalFormatting sqref="O165">
    <cfRule type="cellIs" dxfId="8805" priority="8741" stopIfTrue="1" operator="lessThan">
      <formula>G165</formula>
    </cfRule>
  </conditionalFormatting>
  <conditionalFormatting sqref="O165">
    <cfRule type="cellIs" dxfId="8804" priority="8740" stopIfTrue="1" operator="lessThan">
      <formula>G165</formula>
    </cfRule>
  </conditionalFormatting>
  <conditionalFormatting sqref="O165">
    <cfRule type="cellIs" dxfId="8803" priority="8739" stopIfTrue="1" operator="lessThan">
      <formula>G165</formula>
    </cfRule>
  </conditionalFormatting>
  <conditionalFormatting sqref="O165">
    <cfRule type="cellIs" dxfId="8802" priority="8738" stopIfTrue="1" operator="lessThan">
      <formula>G165</formula>
    </cfRule>
  </conditionalFormatting>
  <conditionalFormatting sqref="O165">
    <cfRule type="cellIs" dxfId="8801" priority="8737" stopIfTrue="1" operator="lessThan">
      <formula>G165</formula>
    </cfRule>
  </conditionalFormatting>
  <conditionalFormatting sqref="O165">
    <cfRule type="cellIs" dxfId="8800" priority="8736" stopIfTrue="1" operator="lessThan">
      <formula>G165</formula>
    </cfRule>
  </conditionalFormatting>
  <conditionalFormatting sqref="O165">
    <cfRule type="cellIs" dxfId="8799" priority="8735" stopIfTrue="1" operator="lessThan">
      <formula>G165</formula>
    </cfRule>
  </conditionalFormatting>
  <conditionalFormatting sqref="O165">
    <cfRule type="cellIs" dxfId="8798" priority="8734" stopIfTrue="1" operator="lessThan">
      <formula>G165</formula>
    </cfRule>
  </conditionalFormatting>
  <conditionalFormatting sqref="O165">
    <cfRule type="cellIs" dxfId="8797" priority="8733" stopIfTrue="1" operator="lessThan">
      <formula>G165</formula>
    </cfRule>
  </conditionalFormatting>
  <conditionalFormatting sqref="O165">
    <cfRule type="cellIs" dxfId="8796" priority="8732" stopIfTrue="1" operator="lessThan">
      <formula>G165</formula>
    </cfRule>
  </conditionalFormatting>
  <conditionalFormatting sqref="O165">
    <cfRule type="cellIs" dxfId="8795" priority="8731" stopIfTrue="1" operator="lessThan">
      <formula>G165</formula>
    </cfRule>
  </conditionalFormatting>
  <conditionalFormatting sqref="O165">
    <cfRule type="cellIs" dxfId="8794" priority="8730" stopIfTrue="1" operator="lessThan">
      <formula>G165</formula>
    </cfRule>
  </conditionalFormatting>
  <conditionalFormatting sqref="O165">
    <cfRule type="cellIs" dxfId="8793" priority="8729" stopIfTrue="1" operator="lessThan">
      <formula>G165</formula>
    </cfRule>
  </conditionalFormatting>
  <conditionalFormatting sqref="O165">
    <cfRule type="cellIs" dxfId="8792" priority="8728" stopIfTrue="1" operator="lessThan">
      <formula>G165</formula>
    </cfRule>
  </conditionalFormatting>
  <conditionalFormatting sqref="O165">
    <cfRule type="cellIs" dxfId="8791" priority="8727" stopIfTrue="1" operator="lessThan">
      <formula>G165</formula>
    </cfRule>
  </conditionalFormatting>
  <conditionalFormatting sqref="O165">
    <cfRule type="cellIs" dxfId="8790" priority="8726" stopIfTrue="1" operator="lessThan">
      <formula>G165</formula>
    </cfRule>
  </conditionalFormatting>
  <conditionalFormatting sqref="O165">
    <cfRule type="cellIs" dxfId="8789" priority="8725" stopIfTrue="1" operator="lessThan">
      <formula>G165</formula>
    </cfRule>
  </conditionalFormatting>
  <conditionalFormatting sqref="O165">
    <cfRule type="cellIs" dxfId="8788" priority="8724" stopIfTrue="1" operator="lessThan">
      <formula>G165</formula>
    </cfRule>
  </conditionalFormatting>
  <conditionalFormatting sqref="O165">
    <cfRule type="cellIs" dxfId="8787" priority="8723" stopIfTrue="1" operator="lessThan">
      <formula>G165</formula>
    </cfRule>
  </conditionalFormatting>
  <conditionalFormatting sqref="O165">
    <cfRule type="cellIs" dxfId="8786" priority="8722" stopIfTrue="1" operator="lessThan">
      <formula>G165</formula>
    </cfRule>
  </conditionalFormatting>
  <conditionalFormatting sqref="O165">
    <cfRule type="cellIs" dxfId="8785" priority="8721" stopIfTrue="1" operator="lessThan">
      <formula>G165</formula>
    </cfRule>
  </conditionalFormatting>
  <conditionalFormatting sqref="O165">
    <cfRule type="cellIs" dxfId="8784" priority="8720" stopIfTrue="1" operator="lessThan">
      <formula>G165</formula>
    </cfRule>
  </conditionalFormatting>
  <conditionalFormatting sqref="O165">
    <cfRule type="cellIs" dxfId="8783" priority="8719" stopIfTrue="1" operator="lessThan">
      <formula>G165</formula>
    </cfRule>
  </conditionalFormatting>
  <conditionalFormatting sqref="O165">
    <cfRule type="cellIs" dxfId="8782" priority="8718" stopIfTrue="1" operator="lessThan">
      <formula>G165</formula>
    </cfRule>
  </conditionalFormatting>
  <conditionalFormatting sqref="O165">
    <cfRule type="cellIs" dxfId="8781" priority="8717" stopIfTrue="1" operator="lessThan">
      <formula>G165</formula>
    </cfRule>
  </conditionalFormatting>
  <conditionalFormatting sqref="O165">
    <cfRule type="cellIs" dxfId="8780" priority="8716" stopIfTrue="1" operator="lessThan">
      <formula>G165</formula>
    </cfRule>
  </conditionalFormatting>
  <conditionalFormatting sqref="O165">
    <cfRule type="cellIs" dxfId="8779" priority="8715" stopIfTrue="1" operator="lessThan">
      <formula>G165</formula>
    </cfRule>
  </conditionalFormatting>
  <conditionalFormatting sqref="O165">
    <cfRule type="cellIs" dxfId="8778" priority="8714" stopIfTrue="1" operator="lessThan">
      <formula>G165</formula>
    </cfRule>
  </conditionalFormatting>
  <conditionalFormatting sqref="O165">
    <cfRule type="cellIs" dxfId="8777" priority="8713" stopIfTrue="1" operator="lessThan">
      <formula>G165</formula>
    </cfRule>
  </conditionalFormatting>
  <conditionalFormatting sqref="O165">
    <cfRule type="cellIs" dxfId="8776" priority="8712" stopIfTrue="1" operator="lessThan">
      <formula>G165</formula>
    </cfRule>
  </conditionalFormatting>
  <conditionalFormatting sqref="O165">
    <cfRule type="cellIs" dxfId="8775" priority="8711" stopIfTrue="1" operator="lessThan">
      <formula>G165</formula>
    </cfRule>
  </conditionalFormatting>
  <conditionalFormatting sqref="O165">
    <cfRule type="cellIs" dxfId="8774" priority="8710" stopIfTrue="1" operator="lessThan">
      <formula>G165</formula>
    </cfRule>
  </conditionalFormatting>
  <conditionalFormatting sqref="O165">
    <cfRule type="cellIs" dxfId="8773" priority="8709" stopIfTrue="1" operator="lessThan">
      <formula>G165</formula>
    </cfRule>
  </conditionalFormatting>
  <conditionalFormatting sqref="O165">
    <cfRule type="cellIs" dxfId="8772" priority="8708" stopIfTrue="1" operator="lessThan">
      <formula>G165</formula>
    </cfRule>
  </conditionalFormatting>
  <conditionalFormatting sqref="O165">
    <cfRule type="cellIs" dxfId="8771" priority="8707" stopIfTrue="1" operator="lessThan">
      <formula>G165</formula>
    </cfRule>
  </conditionalFormatting>
  <conditionalFormatting sqref="O165">
    <cfRule type="cellIs" dxfId="8770" priority="8706" stopIfTrue="1" operator="lessThan">
      <formula>G165</formula>
    </cfRule>
  </conditionalFormatting>
  <conditionalFormatting sqref="O165">
    <cfRule type="cellIs" dxfId="8769" priority="8705" stopIfTrue="1" operator="lessThan">
      <formula>G165</formula>
    </cfRule>
  </conditionalFormatting>
  <conditionalFormatting sqref="O165">
    <cfRule type="cellIs" dxfId="8768" priority="8704" stopIfTrue="1" operator="lessThan">
      <formula>G165</formula>
    </cfRule>
  </conditionalFormatting>
  <conditionalFormatting sqref="O165">
    <cfRule type="cellIs" dxfId="8767" priority="8703" stopIfTrue="1" operator="lessThan">
      <formula>G165</formula>
    </cfRule>
  </conditionalFormatting>
  <conditionalFormatting sqref="O165">
    <cfRule type="cellIs" dxfId="8766" priority="8702" stopIfTrue="1" operator="lessThan">
      <formula>G165</formula>
    </cfRule>
  </conditionalFormatting>
  <conditionalFormatting sqref="O165">
    <cfRule type="cellIs" dxfId="8765" priority="8701" stopIfTrue="1" operator="lessThan">
      <formula>G165</formula>
    </cfRule>
  </conditionalFormatting>
  <conditionalFormatting sqref="O165">
    <cfRule type="cellIs" dxfId="8764" priority="8700" stopIfTrue="1" operator="lessThan">
      <formula>G165</formula>
    </cfRule>
  </conditionalFormatting>
  <conditionalFormatting sqref="O165">
    <cfRule type="cellIs" dxfId="8763" priority="8699" stopIfTrue="1" operator="lessThan">
      <formula>G165</formula>
    </cfRule>
  </conditionalFormatting>
  <conditionalFormatting sqref="O165">
    <cfRule type="cellIs" dxfId="8762" priority="8698" stopIfTrue="1" operator="lessThan">
      <formula>G165</formula>
    </cfRule>
  </conditionalFormatting>
  <conditionalFormatting sqref="O165">
    <cfRule type="cellIs" dxfId="8761" priority="8697" stopIfTrue="1" operator="lessThan">
      <formula>G165</formula>
    </cfRule>
  </conditionalFormatting>
  <conditionalFormatting sqref="O165">
    <cfRule type="cellIs" dxfId="8760" priority="8696" stopIfTrue="1" operator="lessThan">
      <formula>G165</formula>
    </cfRule>
  </conditionalFormatting>
  <conditionalFormatting sqref="O165">
    <cfRule type="cellIs" dxfId="8759" priority="8695" stopIfTrue="1" operator="lessThan">
      <formula>G165</formula>
    </cfRule>
  </conditionalFormatting>
  <conditionalFormatting sqref="O165">
    <cfRule type="cellIs" dxfId="8758" priority="8694" stopIfTrue="1" operator="lessThan">
      <formula>G165</formula>
    </cfRule>
  </conditionalFormatting>
  <conditionalFormatting sqref="O165">
    <cfRule type="cellIs" dxfId="8757" priority="8693" stopIfTrue="1" operator="lessThan">
      <formula>G165</formula>
    </cfRule>
  </conditionalFormatting>
  <conditionalFormatting sqref="O165">
    <cfRule type="cellIs" dxfId="8756" priority="8692" stopIfTrue="1" operator="lessThan">
      <formula>G165</formula>
    </cfRule>
  </conditionalFormatting>
  <conditionalFormatting sqref="O165">
    <cfRule type="cellIs" dxfId="8755" priority="8691" stopIfTrue="1" operator="lessThan">
      <formula>G165</formula>
    </cfRule>
  </conditionalFormatting>
  <conditionalFormatting sqref="O165">
    <cfRule type="cellIs" dxfId="8754" priority="8690" stopIfTrue="1" operator="lessThan">
      <formula>G165</formula>
    </cfRule>
  </conditionalFormatting>
  <conditionalFormatting sqref="O165">
    <cfRule type="cellIs" dxfId="8753" priority="8689" stopIfTrue="1" operator="lessThan">
      <formula>G165</formula>
    </cfRule>
  </conditionalFormatting>
  <conditionalFormatting sqref="O165">
    <cfRule type="cellIs" dxfId="8752" priority="8688" stopIfTrue="1" operator="lessThan">
      <formula>G165</formula>
    </cfRule>
  </conditionalFormatting>
  <conditionalFormatting sqref="O165">
    <cfRule type="cellIs" dxfId="8751" priority="8687" stopIfTrue="1" operator="lessThan">
      <formula>G165</formula>
    </cfRule>
  </conditionalFormatting>
  <conditionalFormatting sqref="O165">
    <cfRule type="cellIs" dxfId="8750" priority="8686" stopIfTrue="1" operator="lessThan">
      <formula>G165</formula>
    </cfRule>
  </conditionalFormatting>
  <conditionalFormatting sqref="O165">
    <cfRule type="cellIs" dxfId="8749" priority="8685" stopIfTrue="1" operator="lessThan">
      <formula>G165</formula>
    </cfRule>
  </conditionalFormatting>
  <conditionalFormatting sqref="O165">
    <cfRule type="cellIs" dxfId="8748" priority="8684" stopIfTrue="1" operator="lessThan">
      <formula>G165</formula>
    </cfRule>
  </conditionalFormatting>
  <conditionalFormatting sqref="O165">
    <cfRule type="cellIs" dxfId="8747" priority="8683" stopIfTrue="1" operator="lessThan">
      <formula>G165</formula>
    </cfRule>
  </conditionalFormatting>
  <conditionalFormatting sqref="O165">
    <cfRule type="cellIs" dxfId="8746" priority="8682" stopIfTrue="1" operator="lessThan">
      <formula>G165</formula>
    </cfRule>
  </conditionalFormatting>
  <conditionalFormatting sqref="O165">
    <cfRule type="cellIs" dxfId="8745" priority="8681" stopIfTrue="1" operator="lessThan">
      <formula>G165</formula>
    </cfRule>
  </conditionalFormatting>
  <conditionalFormatting sqref="O165">
    <cfRule type="cellIs" dxfId="8744" priority="8680" stopIfTrue="1" operator="lessThan">
      <formula>G165</formula>
    </cfRule>
  </conditionalFormatting>
  <conditionalFormatting sqref="O165">
    <cfRule type="cellIs" dxfId="8743" priority="8679" stopIfTrue="1" operator="lessThan">
      <formula>G165</formula>
    </cfRule>
  </conditionalFormatting>
  <conditionalFormatting sqref="O165">
    <cfRule type="cellIs" dxfId="8742" priority="8678" stopIfTrue="1" operator="lessThan">
      <formula>G165</formula>
    </cfRule>
  </conditionalFormatting>
  <conditionalFormatting sqref="O165">
    <cfRule type="cellIs" dxfId="8741" priority="8677" stopIfTrue="1" operator="lessThan">
      <formula>G165</formula>
    </cfRule>
  </conditionalFormatting>
  <conditionalFormatting sqref="O165">
    <cfRule type="cellIs" dxfId="8740" priority="8676" stopIfTrue="1" operator="lessThan">
      <formula>G165</formula>
    </cfRule>
  </conditionalFormatting>
  <conditionalFormatting sqref="O165">
    <cfRule type="cellIs" dxfId="8739" priority="8675" stopIfTrue="1" operator="lessThan">
      <formula>G165</formula>
    </cfRule>
  </conditionalFormatting>
  <conditionalFormatting sqref="O165">
    <cfRule type="cellIs" dxfId="8738" priority="8674" stopIfTrue="1" operator="lessThan">
      <formula>G165</formula>
    </cfRule>
  </conditionalFormatting>
  <conditionalFormatting sqref="O165">
    <cfRule type="cellIs" dxfId="8737" priority="8673" stopIfTrue="1" operator="lessThan">
      <formula>G165</formula>
    </cfRule>
  </conditionalFormatting>
  <conditionalFormatting sqref="O165">
    <cfRule type="cellIs" dxfId="8736" priority="8672" stopIfTrue="1" operator="lessThan">
      <formula>G165</formula>
    </cfRule>
  </conditionalFormatting>
  <conditionalFormatting sqref="O165">
    <cfRule type="cellIs" dxfId="8735" priority="8671" stopIfTrue="1" operator="lessThan">
      <formula>G165</formula>
    </cfRule>
  </conditionalFormatting>
  <conditionalFormatting sqref="O165">
    <cfRule type="cellIs" dxfId="8734" priority="8670" stopIfTrue="1" operator="lessThan">
      <formula>G165</formula>
    </cfRule>
  </conditionalFormatting>
  <conditionalFormatting sqref="O165">
    <cfRule type="cellIs" dxfId="8733" priority="8669" stopIfTrue="1" operator="lessThan">
      <formula>G165</formula>
    </cfRule>
  </conditionalFormatting>
  <conditionalFormatting sqref="O165">
    <cfRule type="cellIs" dxfId="8732" priority="8668" stopIfTrue="1" operator="lessThan">
      <formula>G165</formula>
    </cfRule>
  </conditionalFormatting>
  <conditionalFormatting sqref="O165">
    <cfRule type="cellIs" dxfId="8731" priority="8667" stopIfTrue="1" operator="lessThan">
      <formula>G165</formula>
    </cfRule>
  </conditionalFormatting>
  <conditionalFormatting sqref="O165">
    <cfRule type="cellIs" dxfId="8730" priority="8666" stopIfTrue="1" operator="lessThan">
      <formula>G165</formula>
    </cfRule>
  </conditionalFormatting>
  <conditionalFormatting sqref="O165">
    <cfRule type="cellIs" dxfId="8729" priority="8665" stopIfTrue="1" operator="lessThan">
      <formula>G165</formula>
    </cfRule>
  </conditionalFormatting>
  <conditionalFormatting sqref="O165">
    <cfRule type="cellIs" dxfId="8728" priority="8664" stopIfTrue="1" operator="lessThan">
      <formula>G165</formula>
    </cfRule>
  </conditionalFormatting>
  <conditionalFormatting sqref="O165">
    <cfRule type="cellIs" dxfId="8727" priority="8663" stopIfTrue="1" operator="lessThan">
      <formula>G165</formula>
    </cfRule>
  </conditionalFormatting>
  <conditionalFormatting sqref="O165">
    <cfRule type="cellIs" dxfId="8726" priority="8662" stopIfTrue="1" operator="lessThan">
      <formula>G165</formula>
    </cfRule>
  </conditionalFormatting>
  <conditionalFormatting sqref="O165">
    <cfRule type="cellIs" dxfId="8725" priority="8661" stopIfTrue="1" operator="lessThan">
      <formula>G165</formula>
    </cfRule>
  </conditionalFormatting>
  <conditionalFormatting sqref="O165">
    <cfRule type="cellIs" dxfId="8724" priority="8660" stopIfTrue="1" operator="lessThan">
      <formula>G165</formula>
    </cfRule>
  </conditionalFormatting>
  <conditionalFormatting sqref="O165">
    <cfRule type="cellIs" dxfId="8723" priority="8659" stopIfTrue="1" operator="lessThan">
      <formula>G165</formula>
    </cfRule>
  </conditionalFormatting>
  <conditionalFormatting sqref="O165">
    <cfRule type="cellIs" dxfId="8722" priority="8658" stopIfTrue="1" operator="lessThan">
      <formula>G165</formula>
    </cfRule>
  </conditionalFormatting>
  <conditionalFormatting sqref="O165">
    <cfRule type="cellIs" dxfId="8721" priority="8657" stopIfTrue="1" operator="lessThan">
      <formula>G165</formula>
    </cfRule>
  </conditionalFormatting>
  <conditionalFormatting sqref="O165">
    <cfRule type="cellIs" dxfId="8720" priority="8656" stopIfTrue="1" operator="lessThan">
      <formula>G165</formula>
    </cfRule>
  </conditionalFormatting>
  <conditionalFormatting sqref="O165">
    <cfRule type="cellIs" dxfId="8719" priority="8655" stopIfTrue="1" operator="lessThan">
      <formula>G165</formula>
    </cfRule>
  </conditionalFormatting>
  <conditionalFormatting sqref="O165">
    <cfRule type="cellIs" dxfId="8718" priority="8654" stopIfTrue="1" operator="lessThan">
      <formula>G165</formula>
    </cfRule>
  </conditionalFormatting>
  <conditionalFormatting sqref="O165">
    <cfRule type="cellIs" dxfId="8717" priority="8653" stopIfTrue="1" operator="lessThan">
      <formula>G165</formula>
    </cfRule>
  </conditionalFormatting>
  <conditionalFormatting sqref="O165">
    <cfRule type="cellIs" dxfId="8716" priority="8652" stopIfTrue="1" operator="lessThan">
      <formula>G165</formula>
    </cfRule>
  </conditionalFormatting>
  <conditionalFormatting sqref="O165">
    <cfRule type="cellIs" dxfId="8715" priority="8651" stopIfTrue="1" operator="lessThan">
      <formula>G165</formula>
    </cfRule>
  </conditionalFormatting>
  <conditionalFormatting sqref="O165">
    <cfRule type="cellIs" dxfId="8714" priority="8650" stopIfTrue="1" operator="lessThan">
      <formula>G165</formula>
    </cfRule>
  </conditionalFormatting>
  <conditionalFormatting sqref="O165">
    <cfRule type="cellIs" dxfId="8713" priority="8649" stopIfTrue="1" operator="lessThan">
      <formula>G165</formula>
    </cfRule>
  </conditionalFormatting>
  <conditionalFormatting sqref="O165">
    <cfRule type="cellIs" dxfId="8712" priority="8648" stopIfTrue="1" operator="lessThan">
      <formula>G165</formula>
    </cfRule>
  </conditionalFormatting>
  <conditionalFormatting sqref="O165">
    <cfRule type="cellIs" dxfId="8711" priority="8647" stopIfTrue="1" operator="lessThan">
      <formula>G165</formula>
    </cfRule>
  </conditionalFormatting>
  <conditionalFormatting sqref="O165">
    <cfRule type="cellIs" dxfId="8710" priority="8646" stopIfTrue="1" operator="lessThan">
      <formula>G165</formula>
    </cfRule>
  </conditionalFormatting>
  <conditionalFormatting sqref="O165">
    <cfRule type="cellIs" dxfId="8709" priority="8645" stopIfTrue="1" operator="lessThan">
      <formula>G165</formula>
    </cfRule>
  </conditionalFormatting>
  <conditionalFormatting sqref="O165">
    <cfRule type="cellIs" dxfId="8708" priority="8644" stopIfTrue="1" operator="lessThan">
      <formula>G165</formula>
    </cfRule>
  </conditionalFormatting>
  <conditionalFormatting sqref="O165">
    <cfRule type="cellIs" dxfId="8707" priority="8643" stopIfTrue="1" operator="lessThan">
      <formula>G165</formula>
    </cfRule>
  </conditionalFormatting>
  <conditionalFormatting sqref="O165">
    <cfRule type="cellIs" dxfId="8706" priority="8642" stopIfTrue="1" operator="lessThan">
      <formula>G165</formula>
    </cfRule>
  </conditionalFormatting>
  <conditionalFormatting sqref="O165">
    <cfRule type="cellIs" dxfId="8705" priority="8641" stopIfTrue="1" operator="lessThan">
      <formula>G165</formula>
    </cfRule>
  </conditionalFormatting>
  <conditionalFormatting sqref="O165">
    <cfRule type="cellIs" dxfId="8704" priority="8640" stopIfTrue="1" operator="lessThan">
      <formula>G165</formula>
    </cfRule>
  </conditionalFormatting>
  <conditionalFormatting sqref="O165">
    <cfRule type="cellIs" dxfId="8703" priority="8639" stopIfTrue="1" operator="lessThan">
      <formula>G165</formula>
    </cfRule>
  </conditionalFormatting>
  <conditionalFormatting sqref="O165">
    <cfRule type="cellIs" dxfId="8702" priority="8638" stopIfTrue="1" operator="lessThan">
      <formula>G165</formula>
    </cfRule>
  </conditionalFormatting>
  <conditionalFormatting sqref="O165">
    <cfRule type="cellIs" dxfId="8701" priority="8637" stopIfTrue="1" operator="lessThan">
      <formula>G165</formula>
    </cfRule>
  </conditionalFormatting>
  <conditionalFormatting sqref="O165">
    <cfRule type="cellIs" dxfId="8700" priority="8636" stopIfTrue="1" operator="lessThan">
      <formula>G165</formula>
    </cfRule>
  </conditionalFormatting>
  <conditionalFormatting sqref="O165">
    <cfRule type="cellIs" dxfId="8699" priority="8635" stopIfTrue="1" operator="lessThan">
      <formula>G165</formula>
    </cfRule>
  </conditionalFormatting>
  <conditionalFormatting sqref="O165">
    <cfRule type="cellIs" dxfId="8698" priority="8634" stopIfTrue="1" operator="lessThan">
      <formula>G165</formula>
    </cfRule>
  </conditionalFormatting>
  <conditionalFormatting sqref="O165">
    <cfRule type="cellIs" dxfId="8697" priority="8633" stopIfTrue="1" operator="lessThan">
      <formula>G165</formula>
    </cfRule>
  </conditionalFormatting>
  <conditionalFormatting sqref="O165">
    <cfRule type="cellIs" dxfId="8696" priority="8632" stopIfTrue="1" operator="lessThan">
      <formula>G165</formula>
    </cfRule>
  </conditionalFormatting>
  <conditionalFormatting sqref="O165">
    <cfRule type="cellIs" dxfId="8695" priority="8631" stopIfTrue="1" operator="lessThan">
      <formula>G165</formula>
    </cfRule>
  </conditionalFormatting>
  <conditionalFormatting sqref="O165">
    <cfRule type="cellIs" dxfId="8694" priority="8630" stopIfTrue="1" operator="lessThan">
      <formula>G165</formula>
    </cfRule>
  </conditionalFormatting>
  <conditionalFormatting sqref="O165">
    <cfRule type="cellIs" dxfId="8693" priority="8629" stopIfTrue="1" operator="lessThan">
      <formula>G165</formula>
    </cfRule>
  </conditionalFormatting>
  <conditionalFormatting sqref="O165">
    <cfRule type="cellIs" dxfId="8692" priority="8628" stopIfTrue="1" operator="lessThan">
      <formula>G165</formula>
    </cfRule>
  </conditionalFormatting>
  <conditionalFormatting sqref="O165">
    <cfRule type="cellIs" dxfId="8691" priority="8627" stopIfTrue="1" operator="lessThan">
      <formula>G165</formula>
    </cfRule>
  </conditionalFormatting>
  <conditionalFormatting sqref="O165">
    <cfRule type="cellIs" dxfId="8690" priority="8626" stopIfTrue="1" operator="lessThan">
      <formula>G165</formula>
    </cfRule>
  </conditionalFormatting>
  <conditionalFormatting sqref="O165">
    <cfRule type="cellIs" dxfId="8689" priority="8625" stopIfTrue="1" operator="lessThan">
      <formula>G165</formula>
    </cfRule>
  </conditionalFormatting>
  <conditionalFormatting sqref="O165">
    <cfRule type="cellIs" dxfId="8688" priority="8624" stopIfTrue="1" operator="lessThan">
      <formula>G165</formula>
    </cfRule>
  </conditionalFormatting>
  <conditionalFormatting sqref="O165">
    <cfRule type="cellIs" dxfId="8687" priority="8623" stopIfTrue="1" operator="lessThan">
      <formula>G165</formula>
    </cfRule>
  </conditionalFormatting>
  <conditionalFormatting sqref="O165">
    <cfRule type="cellIs" dxfId="8686" priority="8622" stopIfTrue="1" operator="lessThan">
      <formula>G165</formula>
    </cfRule>
  </conditionalFormatting>
  <conditionalFormatting sqref="O165">
    <cfRule type="cellIs" dxfId="8685" priority="8621" stopIfTrue="1" operator="lessThan">
      <formula>G165</formula>
    </cfRule>
  </conditionalFormatting>
  <conditionalFormatting sqref="O165">
    <cfRule type="cellIs" dxfId="8684" priority="8620" stopIfTrue="1" operator="lessThan">
      <formula>G165</formula>
    </cfRule>
  </conditionalFormatting>
  <conditionalFormatting sqref="O165">
    <cfRule type="cellIs" dxfId="8683" priority="8619" stopIfTrue="1" operator="lessThan">
      <formula>G165</formula>
    </cfRule>
  </conditionalFormatting>
  <conditionalFormatting sqref="O165">
    <cfRule type="cellIs" dxfId="8682" priority="8618" stopIfTrue="1" operator="lessThan">
      <formula>G165</formula>
    </cfRule>
  </conditionalFormatting>
  <conditionalFormatting sqref="O165">
    <cfRule type="cellIs" dxfId="8681" priority="8617" stopIfTrue="1" operator="lessThan">
      <formula>G165</formula>
    </cfRule>
  </conditionalFormatting>
  <conditionalFormatting sqref="O165">
    <cfRule type="cellIs" dxfId="8680" priority="8616" stopIfTrue="1" operator="lessThan">
      <formula>G165</formula>
    </cfRule>
  </conditionalFormatting>
  <conditionalFormatting sqref="O165">
    <cfRule type="cellIs" dxfId="8679" priority="8615" stopIfTrue="1" operator="lessThan">
      <formula>G165</formula>
    </cfRule>
  </conditionalFormatting>
  <conditionalFormatting sqref="O165">
    <cfRule type="cellIs" dxfId="8678" priority="8614" stopIfTrue="1" operator="lessThan">
      <formula>G165</formula>
    </cfRule>
  </conditionalFormatting>
  <conditionalFormatting sqref="O165">
    <cfRule type="cellIs" dxfId="8677" priority="8613" stopIfTrue="1" operator="lessThan">
      <formula>G165</formula>
    </cfRule>
  </conditionalFormatting>
  <conditionalFormatting sqref="O165">
    <cfRule type="cellIs" dxfId="8676" priority="8612" stopIfTrue="1" operator="lessThan">
      <formula>G165</formula>
    </cfRule>
  </conditionalFormatting>
  <conditionalFormatting sqref="O165">
    <cfRule type="cellIs" dxfId="8675" priority="8611" stopIfTrue="1" operator="lessThan">
      <formula>G165</formula>
    </cfRule>
  </conditionalFormatting>
  <conditionalFormatting sqref="O165">
    <cfRule type="cellIs" dxfId="8674" priority="8610" stopIfTrue="1" operator="lessThan">
      <formula>G165</formula>
    </cfRule>
  </conditionalFormatting>
  <conditionalFormatting sqref="O165">
    <cfRule type="cellIs" dxfId="8673" priority="8609" stopIfTrue="1" operator="lessThan">
      <formula>G165</formula>
    </cfRule>
  </conditionalFormatting>
  <conditionalFormatting sqref="O165">
    <cfRule type="cellIs" dxfId="8672" priority="8608" stopIfTrue="1" operator="lessThan">
      <formula>G165</formula>
    </cfRule>
  </conditionalFormatting>
  <conditionalFormatting sqref="O165">
    <cfRule type="cellIs" dxfId="8671" priority="8607" stopIfTrue="1" operator="lessThan">
      <formula>G165</formula>
    </cfRule>
  </conditionalFormatting>
  <conditionalFormatting sqref="O165">
    <cfRule type="cellIs" dxfId="8670" priority="8606" stopIfTrue="1" operator="lessThan">
      <formula>G165</formula>
    </cfRule>
  </conditionalFormatting>
  <conditionalFormatting sqref="O165">
    <cfRule type="cellIs" dxfId="8669" priority="8605" stopIfTrue="1" operator="lessThan">
      <formula>G165</formula>
    </cfRule>
  </conditionalFormatting>
  <conditionalFormatting sqref="O165">
    <cfRule type="cellIs" dxfId="8668" priority="8604" stopIfTrue="1" operator="lessThan">
      <formula>G165</formula>
    </cfRule>
  </conditionalFormatting>
  <conditionalFormatting sqref="O165">
    <cfRule type="cellIs" dxfId="8667" priority="8603" stopIfTrue="1" operator="lessThan">
      <formula>G165</formula>
    </cfRule>
  </conditionalFormatting>
  <conditionalFormatting sqref="O165">
    <cfRule type="cellIs" dxfId="8666" priority="8602" stopIfTrue="1" operator="lessThan">
      <formula>G165</formula>
    </cfRule>
  </conditionalFormatting>
  <conditionalFormatting sqref="O165">
    <cfRule type="cellIs" dxfId="8665" priority="8601" stopIfTrue="1" operator="lessThan">
      <formula>G165</formula>
    </cfRule>
  </conditionalFormatting>
  <conditionalFormatting sqref="O165">
    <cfRule type="cellIs" dxfId="8664" priority="8600" stopIfTrue="1" operator="lessThan">
      <formula>G165</formula>
    </cfRule>
  </conditionalFormatting>
  <conditionalFormatting sqref="O165">
    <cfRule type="cellIs" dxfId="8663" priority="8599" stopIfTrue="1" operator="lessThan">
      <formula>G165</formula>
    </cfRule>
  </conditionalFormatting>
  <conditionalFormatting sqref="O165">
    <cfRule type="cellIs" dxfId="8662" priority="8598" stopIfTrue="1" operator="lessThan">
      <formula>G165</formula>
    </cfRule>
  </conditionalFormatting>
  <conditionalFormatting sqref="O165">
    <cfRule type="cellIs" dxfId="8661" priority="8597" stopIfTrue="1" operator="lessThan">
      <formula>G165</formula>
    </cfRule>
  </conditionalFormatting>
  <conditionalFormatting sqref="O165">
    <cfRule type="cellIs" dxfId="8660" priority="8596" stopIfTrue="1" operator="lessThan">
      <formula>G165</formula>
    </cfRule>
  </conditionalFormatting>
  <conditionalFormatting sqref="O165">
    <cfRule type="cellIs" dxfId="8659" priority="8595" stopIfTrue="1" operator="lessThan">
      <formula>G165</formula>
    </cfRule>
  </conditionalFormatting>
  <conditionalFormatting sqref="O165">
    <cfRule type="cellIs" dxfId="8658" priority="8594" stopIfTrue="1" operator="lessThan">
      <formula>G165</formula>
    </cfRule>
  </conditionalFormatting>
  <conditionalFormatting sqref="O165">
    <cfRule type="cellIs" dxfId="8657" priority="8593" stopIfTrue="1" operator="lessThan">
      <formula>G165</formula>
    </cfRule>
  </conditionalFormatting>
  <conditionalFormatting sqref="O165">
    <cfRule type="cellIs" dxfId="8656" priority="8592" stopIfTrue="1" operator="lessThan">
      <formula>G165</formula>
    </cfRule>
  </conditionalFormatting>
  <conditionalFormatting sqref="O165">
    <cfRule type="cellIs" dxfId="8655" priority="8591" stopIfTrue="1" operator="lessThan">
      <formula>G165</formula>
    </cfRule>
  </conditionalFormatting>
  <conditionalFormatting sqref="O165">
    <cfRule type="cellIs" dxfId="8654" priority="8590" stopIfTrue="1" operator="lessThan">
      <formula>G165</formula>
    </cfRule>
  </conditionalFormatting>
  <conditionalFormatting sqref="O165">
    <cfRule type="cellIs" dxfId="8653" priority="8589" stopIfTrue="1" operator="lessThan">
      <formula>G165</formula>
    </cfRule>
  </conditionalFormatting>
  <conditionalFormatting sqref="O165">
    <cfRule type="cellIs" dxfId="8652" priority="8588" stopIfTrue="1" operator="lessThan">
      <formula>G165</formula>
    </cfRule>
  </conditionalFormatting>
  <conditionalFormatting sqref="O165">
    <cfRule type="cellIs" dxfId="8651" priority="8587" stopIfTrue="1" operator="lessThan">
      <formula>G165</formula>
    </cfRule>
  </conditionalFormatting>
  <conditionalFormatting sqref="O165">
    <cfRule type="cellIs" dxfId="8650" priority="8586" stopIfTrue="1" operator="lessThan">
      <formula>G165</formula>
    </cfRule>
  </conditionalFormatting>
  <conditionalFormatting sqref="O165">
    <cfRule type="cellIs" dxfId="8649" priority="8585" stopIfTrue="1" operator="lessThan">
      <formula>G165</formula>
    </cfRule>
  </conditionalFormatting>
  <conditionalFormatting sqref="O165">
    <cfRule type="cellIs" dxfId="8648" priority="8584" stopIfTrue="1" operator="lessThan">
      <formula>G165</formula>
    </cfRule>
  </conditionalFormatting>
  <conditionalFormatting sqref="O165">
    <cfRule type="cellIs" dxfId="8647" priority="8583" stopIfTrue="1" operator="lessThan">
      <formula>G165</formula>
    </cfRule>
  </conditionalFormatting>
  <conditionalFormatting sqref="O165">
    <cfRule type="cellIs" dxfId="8646" priority="8582" stopIfTrue="1" operator="lessThan">
      <formula>G165</formula>
    </cfRule>
  </conditionalFormatting>
  <conditionalFormatting sqref="O165">
    <cfRule type="cellIs" dxfId="8645" priority="8581" stopIfTrue="1" operator="lessThan">
      <formula>G165</formula>
    </cfRule>
  </conditionalFormatting>
  <conditionalFormatting sqref="O165">
    <cfRule type="cellIs" dxfId="8644" priority="8580" stopIfTrue="1" operator="lessThan">
      <formula>G165</formula>
    </cfRule>
  </conditionalFormatting>
  <conditionalFormatting sqref="O165">
    <cfRule type="cellIs" dxfId="8643" priority="8579" stopIfTrue="1" operator="lessThan">
      <formula>G165</formula>
    </cfRule>
  </conditionalFormatting>
  <conditionalFormatting sqref="O165">
    <cfRule type="cellIs" dxfId="8642" priority="8578" stopIfTrue="1" operator="lessThan">
      <formula>G165</formula>
    </cfRule>
  </conditionalFormatting>
  <conditionalFormatting sqref="O165">
    <cfRule type="cellIs" dxfId="8641" priority="8577" stopIfTrue="1" operator="lessThan">
      <formula>G165</formula>
    </cfRule>
  </conditionalFormatting>
  <conditionalFormatting sqref="O165">
    <cfRule type="cellIs" dxfId="8640" priority="8576" stopIfTrue="1" operator="lessThan">
      <formula>G165</formula>
    </cfRule>
  </conditionalFormatting>
  <conditionalFormatting sqref="O165">
    <cfRule type="cellIs" dxfId="8639" priority="8575" stopIfTrue="1" operator="lessThan">
      <formula>G165</formula>
    </cfRule>
  </conditionalFormatting>
  <conditionalFormatting sqref="O165">
    <cfRule type="cellIs" dxfId="8638" priority="8574" stopIfTrue="1" operator="lessThan">
      <formula>G165</formula>
    </cfRule>
  </conditionalFormatting>
  <conditionalFormatting sqref="O165">
    <cfRule type="cellIs" dxfId="8637" priority="8573" stopIfTrue="1" operator="lessThan">
      <formula>G165</formula>
    </cfRule>
  </conditionalFormatting>
  <conditionalFormatting sqref="O165">
    <cfRule type="cellIs" dxfId="8636" priority="8572" stopIfTrue="1" operator="lessThan">
      <formula>G165</formula>
    </cfRule>
  </conditionalFormatting>
  <conditionalFormatting sqref="O165">
    <cfRule type="cellIs" dxfId="8635" priority="8571" stopIfTrue="1" operator="lessThan">
      <formula>G165</formula>
    </cfRule>
  </conditionalFormatting>
  <conditionalFormatting sqref="O165">
    <cfRule type="cellIs" dxfId="8634" priority="8570" stopIfTrue="1" operator="lessThan">
      <formula>G165</formula>
    </cfRule>
  </conditionalFormatting>
  <conditionalFormatting sqref="O165">
    <cfRule type="cellIs" dxfId="8633" priority="8569" stopIfTrue="1" operator="lessThan">
      <formula>G165</formula>
    </cfRule>
  </conditionalFormatting>
  <conditionalFormatting sqref="O165">
    <cfRule type="cellIs" dxfId="8632" priority="8568" stopIfTrue="1" operator="lessThan">
      <formula>G165</formula>
    </cfRule>
  </conditionalFormatting>
  <conditionalFormatting sqref="O165">
    <cfRule type="cellIs" dxfId="8631" priority="8567" stopIfTrue="1" operator="lessThan">
      <formula>G165</formula>
    </cfRule>
  </conditionalFormatting>
  <conditionalFormatting sqref="O165">
    <cfRule type="cellIs" dxfId="8630" priority="8566" stopIfTrue="1" operator="lessThan">
      <formula>G165</formula>
    </cfRule>
  </conditionalFormatting>
  <conditionalFormatting sqref="O165">
    <cfRule type="cellIs" dxfId="8629" priority="8565" stopIfTrue="1" operator="lessThan">
      <formula>G165</formula>
    </cfRule>
  </conditionalFormatting>
  <conditionalFormatting sqref="O165">
    <cfRule type="cellIs" dxfId="8628" priority="8564" stopIfTrue="1" operator="lessThan">
      <formula>G165</formula>
    </cfRule>
  </conditionalFormatting>
  <conditionalFormatting sqref="O165">
    <cfRule type="cellIs" dxfId="8627" priority="8563" stopIfTrue="1" operator="lessThan">
      <formula>G165</formula>
    </cfRule>
  </conditionalFormatting>
  <conditionalFormatting sqref="O165">
    <cfRule type="cellIs" dxfId="8626" priority="8562" stopIfTrue="1" operator="lessThan">
      <formula>G165</formula>
    </cfRule>
  </conditionalFormatting>
  <conditionalFormatting sqref="O165">
    <cfRule type="cellIs" dxfId="8625" priority="8561" stopIfTrue="1" operator="lessThan">
      <formula>G165</formula>
    </cfRule>
  </conditionalFormatting>
  <conditionalFormatting sqref="O165">
    <cfRule type="cellIs" dxfId="8624" priority="8560" stopIfTrue="1" operator="lessThan">
      <formula>G165</formula>
    </cfRule>
  </conditionalFormatting>
  <conditionalFormatting sqref="O165">
    <cfRule type="cellIs" dxfId="8623" priority="8559" stopIfTrue="1" operator="lessThan">
      <formula>G165</formula>
    </cfRule>
  </conditionalFormatting>
  <conditionalFormatting sqref="O165">
    <cfRule type="cellIs" dxfId="8622" priority="8558" stopIfTrue="1" operator="lessThan">
      <formula>G165</formula>
    </cfRule>
  </conditionalFormatting>
  <conditionalFormatting sqref="O165">
    <cfRule type="cellIs" dxfId="8621" priority="8557" stopIfTrue="1" operator="lessThan">
      <formula>G165</formula>
    </cfRule>
  </conditionalFormatting>
  <conditionalFormatting sqref="O165">
    <cfRule type="cellIs" dxfId="8620" priority="8556" stopIfTrue="1" operator="lessThan">
      <formula>G165</formula>
    </cfRule>
  </conditionalFormatting>
  <conditionalFormatting sqref="O165">
    <cfRule type="cellIs" dxfId="8619" priority="8555" stopIfTrue="1" operator="lessThan">
      <formula>G165</formula>
    </cfRule>
  </conditionalFormatting>
  <conditionalFormatting sqref="O165">
    <cfRule type="cellIs" dxfId="8618" priority="8554" stopIfTrue="1" operator="lessThan">
      <formula>G165</formula>
    </cfRule>
  </conditionalFormatting>
  <conditionalFormatting sqref="O165">
    <cfRule type="cellIs" dxfId="8617" priority="8553" stopIfTrue="1" operator="lessThan">
      <formula>G165</formula>
    </cfRule>
  </conditionalFormatting>
  <conditionalFormatting sqref="O165">
    <cfRule type="cellIs" dxfId="8616" priority="8552" stopIfTrue="1" operator="lessThan">
      <formula>G165</formula>
    </cfRule>
  </conditionalFormatting>
  <conditionalFormatting sqref="O165">
    <cfRule type="cellIs" dxfId="8615" priority="8551" stopIfTrue="1" operator="lessThan">
      <formula>G165</formula>
    </cfRule>
  </conditionalFormatting>
  <conditionalFormatting sqref="O165">
    <cfRule type="cellIs" dxfId="8614" priority="8550" stopIfTrue="1" operator="lessThan">
      <formula>G165</formula>
    </cfRule>
  </conditionalFormatting>
  <conditionalFormatting sqref="O165">
    <cfRule type="cellIs" dxfId="8613" priority="8549" stopIfTrue="1" operator="lessThan">
      <formula>G165</formula>
    </cfRule>
  </conditionalFormatting>
  <conditionalFormatting sqref="O165">
    <cfRule type="cellIs" dxfId="8612" priority="8548" stopIfTrue="1" operator="lessThan">
      <formula>G165</formula>
    </cfRule>
  </conditionalFormatting>
  <conditionalFormatting sqref="O165">
    <cfRule type="cellIs" dxfId="8611" priority="8547" stopIfTrue="1" operator="lessThan">
      <formula>G165</formula>
    </cfRule>
  </conditionalFormatting>
  <conditionalFormatting sqref="O165">
    <cfRule type="cellIs" dxfId="8610" priority="8546" stopIfTrue="1" operator="lessThan">
      <formula>G165</formula>
    </cfRule>
  </conditionalFormatting>
  <conditionalFormatting sqref="O165">
    <cfRule type="cellIs" dxfId="8609" priority="8545" stopIfTrue="1" operator="lessThan">
      <formula>G165</formula>
    </cfRule>
  </conditionalFormatting>
  <conditionalFormatting sqref="O165">
    <cfRule type="cellIs" dxfId="8608" priority="8544" stopIfTrue="1" operator="lessThan">
      <formula>G165</formula>
    </cfRule>
  </conditionalFormatting>
  <conditionalFormatting sqref="O165">
    <cfRule type="cellIs" dxfId="8607" priority="8543" stopIfTrue="1" operator="lessThan">
      <formula>G165</formula>
    </cfRule>
  </conditionalFormatting>
  <conditionalFormatting sqref="O165">
    <cfRule type="cellIs" dxfId="8606" priority="8542" stopIfTrue="1" operator="lessThan">
      <formula>G165</formula>
    </cfRule>
  </conditionalFormatting>
  <conditionalFormatting sqref="O165">
    <cfRule type="cellIs" dxfId="8605" priority="8541" stopIfTrue="1" operator="lessThan">
      <formula>G165</formula>
    </cfRule>
  </conditionalFormatting>
  <conditionalFormatting sqref="O165">
    <cfRule type="cellIs" dxfId="8604" priority="8540" stopIfTrue="1" operator="lessThan">
      <formula>G165</formula>
    </cfRule>
  </conditionalFormatting>
  <conditionalFormatting sqref="O165">
    <cfRule type="cellIs" dxfId="8603" priority="8539" stopIfTrue="1" operator="lessThan">
      <formula>G165</formula>
    </cfRule>
  </conditionalFormatting>
  <conditionalFormatting sqref="O165">
    <cfRule type="cellIs" dxfId="8602" priority="8538" stopIfTrue="1" operator="lessThan">
      <formula>G165</formula>
    </cfRule>
  </conditionalFormatting>
  <conditionalFormatting sqref="O165">
    <cfRule type="cellIs" dxfId="8601" priority="8537" stopIfTrue="1" operator="lessThan">
      <formula>G165</formula>
    </cfRule>
  </conditionalFormatting>
  <conditionalFormatting sqref="O165">
    <cfRule type="cellIs" dxfId="8600" priority="8536" stopIfTrue="1" operator="lessThan">
      <formula>G165</formula>
    </cfRule>
  </conditionalFormatting>
  <conditionalFormatting sqref="O165">
    <cfRule type="cellIs" dxfId="8599" priority="8535" stopIfTrue="1" operator="lessThan">
      <formula>G165</formula>
    </cfRule>
  </conditionalFormatting>
  <conditionalFormatting sqref="O165">
    <cfRule type="cellIs" dxfId="8598" priority="8534" stopIfTrue="1" operator="lessThan">
      <formula>G165</formula>
    </cfRule>
  </conditionalFormatting>
  <conditionalFormatting sqref="O165">
    <cfRule type="cellIs" dxfId="8597" priority="8533" stopIfTrue="1" operator="lessThan">
      <formula>G165</formula>
    </cfRule>
  </conditionalFormatting>
  <conditionalFormatting sqref="O165">
    <cfRule type="cellIs" dxfId="8596" priority="8532" stopIfTrue="1" operator="lessThan">
      <formula>G165</formula>
    </cfRule>
  </conditionalFormatting>
  <conditionalFormatting sqref="O165">
    <cfRule type="cellIs" dxfId="8595" priority="8531" stopIfTrue="1" operator="lessThan">
      <formula>G165</formula>
    </cfRule>
  </conditionalFormatting>
  <conditionalFormatting sqref="O165">
    <cfRule type="cellIs" dxfId="8594" priority="8530" stopIfTrue="1" operator="lessThan">
      <formula>G165</formula>
    </cfRule>
  </conditionalFormatting>
  <conditionalFormatting sqref="O165">
    <cfRule type="cellIs" dxfId="8593" priority="8529" stopIfTrue="1" operator="lessThan">
      <formula>G165</formula>
    </cfRule>
  </conditionalFormatting>
  <conditionalFormatting sqref="O165">
    <cfRule type="cellIs" dxfId="8592" priority="8528" stopIfTrue="1" operator="lessThan">
      <formula>G165</formula>
    </cfRule>
  </conditionalFormatting>
  <conditionalFormatting sqref="O165">
    <cfRule type="cellIs" dxfId="8591" priority="8527" stopIfTrue="1" operator="lessThan">
      <formula>G165</formula>
    </cfRule>
  </conditionalFormatting>
  <conditionalFormatting sqref="O165">
    <cfRule type="cellIs" dxfId="8590" priority="8526" stopIfTrue="1" operator="lessThan">
      <formula>G165</formula>
    </cfRule>
  </conditionalFormatting>
  <conditionalFormatting sqref="O165">
    <cfRule type="cellIs" dxfId="8589" priority="8525" stopIfTrue="1" operator="lessThan">
      <formula>G165</formula>
    </cfRule>
  </conditionalFormatting>
  <conditionalFormatting sqref="O165">
    <cfRule type="cellIs" dxfId="8588" priority="8524" stopIfTrue="1" operator="lessThan">
      <formula>G165</formula>
    </cfRule>
  </conditionalFormatting>
  <conditionalFormatting sqref="O165">
    <cfRule type="cellIs" dxfId="8587" priority="8523" stopIfTrue="1" operator="lessThan">
      <formula>G165</formula>
    </cfRule>
  </conditionalFormatting>
  <conditionalFormatting sqref="O165">
    <cfRule type="cellIs" dxfId="8586" priority="8522" stopIfTrue="1" operator="lessThan">
      <formula>G165</formula>
    </cfRule>
  </conditionalFormatting>
  <conditionalFormatting sqref="O165">
    <cfRule type="cellIs" dxfId="8585" priority="8521" stopIfTrue="1" operator="lessThan">
      <formula>G165</formula>
    </cfRule>
  </conditionalFormatting>
  <conditionalFormatting sqref="O165">
    <cfRule type="cellIs" dxfId="8584" priority="8520" stopIfTrue="1" operator="lessThan">
      <formula>G165</formula>
    </cfRule>
  </conditionalFormatting>
  <conditionalFormatting sqref="O165">
    <cfRule type="cellIs" dxfId="8583" priority="8519" stopIfTrue="1" operator="lessThan">
      <formula>G165</formula>
    </cfRule>
  </conditionalFormatting>
  <conditionalFormatting sqref="O165">
    <cfRule type="cellIs" dxfId="8582" priority="8518" stopIfTrue="1" operator="lessThan">
      <formula>G165</formula>
    </cfRule>
  </conditionalFormatting>
  <conditionalFormatting sqref="O165">
    <cfRule type="cellIs" dxfId="8581" priority="8517" stopIfTrue="1" operator="lessThan">
      <formula>G165</formula>
    </cfRule>
  </conditionalFormatting>
  <conditionalFormatting sqref="O165">
    <cfRule type="cellIs" dxfId="8580" priority="8516" stopIfTrue="1" operator="lessThan">
      <formula>G165</formula>
    </cfRule>
  </conditionalFormatting>
  <conditionalFormatting sqref="O165">
    <cfRule type="cellIs" dxfId="8579" priority="8515" stopIfTrue="1" operator="lessThan">
      <formula>G165</formula>
    </cfRule>
  </conditionalFormatting>
  <conditionalFormatting sqref="O165">
    <cfRule type="cellIs" dxfId="8578" priority="8514" stopIfTrue="1" operator="lessThan">
      <formula>G165</formula>
    </cfRule>
  </conditionalFormatting>
  <conditionalFormatting sqref="O165">
    <cfRule type="cellIs" dxfId="8577" priority="8513" stopIfTrue="1" operator="lessThan">
      <formula>G165</formula>
    </cfRule>
  </conditionalFormatting>
  <conditionalFormatting sqref="O165">
    <cfRule type="cellIs" dxfId="8576" priority="8512" stopIfTrue="1" operator="lessThan">
      <formula>G165</formula>
    </cfRule>
  </conditionalFormatting>
  <conditionalFormatting sqref="O165">
    <cfRule type="cellIs" dxfId="8575" priority="8511" stopIfTrue="1" operator="lessThan">
      <formula>G165</formula>
    </cfRule>
  </conditionalFormatting>
  <conditionalFormatting sqref="O165">
    <cfRule type="cellIs" dxfId="8574" priority="8510" stopIfTrue="1" operator="lessThan">
      <formula>G165</formula>
    </cfRule>
  </conditionalFormatting>
  <conditionalFormatting sqref="O165">
    <cfRule type="cellIs" dxfId="8573" priority="8509" stopIfTrue="1" operator="lessThan">
      <formula>G165</formula>
    </cfRule>
  </conditionalFormatting>
  <conditionalFormatting sqref="O165">
    <cfRule type="cellIs" dxfId="8572" priority="8508" stopIfTrue="1" operator="lessThan">
      <formula>G165</formula>
    </cfRule>
  </conditionalFormatting>
  <conditionalFormatting sqref="O165">
    <cfRule type="cellIs" dxfId="8571" priority="8507" stopIfTrue="1" operator="lessThan">
      <formula>G165</formula>
    </cfRule>
  </conditionalFormatting>
  <conditionalFormatting sqref="O165">
    <cfRule type="cellIs" dxfId="8570" priority="8506" stopIfTrue="1" operator="lessThan">
      <formula>G165</formula>
    </cfRule>
  </conditionalFormatting>
  <conditionalFormatting sqref="O165">
    <cfRule type="cellIs" dxfId="8569" priority="8505" stopIfTrue="1" operator="lessThan">
      <formula>G165</formula>
    </cfRule>
  </conditionalFormatting>
  <conditionalFormatting sqref="O165">
    <cfRule type="cellIs" dxfId="8568" priority="8504" stopIfTrue="1" operator="lessThan">
      <formula>G165</formula>
    </cfRule>
  </conditionalFormatting>
  <conditionalFormatting sqref="O165">
    <cfRule type="cellIs" dxfId="8567" priority="8503" stopIfTrue="1" operator="lessThan">
      <formula>G165</formula>
    </cfRule>
  </conditionalFormatting>
  <conditionalFormatting sqref="O165">
    <cfRule type="cellIs" dxfId="8566" priority="8502" stopIfTrue="1" operator="lessThan">
      <formula>G165</formula>
    </cfRule>
  </conditionalFormatting>
  <conditionalFormatting sqref="O165">
    <cfRule type="cellIs" dxfId="8565" priority="8501" stopIfTrue="1" operator="lessThan">
      <formula>G165</formula>
    </cfRule>
  </conditionalFormatting>
  <conditionalFormatting sqref="O165">
    <cfRule type="cellIs" dxfId="8564" priority="8500" stopIfTrue="1" operator="lessThan">
      <formula>G165</formula>
    </cfRule>
  </conditionalFormatting>
  <conditionalFormatting sqref="O165">
    <cfRule type="cellIs" dxfId="8563" priority="8499" stopIfTrue="1" operator="lessThan">
      <formula>G165</formula>
    </cfRule>
  </conditionalFormatting>
  <conditionalFormatting sqref="O165">
    <cfRule type="cellIs" dxfId="8562" priority="8498" stopIfTrue="1" operator="lessThan">
      <formula>G165</formula>
    </cfRule>
  </conditionalFormatting>
  <conditionalFormatting sqref="O165">
    <cfRule type="cellIs" dxfId="8561" priority="8497" stopIfTrue="1" operator="lessThan">
      <formula>G165</formula>
    </cfRule>
  </conditionalFormatting>
  <conditionalFormatting sqref="O165">
    <cfRule type="cellIs" dxfId="8560" priority="8496" stopIfTrue="1" operator="lessThan">
      <formula>G165</formula>
    </cfRule>
  </conditionalFormatting>
  <conditionalFormatting sqref="O165">
    <cfRule type="cellIs" dxfId="8559" priority="8495" stopIfTrue="1" operator="lessThan">
      <formula>G165</formula>
    </cfRule>
  </conditionalFormatting>
  <conditionalFormatting sqref="O165">
    <cfRule type="cellIs" dxfId="8558" priority="8494" stopIfTrue="1" operator="lessThan">
      <formula>G165</formula>
    </cfRule>
  </conditionalFormatting>
  <conditionalFormatting sqref="O165">
    <cfRule type="cellIs" dxfId="8557" priority="8493" stopIfTrue="1" operator="lessThan">
      <formula>G165</formula>
    </cfRule>
  </conditionalFormatting>
  <conditionalFormatting sqref="O165">
    <cfRule type="cellIs" dxfId="8556" priority="8492" stopIfTrue="1" operator="lessThan">
      <formula>G165</formula>
    </cfRule>
  </conditionalFormatting>
  <conditionalFormatting sqref="O165">
    <cfRule type="cellIs" dxfId="8555" priority="8491" stopIfTrue="1" operator="lessThan">
      <formula>G165</formula>
    </cfRule>
  </conditionalFormatting>
  <conditionalFormatting sqref="O165">
    <cfRule type="cellIs" dxfId="8554" priority="8490" stopIfTrue="1" operator="lessThan">
      <formula>G165</formula>
    </cfRule>
  </conditionalFormatting>
  <conditionalFormatting sqref="O165">
    <cfRule type="cellIs" dxfId="8553" priority="8489" stopIfTrue="1" operator="lessThan">
      <formula>G165</formula>
    </cfRule>
  </conditionalFormatting>
  <conditionalFormatting sqref="O165">
    <cfRule type="cellIs" dxfId="8552" priority="8488" stopIfTrue="1" operator="lessThan">
      <formula>G165</formula>
    </cfRule>
  </conditionalFormatting>
  <conditionalFormatting sqref="O165">
    <cfRule type="cellIs" dxfId="8551" priority="8487" stopIfTrue="1" operator="lessThan">
      <formula>G165</formula>
    </cfRule>
  </conditionalFormatting>
  <conditionalFormatting sqref="O165">
    <cfRule type="cellIs" dxfId="8550" priority="8486" stopIfTrue="1" operator="lessThan">
      <formula>G165</formula>
    </cfRule>
  </conditionalFormatting>
  <conditionalFormatting sqref="O165">
    <cfRule type="cellIs" dxfId="8549" priority="8485" stopIfTrue="1" operator="lessThan">
      <formula>G165</formula>
    </cfRule>
  </conditionalFormatting>
  <conditionalFormatting sqref="O165">
    <cfRule type="cellIs" dxfId="8548" priority="8484" stopIfTrue="1" operator="lessThan">
      <formula>G165</formula>
    </cfRule>
  </conditionalFormatting>
  <conditionalFormatting sqref="O165">
    <cfRule type="cellIs" dxfId="8547" priority="8483" stopIfTrue="1" operator="lessThan">
      <formula>G165</formula>
    </cfRule>
  </conditionalFormatting>
  <conditionalFormatting sqref="O165">
    <cfRule type="cellIs" dxfId="8546" priority="8482" stopIfTrue="1" operator="lessThan">
      <formula>G165</formula>
    </cfRule>
  </conditionalFormatting>
  <conditionalFormatting sqref="O165">
    <cfRule type="cellIs" dxfId="8545" priority="8481" stopIfTrue="1" operator="lessThan">
      <formula>G165</formula>
    </cfRule>
  </conditionalFormatting>
  <conditionalFormatting sqref="O165">
    <cfRule type="cellIs" dxfId="8544" priority="8480" stopIfTrue="1" operator="lessThan">
      <formula>G165</formula>
    </cfRule>
  </conditionalFormatting>
  <conditionalFormatting sqref="O165">
    <cfRule type="cellIs" dxfId="8543" priority="8479" stopIfTrue="1" operator="lessThan">
      <formula>G165</formula>
    </cfRule>
  </conditionalFormatting>
  <conditionalFormatting sqref="O165">
    <cfRule type="cellIs" dxfId="8542" priority="8478" stopIfTrue="1" operator="lessThan">
      <formula>G165</formula>
    </cfRule>
  </conditionalFormatting>
  <conditionalFormatting sqref="O165">
    <cfRule type="cellIs" dxfId="8541" priority="8477" stopIfTrue="1" operator="lessThan">
      <formula>G165</formula>
    </cfRule>
  </conditionalFormatting>
  <conditionalFormatting sqref="O165">
    <cfRule type="cellIs" dxfId="8540" priority="8476" stopIfTrue="1" operator="lessThan">
      <formula>G165</formula>
    </cfRule>
  </conditionalFormatting>
  <conditionalFormatting sqref="O165">
    <cfRule type="cellIs" dxfId="8539" priority="8475" stopIfTrue="1" operator="lessThan">
      <formula>G165</formula>
    </cfRule>
  </conditionalFormatting>
  <conditionalFormatting sqref="O165">
    <cfRule type="cellIs" dxfId="8538" priority="8474" stopIfTrue="1" operator="lessThan">
      <formula>G165</formula>
    </cfRule>
  </conditionalFormatting>
  <conditionalFormatting sqref="O165">
    <cfRule type="cellIs" dxfId="8537" priority="8473" stopIfTrue="1" operator="lessThan">
      <formula>G165</formula>
    </cfRule>
  </conditionalFormatting>
  <conditionalFormatting sqref="O165">
    <cfRule type="cellIs" dxfId="8536" priority="8472" stopIfTrue="1" operator="lessThan">
      <formula>G165</formula>
    </cfRule>
  </conditionalFormatting>
  <conditionalFormatting sqref="O165">
    <cfRule type="cellIs" dxfId="8535" priority="8471" stopIfTrue="1" operator="lessThan">
      <formula>G165</formula>
    </cfRule>
  </conditionalFormatting>
  <conditionalFormatting sqref="O165">
    <cfRule type="cellIs" dxfId="8534" priority="8470" stopIfTrue="1" operator="lessThan">
      <formula>G165</formula>
    </cfRule>
  </conditionalFormatting>
  <conditionalFormatting sqref="O165">
    <cfRule type="cellIs" dxfId="8533" priority="8469" stopIfTrue="1" operator="lessThan">
      <formula>G165</formula>
    </cfRule>
  </conditionalFormatting>
  <conditionalFormatting sqref="O165">
    <cfRule type="cellIs" dxfId="8532" priority="8468" stopIfTrue="1" operator="lessThan">
      <formula>G165</formula>
    </cfRule>
  </conditionalFormatting>
  <conditionalFormatting sqref="O165">
    <cfRule type="cellIs" dxfId="8531" priority="8467" stopIfTrue="1" operator="lessThan">
      <formula>G165</formula>
    </cfRule>
  </conditionalFormatting>
  <conditionalFormatting sqref="O165">
    <cfRule type="cellIs" dxfId="8530" priority="8466" stopIfTrue="1" operator="lessThan">
      <formula>G165</formula>
    </cfRule>
  </conditionalFormatting>
  <conditionalFormatting sqref="O165">
    <cfRule type="cellIs" dxfId="8529" priority="8465" stopIfTrue="1" operator="lessThan">
      <formula>G165</formula>
    </cfRule>
  </conditionalFormatting>
  <conditionalFormatting sqref="O165">
    <cfRule type="cellIs" dxfId="8528" priority="8464" stopIfTrue="1" operator="lessThan">
      <formula>G165</formula>
    </cfRule>
  </conditionalFormatting>
  <conditionalFormatting sqref="O165">
    <cfRule type="cellIs" dxfId="8527" priority="8463" stopIfTrue="1" operator="lessThan">
      <formula>G165</formula>
    </cfRule>
  </conditionalFormatting>
  <conditionalFormatting sqref="O165">
    <cfRule type="cellIs" dxfId="8526" priority="8462" stopIfTrue="1" operator="lessThan">
      <formula>G165</formula>
    </cfRule>
  </conditionalFormatting>
  <conditionalFormatting sqref="O165">
    <cfRule type="cellIs" dxfId="8525" priority="8461" stopIfTrue="1" operator="lessThan">
      <formula>G165</formula>
    </cfRule>
  </conditionalFormatting>
  <conditionalFormatting sqref="O165">
    <cfRule type="cellIs" dxfId="8524" priority="8460" stopIfTrue="1" operator="lessThan">
      <formula>G165</formula>
    </cfRule>
  </conditionalFormatting>
  <conditionalFormatting sqref="O165">
    <cfRule type="cellIs" dxfId="8523" priority="8459" stopIfTrue="1" operator="lessThan">
      <formula>G165</formula>
    </cfRule>
  </conditionalFormatting>
  <conditionalFormatting sqref="O165">
    <cfRule type="cellIs" dxfId="8522" priority="8458" stopIfTrue="1" operator="lessThan">
      <formula>G165</formula>
    </cfRule>
  </conditionalFormatting>
  <conditionalFormatting sqref="Y165">
    <cfRule type="cellIs" dxfId="8521" priority="8457" stopIfTrue="1" operator="lessThan">
      <formula>J165</formula>
    </cfRule>
  </conditionalFormatting>
  <conditionalFormatting sqref="Y165">
    <cfRule type="cellIs" dxfId="8520" priority="8456" stopIfTrue="1" operator="lessThan">
      <formula>J165</formula>
    </cfRule>
  </conditionalFormatting>
  <conditionalFormatting sqref="Y165">
    <cfRule type="cellIs" dxfId="8519" priority="8455" stopIfTrue="1" operator="lessThan">
      <formula>J165</formula>
    </cfRule>
  </conditionalFormatting>
  <conditionalFormatting sqref="Y165">
    <cfRule type="cellIs" dxfId="8518" priority="8454" stopIfTrue="1" operator="lessThan">
      <formula>J165</formula>
    </cfRule>
  </conditionalFormatting>
  <conditionalFormatting sqref="Y165">
    <cfRule type="cellIs" dxfId="8517" priority="8453" stopIfTrue="1" operator="lessThan">
      <formula>J165</formula>
    </cfRule>
  </conditionalFormatting>
  <conditionalFormatting sqref="Y165">
    <cfRule type="cellIs" dxfId="8516" priority="8452" stopIfTrue="1" operator="lessThan">
      <formula>J165</formula>
    </cfRule>
  </conditionalFormatting>
  <conditionalFormatting sqref="Y165">
    <cfRule type="cellIs" dxfId="8515" priority="8451" stopIfTrue="1" operator="lessThan">
      <formula>J165</formula>
    </cfRule>
  </conditionalFormatting>
  <conditionalFormatting sqref="Y165">
    <cfRule type="cellIs" dxfId="8514" priority="8450" stopIfTrue="1" operator="lessThan">
      <formula>J165</formula>
    </cfRule>
  </conditionalFormatting>
  <conditionalFormatting sqref="Y165">
    <cfRule type="cellIs" dxfId="8513" priority="8449" stopIfTrue="1" operator="lessThan">
      <formula>J165</formula>
    </cfRule>
  </conditionalFormatting>
  <conditionalFormatting sqref="Y165">
    <cfRule type="cellIs" dxfId="8512" priority="8448" stopIfTrue="1" operator="lessThan">
      <formula>J165</formula>
    </cfRule>
  </conditionalFormatting>
  <conditionalFormatting sqref="Y165">
    <cfRule type="cellIs" dxfId="8511" priority="8447" stopIfTrue="1" operator="lessThan">
      <formula>J165</formula>
    </cfRule>
  </conditionalFormatting>
  <conditionalFormatting sqref="Y165">
    <cfRule type="cellIs" dxfId="8510" priority="8446" stopIfTrue="1" operator="lessThan">
      <formula>J165</formula>
    </cfRule>
  </conditionalFormatting>
  <conditionalFormatting sqref="X165">
    <cfRule type="cellIs" dxfId="8509" priority="8445" stopIfTrue="1" operator="lessThan">
      <formula>J165</formula>
    </cfRule>
  </conditionalFormatting>
  <conditionalFormatting sqref="X165">
    <cfRule type="cellIs" dxfId="8508" priority="8444" stopIfTrue="1" operator="lessThan">
      <formula>J165</formula>
    </cfRule>
  </conditionalFormatting>
  <conditionalFormatting sqref="X165">
    <cfRule type="cellIs" dxfId="8507" priority="8443" stopIfTrue="1" operator="lessThan">
      <formula>J165</formula>
    </cfRule>
  </conditionalFormatting>
  <conditionalFormatting sqref="Y165">
    <cfRule type="cellIs" dxfId="8506" priority="8442" stopIfTrue="1" operator="lessThan">
      <formula>J165</formula>
    </cfRule>
  </conditionalFormatting>
  <conditionalFormatting sqref="X165">
    <cfRule type="cellIs" dxfId="8505" priority="8441" stopIfTrue="1" operator="lessThan">
      <formula>J165</formula>
    </cfRule>
  </conditionalFormatting>
  <conditionalFormatting sqref="X165">
    <cfRule type="cellIs" dxfId="8504" priority="8440" stopIfTrue="1" operator="lessThan">
      <formula>J165</formula>
    </cfRule>
  </conditionalFormatting>
  <conditionalFormatting sqref="Y165">
    <cfRule type="cellIs" dxfId="8503" priority="8439" stopIfTrue="1" operator="lessThan">
      <formula>J165</formula>
    </cfRule>
  </conditionalFormatting>
  <conditionalFormatting sqref="Y165">
    <cfRule type="cellIs" dxfId="8502" priority="8438" stopIfTrue="1" operator="lessThan">
      <formula>J165</formula>
    </cfRule>
  </conditionalFormatting>
  <conditionalFormatting sqref="Y165">
    <cfRule type="cellIs" dxfId="8501" priority="8437" stopIfTrue="1" operator="lessThan">
      <formula>J165</formula>
    </cfRule>
  </conditionalFormatting>
  <conditionalFormatting sqref="Y165">
    <cfRule type="cellIs" dxfId="8500" priority="8436" stopIfTrue="1" operator="lessThan">
      <formula>J165</formula>
    </cfRule>
  </conditionalFormatting>
  <conditionalFormatting sqref="Y165">
    <cfRule type="cellIs" dxfId="8499" priority="8435" stopIfTrue="1" operator="lessThan">
      <formula>J165</formula>
    </cfRule>
  </conditionalFormatting>
  <conditionalFormatting sqref="Y165">
    <cfRule type="cellIs" dxfId="8498" priority="8434" stopIfTrue="1" operator="lessThan">
      <formula>J165</formula>
    </cfRule>
  </conditionalFormatting>
  <conditionalFormatting sqref="Y165">
    <cfRule type="cellIs" dxfId="8497" priority="8433" stopIfTrue="1" operator="lessThan">
      <formula>J165</formula>
    </cfRule>
  </conditionalFormatting>
  <conditionalFormatting sqref="Y165">
    <cfRule type="cellIs" dxfId="8496" priority="8432" stopIfTrue="1" operator="lessThan">
      <formula>J165</formula>
    </cfRule>
  </conditionalFormatting>
  <conditionalFormatting sqref="Y165">
    <cfRule type="cellIs" dxfId="8495" priority="8431" stopIfTrue="1" operator="lessThan">
      <formula>J165</formula>
    </cfRule>
  </conditionalFormatting>
  <conditionalFormatting sqref="Y165">
    <cfRule type="cellIs" dxfId="8494" priority="8430" stopIfTrue="1" operator="lessThan">
      <formula>J165</formula>
    </cfRule>
  </conditionalFormatting>
  <conditionalFormatting sqref="Y165">
    <cfRule type="cellIs" dxfId="8493" priority="8429" stopIfTrue="1" operator="lessThan">
      <formula>J165</formula>
    </cfRule>
  </conditionalFormatting>
  <conditionalFormatting sqref="Y165">
    <cfRule type="cellIs" dxfId="8492" priority="8428" stopIfTrue="1" operator="lessThan">
      <formula>J165</formula>
    </cfRule>
  </conditionalFormatting>
  <conditionalFormatting sqref="X165">
    <cfRule type="cellIs" dxfId="8491" priority="8427" stopIfTrue="1" operator="lessThan">
      <formula>J165</formula>
    </cfRule>
  </conditionalFormatting>
  <conditionalFormatting sqref="X165">
    <cfRule type="cellIs" dxfId="8490" priority="8426" stopIfTrue="1" operator="lessThan">
      <formula>J165</formula>
    </cfRule>
  </conditionalFormatting>
  <conditionalFormatting sqref="X165">
    <cfRule type="cellIs" dxfId="8489" priority="8425" stopIfTrue="1" operator="lessThan">
      <formula>J165</formula>
    </cfRule>
  </conditionalFormatting>
  <conditionalFormatting sqref="Y165">
    <cfRule type="cellIs" dxfId="8488" priority="8424" stopIfTrue="1" operator="lessThan">
      <formula>J165</formula>
    </cfRule>
  </conditionalFormatting>
  <conditionalFormatting sqref="X165">
    <cfRule type="cellIs" dxfId="8487" priority="8423" stopIfTrue="1" operator="lessThan">
      <formula>J165</formula>
    </cfRule>
  </conditionalFormatting>
  <conditionalFormatting sqref="X165">
    <cfRule type="cellIs" dxfId="8486" priority="8422" stopIfTrue="1" operator="lessThan">
      <formula>J165</formula>
    </cfRule>
  </conditionalFormatting>
  <conditionalFormatting sqref="O166">
    <cfRule type="cellIs" dxfId="8485" priority="8421" stopIfTrue="1" operator="lessThan">
      <formula>G166</formula>
    </cfRule>
  </conditionalFormatting>
  <conditionalFormatting sqref="O166">
    <cfRule type="cellIs" dxfId="8484" priority="8420" stopIfTrue="1" operator="lessThan">
      <formula>G166</formula>
    </cfRule>
  </conditionalFormatting>
  <conditionalFormatting sqref="O166">
    <cfRule type="cellIs" dxfId="8483" priority="8419" stopIfTrue="1" operator="lessThan">
      <formula>G166</formula>
    </cfRule>
  </conditionalFormatting>
  <conditionalFormatting sqref="O166">
    <cfRule type="cellIs" dxfId="8482" priority="8418" stopIfTrue="1" operator="lessThan">
      <formula>G166</formula>
    </cfRule>
  </conditionalFormatting>
  <conditionalFormatting sqref="O166">
    <cfRule type="cellIs" dxfId="8481" priority="8417" stopIfTrue="1" operator="lessThan">
      <formula>G166</formula>
    </cfRule>
  </conditionalFormatting>
  <conditionalFormatting sqref="O166">
    <cfRule type="cellIs" dxfId="8480" priority="8416" stopIfTrue="1" operator="lessThan">
      <formula>G166</formula>
    </cfRule>
  </conditionalFormatting>
  <conditionalFormatting sqref="O166">
    <cfRule type="cellIs" dxfId="8479" priority="8415" stopIfTrue="1" operator="lessThan">
      <formula>G166</formula>
    </cfRule>
  </conditionalFormatting>
  <conditionalFormatting sqref="O166">
    <cfRule type="cellIs" dxfId="8478" priority="8414" stopIfTrue="1" operator="lessThan">
      <formula>G166</formula>
    </cfRule>
  </conditionalFormatting>
  <conditionalFormatting sqref="O166">
    <cfRule type="cellIs" dxfId="8477" priority="8413" stopIfTrue="1" operator="lessThan">
      <formula>G166</formula>
    </cfRule>
  </conditionalFormatting>
  <conditionalFormatting sqref="O166">
    <cfRule type="cellIs" dxfId="8476" priority="8412" stopIfTrue="1" operator="lessThan">
      <formula>G166</formula>
    </cfRule>
  </conditionalFormatting>
  <conditionalFormatting sqref="O166">
    <cfRule type="cellIs" dxfId="8475" priority="8411" stopIfTrue="1" operator="lessThan">
      <formula>G166</formula>
    </cfRule>
  </conditionalFormatting>
  <conditionalFormatting sqref="O166">
    <cfRule type="cellIs" dxfId="8474" priority="8410" stopIfTrue="1" operator="lessThan">
      <formula>G166</formula>
    </cfRule>
  </conditionalFormatting>
  <conditionalFormatting sqref="O166">
    <cfRule type="cellIs" dxfId="8473" priority="8409" stopIfTrue="1" operator="lessThan">
      <formula>G166</formula>
    </cfRule>
  </conditionalFormatting>
  <conditionalFormatting sqref="O166">
    <cfRule type="cellIs" dxfId="8472" priority="8408" stopIfTrue="1" operator="lessThan">
      <formula>G166</formula>
    </cfRule>
  </conditionalFormatting>
  <conditionalFormatting sqref="O166">
    <cfRule type="cellIs" dxfId="8471" priority="8407" stopIfTrue="1" operator="lessThan">
      <formula>G166</formula>
    </cfRule>
  </conditionalFormatting>
  <conditionalFormatting sqref="O166">
    <cfRule type="cellIs" dxfId="8470" priority="8406" stopIfTrue="1" operator="lessThan">
      <formula>G166</formula>
    </cfRule>
  </conditionalFormatting>
  <conditionalFormatting sqref="O166">
    <cfRule type="cellIs" dxfId="8469" priority="8405" stopIfTrue="1" operator="lessThan">
      <formula>G166</formula>
    </cfRule>
  </conditionalFormatting>
  <conditionalFormatting sqref="O166">
    <cfRule type="cellIs" dxfId="8468" priority="8404" stopIfTrue="1" operator="lessThan">
      <formula>G166</formula>
    </cfRule>
  </conditionalFormatting>
  <conditionalFormatting sqref="O166">
    <cfRule type="cellIs" dxfId="8467" priority="8403" stopIfTrue="1" operator="lessThan">
      <formula>G166</formula>
    </cfRule>
  </conditionalFormatting>
  <conditionalFormatting sqref="O166">
    <cfRule type="cellIs" dxfId="8466" priority="8402" stopIfTrue="1" operator="lessThan">
      <formula>G166</formula>
    </cfRule>
  </conditionalFormatting>
  <conditionalFormatting sqref="O166">
    <cfRule type="cellIs" dxfId="8465" priority="8401" stopIfTrue="1" operator="lessThan">
      <formula>G166</formula>
    </cfRule>
  </conditionalFormatting>
  <conditionalFormatting sqref="O166">
    <cfRule type="cellIs" dxfId="8464" priority="8400" stopIfTrue="1" operator="lessThan">
      <formula>G166</formula>
    </cfRule>
  </conditionalFormatting>
  <conditionalFormatting sqref="O166">
    <cfRule type="cellIs" dxfId="8463" priority="8399" stopIfTrue="1" operator="lessThan">
      <formula>G166</formula>
    </cfRule>
  </conditionalFormatting>
  <conditionalFormatting sqref="O166">
    <cfRule type="cellIs" dxfId="8462" priority="8398" stopIfTrue="1" operator="lessThan">
      <formula>G166</formula>
    </cfRule>
  </conditionalFormatting>
  <conditionalFormatting sqref="O166">
    <cfRule type="cellIs" dxfId="8461" priority="8397" stopIfTrue="1" operator="lessThan">
      <formula>G166</formula>
    </cfRule>
  </conditionalFormatting>
  <conditionalFormatting sqref="O166">
    <cfRule type="cellIs" dxfId="8460" priority="8396" stopIfTrue="1" operator="lessThan">
      <formula>G166</formula>
    </cfRule>
  </conditionalFormatting>
  <conditionalFormatting sqref="O166">
    <cfRule type="cellIs" dxfId="8459" priority="8395" stopIfTrue="1" operator="lessThan">
      <formula>G166</formula>
    </cfRule>
  </conditionalFormatting>
  <conditionalFormatting sqref="O166">
    <cfRule type="cellIs" dxfId="8458" priority="8394" stopIfTrue="1" operator="lessThan">
      <formula>G166</formula>
    </cfRule>
  </conditionalFormatting>
  <conditionalFormatting sqref="O166">
    <cfRule type="cellIs" dxfId="8457" priority="8393" stopIfTrue="1" operator="lessThan">
      <formula>G166</formula>
    </cfRule>
  </conditionalFormatting>
  <conditionalFormatting sqref="O166">
    <cfRule type="cellIs" dxfId="8456" priority="8392" stopIfTrue="1" operator="lessThan">
      <formula>G166</formula>
    </cfRule>
  </conditionalFormatting>
  <conditionalFormatting sqref="O166">
    <cfRule type="cellIs" dxfId="8455" priority="8391" stopIfTrue="1" operator="lessThan">
      <formula>G166</formula>
    </cfRule>
  </conditionalFormatting>
  <conditionalFormatting sqref="O166">
    <cfRule type="cellIs" dxfId="8454" priority="8390" stopIfTrue="1" operator="lessThan">
      <formula>G166</formula>
    </cfRule>
  </conditionalFormatting>
  <conditionalFormatting sqref="O166">
    <cfRule type="cellIs" dxfId="8453" priority="8389" stopIfTrue="1" operator="lessThan">
      <formula>G166</formula>
    </cfRule>
  </conditionalFormatting>
  <conditionalFormatting sqref="O166">
    <cfRule type="cellIs" dxfId="8452" priority="8388" stopIfTrue="1" operator="lessThan">
      <formula>G166</formula>
    </cfRule>
  </conditionalFormatting>
  <conditionalFormatting sqref="O166">
    <cfRule type="cellIs" dxfId="8451" priority="8387" stopIfTrue="1" operator="lessThan">
      <formula>G166</formula>
    </cfRule>
  </conditionalFormatting>
  <conditionalFormatting sqref="O166">
    <cfRule type="cellIs" dxfId="8450" priority="8386" stopIfTrue="1" operator="lessThan">
      <formula>G166</formula>
    </cfRule>
  </conditionalFormatting>
  <conditionalFormatting sqref="O166">
    <cfRule type="cellIs" dxfId="8449" priority="8385" stopIfTrue="1" operator="lessThan">
      <formula>G166</formula>
    </cfRule>
  </conditionalFormatting>
  <conditionalFormatting sqref="O166">
    <cfRule type="cellIs" dxfId="8448" priority="8384" stopIfTrue="1" operator="lessThan">
      <formula>G166</formula>
    </cfRule>
  </conditionalFormatting>
  <conditionalFormatting sqref="O166">
    <cfRule type="cellIs" dxfId="8447" priority="8383" stopIfTrue="1" operator="lessThan">
      <formula>G166</formula>
    </cfRule>
  </conditionalFormatting>
  <conditionalFormatting sqref="O166">
    <cfRule type="cellIs" dxfId="8446" priority="8382" stopIfTrue="1" operator="lessThan">
      <formula>G166</formula>
    </cfRule>
  </conditionalFormatting>
  <conditionalFormatting sqref="O166">
    <cfRule type="cellIs" dxfId="8445" priority="8381" stopIfTrue="1" operator="lessThan">
      <formula>G166</formula>
    </cfRule>
  </conditionalFormatting>
  <conditionalFormatting sqref="O166">
    <cfRule type="cellIs" dxfId="8444" priority="8380" stopIfTrue="1" operator="lessThan">
      <formula>G166</formula>
    </cfRule>
  </conditionalFormatting>
  <conditionalFormatting sqref="O166">
    <cfRule type="cellIs" dxfId="8443" priority="8379" stopIfTrue="1" operator="lessThan">
      <formula>G166</formula>
    </cfRule>
  </conditionalFormatting>
  <conditionalFormatting sqref="O166">
    <cfRule type="cellIs" dxfId="8442" priority="8378" stopIfTrue="1" operator="lessThan">
      <formula>G166</formula>
    </cfRule>
  </conditionalFormatting>
  <conditionalFormatting sqref="O166">
    <cfRule type="cellIs" dxfId="8441" priority="8377" stopIfTrue="1" operator="lessThan">
      <formula>G166</formula>
    </cfRule>
  </conditionalFormatting>
  <conditionalFormatting sqref="O166">
    <cfRule type="cellIs" dxfId="8440" priority="8376" stopIfTrue="1" operator="lessThan">
      <formula>G166</formula>
    </cfRule>
  </conditionalFormatting>
  <conditionalFormatting sqref="O166">
    <cfRule type="cellIs" dxfId="8439" priority="8375" stopIfTrue="1" operator="lessThan">
      <formula>G166</formula>
    </cfRule>
  </conditionalFormatting>
  <conditionalFormatting sqref="O166">
    <cfRule type="cellIs" dxfId="8438" priority="8374" stopIfTrue="1" operator="lessThan">
      <formula>G166</formula>
    </cfRule>
  </conditionalFormatting>
  <conditionalFormatting sqref="O166">
    <cfRule type="cellIs" dxfId="8437" priority="8373" stopIfTrue="1" operator="lessThan">
      <formula>G166</formula>
    </cfRule>
  </conditionalFormatting>
  <conditionalFormatting sqref="O166">
    <cfRule type="cellIs" dxfId="8436" priority="8372" stopIfTrue="1" operator="lessThan">
      <formula>G166</formula>
    </cfRule>
  </conditionalFormatting>
  <conditionalFormatting sqref="O166">
    <cfRule type="cellIs" dxfId="8435" priority="8371" stopIfTrue="1" operator="lessThan">
      <formula>G166</formula>
    </cfRule>
  </conditionalFormatting>
  <conditionalFormatting sqref="O166">
    <cfRule type="cellIs" dxfId="8434" priority="8370" stopIfTrue="1" operator="lessThan">
      <formula>G166</formula>
    </cfRule>
  </conditionalFormatting>
  <conditionalFormatting sqref="O166">
    <cfRule type="cellIs" dxfId="8433" priority="8369" stopIfTrue="1" operator="lessThan">
      <formula>G166</formula>
    </cfRule>
  </conditionalFormatting>
  <conditionalFormatting sqref="O166">
    <cfRule type="cellIs" dxfId="8432" priority="8368" stopIfTrue="1" operator="lessThan">
      <formula>G166</formula>
    </cfRule>
  </conditionalFormatting>
  <conditionalFormatting sqref="O166">
    <cfRule type="cellIs" dxfId="8431" priority="8367" stopIfTrue="1" operator="lessThan">
      <formula>G166</formula>
    </cfRule>
  </conditionalFormatting>
  <conditionalFormatting sqref="O166">
    <cfRule type="cellIs" dxfId="8430" priority="8366" stopIfTrue="1" operator="lessThan">
      <formula>G166</formula>
    </cfRule>
  </conditionalFormatting>
  <conditionalFormatting sqref="O166">
    <cfRule type="cellIs" dxfId="8429" priority="8365" stopIfTrue="1" operator="lessThan">
      <formula>G166</formula>
    </cfRule>
  </conditionalFormatting>
  <conditionalFormatting sqref="O166">
    <cfRule type="cellIs" dxfId="8428" priority="8364" stopIfTrue="1" operator="lessThan">
      <formula>G166</formula>
    </cfRule>
  </conditionalFormatting>
  <conditionalFormatting sqref="O166">
    <cfRule type="cellIs" dxfId="8427" priority="8363" stopIfTrue="1" operator="lessThan">
      <formula>G166</formula>
    </cfRule>
  </conditionalFormatting>
  <conditionalFormatting sqref="O166">
    <cfRule type="cellIs" dxfId="8426" priority="8362" stopIfTrue="1" operator="lessThan">
      <formula>G166</formula>
    </cfRule>
  </conditionalFormatting>
  <conditionalFormatting sqref="O166">
    <cfRule type="cellIs" dxfId="8425" priority="8361" stopIfTrue="1" operator="lessThan">
      <formula>G166</formula>
    </cfRule>
  </conditionalFormatting>
  <conditionalFormatting sqref="O166">
    <cfRule type="cellIs" dxfId="8424" priority="8360" stopIfTrue="1" operator="lessThan">
      <formula>G166</formula>
    </cfRule>
  </conditionalFormatting>
  <conditionalFormatting sqref="O166">
    <cfRule type="cellIs" dxfId="8423" priority="8359" stopIfTrue="1" operator="lessThan">
      <formula>G166</formula>
    </cfRule>
  </conditionalFormatting>
  <conditionalFormatting sqref="O166">
    <cfRule type="cellIs" dxfId="8422" priority="8358" stopIfTrue="1" operator="lessThan">
      <formula>G166</formula>
    </cfRule>
  </conditionalFormatting>
  <conditionalFormatting sqref="O166">
    <cfRule type="cellIs" dxfId="8421" priority="8357" stopIfTrue="1" operator="lessThan">
      <formula>G166</formula>
    </cfRule>
  </conditionalFormatting>
  <conditionalFormatting sqref="O166">
    <cfRule type="cellIs" dxfId="8420" priority="8356" stopIfTrue="1" operator="lessThan">
      <formula>G166</formula>
    </cfRule>
  </conditionalFormatting>
  <conditionalFormatting sqref="O166">
    <cfRule type="cellIs" dxfId="8419" priority="8355" stopIfTrue="1" operator="lessThan">
      <formula>G166</formula>
    </cfRule>
  </conditionalFormatting>
  <conditionalFormatting sqref="O166">
    <cfRule type="cellIs" dxfId="8418" priority="8354" stopIfTrue="1" operator="lessThan">
      <formula>G166</formula>
    </cfRule>
  </conditionalFormatting>
  <conditionalFormatting sqref="O166">
    <cfRule type="cellIs" dxfId="8417" priority="8353" stopIfTrue="1" operator="lessThan">
      <formula>G166</formula>
    </cfRule>
  </conditionalFormatting>
  <conditionalFormatting sqref="O166">
    <cfRule type="cellIs" dxfId="8416" priority="8352" stopIfTrue="1" operator="lessThan">
      <formula>G166</formula>
    </cfRule>
  </conditionalFormatting>
  <conditionalFormatting sqref="O166">
    <cfRule type="cellIs" dxfId="8415" priority="8351" stopIfTrue="1" operator="lessThan">
      <formula>G166</formula>
    </cfRule>
  </conditionalFormatting>
  <conditionalFormatting sqref="O166">
    <cfRule type="cellIs" dxfId="8414" priority="8350" stopIfTrue="1" operator="lessThan">
      <formula>G166</formula>
    </cfRule>
  </conditionalFormatting>
  <conditionalFormatting sqref="O166">
    <cfRule type="cellIs" dxfId="8413" priority="8349" stopIfTrue="1" operator="lessThan">
      <formula>G166</formula>
    </cfRule>
  </conditionalFormatting>
  <conditionalFormatting sqref="O166">
    <cfRule type="cellIs" dxfId="8412" priority="8348" stopIfTrue="1" operator="lessThan">
      <formula>G166</formula>
    </cfRule>
  </conditionalFormatting>
  <conditionalFormatting sqref="O166">
    <cfRule type="cellIs" dxfId="8411" priority="8347" stopIfTrue="1" operator="lessThan">
      <formula>G166</formula>
    </cfRule>
  </conditionalFormatting>
  <conditionalFormatting sqref="O166">
    <cfRule type="cellIs" dxfId="8410" priority="8346" stopIfTrue="1" operator="lessThan">
      <formula>G166</formula>
    </cfRule>
  </conditionalFormatting>
  <conditionalFormatting sqref="O166">
    <cfRule type="cellIs" dxfId="8409" priority="8345" stopIfTrue="1" operator="lessThan">
      <formula>G166</formula>
    </cfRule>
  </conditionalFormatting>
  <conditionalFormatting sqref="O166">
    <cfRule type="cellIs" dxfId="8408" priority="8344" stopIfTrue="1" operator="lessThan">
      <formula>G166</formula>
    </cfRule>
  </conditionalFormatting>
  <conditionalFormatting sqref="O166">
    <cfRule type="cellIs" dxfId="8407" priority="8343" stopIfTrue="1" operator="lessThan">
      <formula>G166</formula>
    </cfRule>
  </conditionalFormatting>
  <conditionalFormatting sqref="O166">
    <cfRule type="cellIs" dxfId="8406" priority="8342" stopIfTrue="1" operator="lessThan">
      <formula>G166</formula>
    </cfRule>
  </conditionalFormatting>
  <conditionalFormatting sqref="O166">
    <cfRule type="cellIs" dxfId="8405" priority="8341" stopIfTrue="1" operator="lessThan">
      <formula>G166</formula>
    </cfRule>
  </conditionalFormatting>
  <conditionalFormatting sqref="O166">
    <cfRule type="cellIs" dxfId="8404" priority="8340" stopIfTrue="1" operator="lessThan">
      <formula>G166</formula>
    </cfRule>
  </conditionalFormatting>
  <conditionalFormatting sqref="O166">
    <cfRule type="cellIs" dxfId="8403" priority="8339" stopIfTrue="1" operator="lessThan">
      <formula>G166</formula>
    </cfRule>
  </conditionalFormatting>
  <conditionalFormatting sqref="O166">
    <cfRule type="cellIs" dxfId="8402" priority="8338" stopIfTrue="1" operator="lessThan">
      <formula>G166</formula>
    </cfRule>
  </conditionalFormatting>
  <conditionalFormatting sqref="O166">
    <cfRule type="cellIs" dxfId="8401" priority="8337" stopIfTrue="1" operator="lessThan">
      <formula>G166</formula>
    </cfRule>
  </conditionalFormatting>
  <conditionalFormatting sqref="O166">
    <cfRule type="cellIs" dxfId="8400" priority="8336" stopIfTrue="1" operator="lessThan">
      <formula>G166</formula>
    </cfRule>
  </conditionalFormatting>
  <conditionalFormatting sqref="O166">
    <cfRule type="cellIs" dxfId="8399" priority="8335" stopIfTrue="1" operator="lessThan">
      <formula>G166</formula>
    </cfRule>
  </conditionalFormatting>
  <conditionalFormatting sqref="O166">
    <cfRule type="cellIs" dxfId="8398" priority="8334" stopIfTrue="1" operator="lessThan">
      <formula>G166</formula>
    </cfRule>
  </conditionalFormatting>
  <conditionalFormatting sqref="O166">
    <cfRule type="cellIs" dxfId="8397" priority="8333" stopIfTrue="1" operator="lessThan">
      <formula>G166</formula>
    </cfRule>
  </conditionalFormatting>
  <conditionalFormatting sqref="O166">
    <cfRule type="cellIs" dxfId="8396" priority="8332" stopIfTrue="1" operator="lessThan">
      <formula>G166</formula>
    </cfRule>
  </conditionalFormatting>
  <conditionalFormatting sqref="O166">
    <cfRule type="cellIs" dxfId="8395" priority="8331" stopIfTrue="1" operator="lessThan">
      <formula>G166</formula>
    </cfRule>
  </conditionalFormatting>
  <conditionalFormatting sqref="O166">
    <cfRule type="cellIs" dxfId="8394" priority="8330" stopIfTrue="1" operator="lessThan">
      <formula>G166</formula>
    </cfRule>
  </conditionalFormatting>
  <conditionalFormatting sqref="O166">
    <cfRule type="cellIs" dxfId="8393" priority="8329" stopIfTrue="1" operator="lessThan">
      <formula>G166</formula>
    </cfRule>
  </conditionalFormatting>
  <conditionalFormatting sqref="O166">
    <cfRule type="cellIs" dxfId="8392" priority="8328" stopIfTrue="1" operator="lessThan">
      <formula>G166</formula>
    </cfRule>
  </conditionalFormatting>
  <conditionalFormatting sqref="O166">
    <cfRule type="cellIs" dxfId="8391" priority="8327" stopIfTrue="1" operator="lessThan">
      <formula>G166</formula>
    </cfRule>
  </conditionalFormatting>
  <conditionalFormatting sqref="O166">
    <cfRule type="cellIs" dxfId="8390" priority="8326" stopIfTrue="1" operator="lessThan">
      <formula>G166</formula>
    </cfRule>
  </conditionalFormatting>
  <conditionalFormatting sqref="O166">
    <cfRule type="cellIs" dxfId="8389" priority="8325" stopIfTrue="1" operator="lessThan">
      <formula>G166</formula>
    </cfRule>
  </conditionalFormatting>
  <conditionalFormatting sqref="O166">
    <cfRule type="cellIs" dxfId="8388" priority="8324" stopIfTrue="1" operator="lessThan">
      <formula>G166</formula>
    </cfRule>
  </conditionalFormatting>
  <conditionalFormatting sqref="O166">
    <cfRule type="cellIs" dxfId="8387" priority="8323" stopIfTrue="1" operator="lessThan">
      <formula>G166</formula>
    </cfRule>
  </conditionalFormatting>
  <conditionalFormatting sqref="O166">
    <cfRule type="cellIs" dxfId="8386" priority="8322" stopIfTrue="1" operator="lessThan">
      <formula>G166</formula>
    </cfRule>
  </conditionalFormatting>
  <conditionalFormatting sqref="O166">
    <cfRule type="cellIs" dxfId="8385" priority="8321" stopIfTrue="1" operator="lessThan">
      <formula>G166</formula>
    </cfRule>
  </conditionalFormatting>
  <conditionalFormatting sqref="O166">
    <cfRule type="cellIs" dxfId="8384" priority="8320" stopIfTrue="1" operator="lessThan">
      <formula>G166</formula>
    </cfRule>
  </conditionalFormatting>
  <conditionalFormatting sqref="O166">
    <cfRule type="cellIs" dxfId="8383" priority="8319" stopIfTrue="1" operator="lessThan">
      <formula>G166</formula>
    </cfRule>
  </conditionalFormatting>
  <conditionalFormatting sqref="O166">
    <cfRule type="cellIs" dxfId="8382" priority="8318" stopIfTrue="1" operator="lessThan">
      <formula>G166</formula>
    </cfRule>
  </conditionalFormatting>
  <conditionalFormatting sqref="O166">
    <cfRule type="cellIs" dxfId="8381" priority="8317" stopIfTrue="1" operator="lessThan">
      <formula>G166</formula>
    </cfRule>
  </conditionalFormatting>
  <conditionalFormatting sqref="O166">
    <cfRule type="cellIs" dxfId="8380" priority="8316" stopIfTrue="1" operator="lessThan">
      <formula>G166</formula>
    </cfRule>
  </conditionalFormatting>
  <conditionalFormatting sqref="O166">
    <cfRule type="cellIs" dxfId="8379" priority="8315" stopIfTrue="1" operator="lessThan">
      <formula>G166</formula>
    </cfRule>
  </conditionalFormatting>
  <conditionalFormatting sqref="O166">
    <cfRule type="cellIs" dxfId="8378" priority="8314" stopIfTrue="1" operator="lessThan">
      <formula>G166</formula>
    </cfRule>
  </conditionalFormatting>
  <conditionalFormatting sqref="O166">
    <cfRule type="cellIs" dxfId="8377" priority="8313" stopIfTrue="1" operator="lessThan">
      <formula>G166</formula>
    </cfRule>
  </conditionalFormatting>
  <conditionalFormatting sqref="O166">
    <cfRule type="cellIs" dxfId="8376" priority="8312" stopIfTrue="1" operator="lessThan">
      <formula>G166</formula>
    </cfRule>
  </conditionalFormatting>
  <conditionalFormatting sqref="O166">
    <cfRule type="cellIs" dxfId="8375" priority="8311" stopIfTrue="1" operator="lessThan">
      <formula>G166</formula>
    </cfRule>
  </conditionalFormatting>
  <conditionalFormatting sqref="O166">
    <cfRule type="cellIs" dxfId="8374" priority="8310" stopIfTrue="1" operator="lessThan">
      <formula>G166</formula>
    </cfRule>
  </conditionalFormatting>
  <conditionalFormatting sqref="O166">
    <cfRule type="cellIs" dxfId="8373" priority="8309" stopIfTrue="1" operator="lessThan">
      <formula>G166</formula>
    </cfRule>
  </conditionalFormatting>
  <conditionalFormatting sqref="O166">
    <cfRule type="cellIs" dxfId="8372" priority="8308" stopIfTrue="1" operator="lessThan">
      <formula>G166</formula>
    </cfRule>
  </conditionalFormatting>
  <conditionalFormatting sqref="O166">
    <cfRule type="cellIs" dxfId="8371" priority="8307" stopIfTrue="1" operator="lessThan">
      <formula>G166</formula>
    </cfRule>
  </conditionalFormatting>
  <conditionalFormatting sqref="O166">
    <cfRule type="cellIs" dxfId="8370" priority="8306" stopIfTrue="1" operator="lessThan">
      <formula>G166</formula>
    </cfRule>
  </conditionalFormatting>
  <conditionalFormatting sqref="O166">
    <cfRule type="cellIs" dxfId="8369" priority="8305" stopIfTrue="1" operator="lessThan">
      <formula>G166</formula>
    </cfRule>
  </conditionalFormatting>
  <conditionalFormatting sqref="O166">
    <cfRule type="cellIs" dxfId="8368" priority="8304" stopIfTrue="1" operator="lessThan">
      <formula>G166</formula>
    </cfRule>
  </conditionalFormatting>
  <conditionalFormatting sqref="O166">
    <cfRule type="cellIs" dxfId="8367" priority="8303" stopIfTrue="1" operator="lessThan">
      <formula>G166</formula>
    </cfRule>
  </conditionalFormatting>
  <conditionalFormatting sqref="O166">
    <cfRule type="cellIs" dxfId="8366" priority="8302" stopIfTrue="1" operator="lessThan">
      <formula>G166</formula>
    </cfRule>
  </conditionalFormatting>
  <conditionalFormatting sqref="O166">
    <cfRule type="cellIs" dxfId="8365" priority="8301" stopIfTrue="1" operator="lessThan">
      <formula>G166</formula>
    </cfRule>
  </conditionalFormatting>
  <conditionalFormatting sqref="O166">
    <cfRule type="cellIs" dxfId="8364" priority="8300" stopIfTrue="1" operator="lessThan">
      <formula>G166</formula>
    </cfRule>
  </conditionalFormatting>
  <conditionalFormatting sqref="O166">
    <cfRule type="cellIs" dxfId="8363" priority="8299" stopIfTrue="1" operator="lessThan">
      <formula>G166</formula>
    </cfRule>
  </conditionalFormatting>
  <conditionalFormatting sqref="O166">
    <cfRule type="cellIs" dxfId="8362" priority="8298" stopIfTrue="1" operator="lessThan">
      <formula>G166</formula>
    </cfRule>
  </conditionalFormatting>
  <conditionalFormatting sqref="O166">
    <cfRule type="cellIs" dxfId="8361" priority="8297" stopIfTrue="1" operator="lessThan">
      <formula>G166</formula>
    </cfRule>
  </conditionalFormatting>
  <conditionalFormatting sqref="O166">
    <cfRule type="cellIs" dxfId="8360" priority="8296" stopIfTrue="1" operator="lessThan">
      <formula>G166</formula>
    </cfRule>
  </conditionalFormatting>
  <conditionalFormatting sqref="O166">
    <cfRule type="cellIs" dxfId="8359" priority="8295" stopIfTrue="1" operator="lessThan">
      <formula>G166</formula>
    </cfRule>
  </conditionalFormatting>
  <conditionalFormatting sqref="O166">
    <cfRule type="cellIs" dxfId="8358" priority="8294" stopIfTrue="1" operator="lessThan">
      <formula>G166</formula>
    </cfRule>
  </conditionalFormatting>
  <conditionalFormatting sqref="O166">
    <cfRule type="cellIs" dxfId="8357" priority="8293" stopIfTrue="1" operator="lessThan">
      <formula>G166</formula>
    </cfRule>
  </conditionalFormatting>
  <conditionalFormatting sqref="O166">
    <cfRule type="cellIs" dxfId="8356" priority="8292" stopIfTrue="1" operator="lessThan">
      <formula>G166</formula>
    </cfRule>
  </conditionalFormatting>
  <conditionalFormatting sqref="O166">
    <cfRule type="cellIs" dxfId="8355" priority="8291" stopIfTrue="1" operator="lessThan">
      <formula>G166</formula>
    </cfRule>
  </conditionalFormatting>
  <conditionalFormatting sqref="O166">
    <cfRule type="cellIs" dxfId="8354" priority="8290" stopIfTrue="1" operator="lessThan">
      <formula>G166</formula>
    </cfRule>
  </conditionalFormatting>
  <conditionalFormatting sqref="O166">
    <cfRule type="cellIs" dxfId="8353" priority="8289" stopIfTrue="1" operator="lessThan">
      <formula>G166</formula>
    </cfRule>
  </conditionalFormatting>
  <conditionalFormatting sqref="O166">
    <cfRule type="cellIs" dxfId="8352" priority="8288" stopIfTrue="1" operator="lessThan">
      <formula>G166</formula>
    </cfRule>
  </conditionalFormatting>
  <conditionalFormatting sqref="O166">
    <cfRule type="cellIs" dxfId="8351" priority="8287" stopIfTrue="1" operator="lessThan">
      <formula>G166</formula>
    </cfRule>
  </conditionalFormatting>
  <conditionalFormatting sqref="O166">
    <cfRule type="cellIs" dxfId="8350" priority="8286" stopIfTrue="1" operator="lessThan">
      <formula>G166</formula>
    </cfRule>
  </conditionalFormatting>
  <conditionalFormatting sqref="O166">
    <cfRule type="cellIs" dxfId="8349" priority="8285" stopIfTrue="1" operator="lessThan">
      <formula>G166</formula>
    </cfRule>
  </conditionalFormatting>
  <conditionalFormatting sqref="O166">
    <cfRule type="cellIs" dxfId="8348" priority="8284" stopIfTrue="1" operator="lessThan">
      <formula>G166</formula>
    </cfRule>
  </conditionalFormatting>
  <conditionalFormatting sqref="O166">
    <cfRule type="cellIs" dxfId="8347" priority="8283" stopIfTrue="1" operator="lessThan">
      <formula>G166</formula>
    </cfRule>
  </conditionalFormatting>
  <conditionalFormatting sqref="O166">
    <cfRule type="cellIs" dxfId="8346" priority="8282" stopIfTrue="1" operator="lessThan">
      <formula>G166</formula>
    </cfRule>
  </conditionalFormatting>
  <conditionalFormatting sqref="O166">
    <cfRule type="cellIs" dxfId="8345" priority="8281" stopIfTrue="1" operator="lessThan">
      <formula>G166</formula>
    </cfRule>
  </conditionalFormatting>
  <conditionalFormatting sqref="O166">
    <cfRule type="cellIs" dxfId="8344" priority="8280" stopIfTrue="1" operator="lessThan">
      <formula>G166</formula>
    </cfRule>
  </conditionalFormatting>
  <conditionalFormatting sqref="O166">
    <cfRule type="cellIs" dxfId="8343" priority="8279" stopIfTrue="1" operator="lessThan">
      <formula>G166</formula>
    </cfRule>
  </conditionalFormatting>
  <conditionalFormatting sqref="O166">
    <cfRule type="cellIs" dxfId="8342" priority="8278" stopIfTrue="1" operator="lessThan">
      <formula>G166</formula>
    </cfRule>
  </conditionalFormatting>
  <conditionalFormatting sqref="O166">
    <cfRule type="cellIs" dxfId="8341" priority="8277" stopIfTrue="1" operator="lessThan">
      <formula>G166</formula>
    </cfRule>
  </conditionalFormatting>
  <conditionalFormatting sqref="O166">
    <cfRule type="cellIs" dxfId="8340" priority="8276" stopIfTrue="1" operator="lessThan">
      <formula>G166</formula>
    </cfRule>
  </conditionalFormatting>
  <conditionalFormatting sqref="O166">
    <cfRule type="cellIs" dxfId="8339" priority="8275" stopIfTrue="1" operator="lessThan">
      <formula>G166</formula>
    </cfRule>
  </conditionalFormatting>
  <conditionalFormatting sqref="O166">
    <cfRule type="cellIs" dxfId="8338" priority="8274" stopIfTrue="1" operator="lessThan">
      <formula>G166</formula>
    </cfRule>
  </conditionalFormatting>
  <conditionalFormatting sqref="O166">
    <cfRule type="cellIs" dxfId="8337" priority="8273" stopIfTrue="1" operator="lessThan">
      <formula>G166</formula>
    </cfRule>
  </conditionalFormatting>
  <conditionalFormatting sqref="O166">
    <cfRule type="cellIs" dxfId="8336" priority="8272" stopIfTrue="1" operator="lessThan">
      <formula>G166</formula>
    </cfRule>
  </conditionalFormatting>
  <conditionalFormatting sqref="O166">
    <cfRule type="cellIs" dxfId="8335" priority="8271" stopIfTrue="1" operator="lessThan">
      <formula>G166</formula>
    </cfRule>
  </conditionalFormatting>
  <conditionalFormatting sqref="O166">
    <cfRule type="cellIs" dxfId="8334" priority="8270" stopIfTrue="1" operator="lessThan">
      <formula>G166</formula>
    </cfRule>
  </conditionalFormatting>
  <conditionalFormatting sqref="O166">
    <cfRule type="cellIs" dxfId="8333" priority="8269" stopIfTrue="1" operator="lessThan">
      <formula>G166</formula>
    </cfRule>
  </conditionalFormatting>
  <conditionalFormatting sqref="O166">
    <cfRule type="cellIs" dxfId="8332" priority="8268" stopIfTrue="1" operator="lessThan">
      <formula>G166</formula>
    </cfRule>
  </conditionalFormatting>
  <conditionalFormatting sqref="O166">
    <cfRule type="cellIs" dxfId="8331" priority="8267" stopIfTrue="1" operator="lessThan">
      <formula>G166</formula>
    </cfRule>
  </conditionalFormatting>
  <conditionalFormatting sqref="O166">
    <cfRule type="cellIs" dxfId="8330" priority="8266" stopIfTrue="1" operator="lessThan">
      <formula>G166</formula>
    </cfRule>
  </conditionalFormatting>
  <conditionalFormatting sqref="O166">
    <cfRule type="cellIs" dxfId="8329" priority="8265" stopIfTrue="1" operator="lessThan">
      <formula>G166</formula>
    </cfRule>
  </conditionalFormatting>
  <conditionalFormatting sqref="O166">
    <cfRule type="cellIs" dxfId="8328" priority="8264" stopIfTrue="1" operator="lessThan">
      <formula>G166</formula>
    </cfRule>
  </conditionalFormatting>
  <conditionalFormatting sqref="O166">
    <cfRule type="cellIs" dxfId="8327" priority="8263" stopIfTrue="1" operator="lessThan">
      <formula>G166</formula>
    </cfRule>
  </conditionalFormatting>
  <conditionalFormatting sqref="O166">
    <cfRule type="cellIs" dxfId="8326" priority="8262" stopIfTrue="1" operator="lessThan">
      <formula>G166</formula>
    </cfRule>
  </conditionalFormatting>
  <conditionalFormatting sqref="O166">
    <cfRule type="cellIs" dxfId="8325" priority="8261" stopIfTrue="1" operator="lessThan">
      <formula>G166</formula>
    </cfRule>
  </conditionalFormatting>
  <conditionalFormatting sqref="O166">
    <cfRule type="cellIs" dxfId="8324" priority="8260" stopIfTrue="1" operator="lessThan">
      <formula>G166</formula>
    </cfRule>
  </conditionalFormatting>
  <conditionalFormatting sqref="O166">
    <cfRule type="cellIs" dxfId="8323" priority="8259" stopIfTrue="1" operator="lessThan">
      <formula>G166</formula>
    </cfRule>
  </conditionalFormatting>
  <conditionalFormatting sqref="O166">
    <cfRule type="cellIs" dxfId="8322" priority="8258" stopIfTrue="1" operator="lessThan">
      <formula>G166</formula>
    </cfRule>
  </conditionalFormatting>
  <conditionalFormatting sqref="O166">
    <cfRule type="cellIs" dxfId="8321" priority="8257" stopIfTrue="1" operator="lessThan">
      <formula>G166</formula>
    </cfRule>
  </conditionalFormatting>
  <conditionalFormatting sqref="O166">
    <cfRule type="cellIs" dxfId="8320" priority="8256" stopIfTrue="1" operator="lessThan">
      <formula>G166</formula>
    </cfRule>
  </conditionalFormatting>
  <conditionalFormatting sqref="O166">
    <cfRule type="cellIs" dxfId="8319" priority="8255" stopIfTrue="1" operator="lessThan">
      <formula>G166</formula>
    </cfRule>
  </conditionalFormatting>
  <conditionalFormatting sqref="O166">
    <cfRule type="cellIs" dxfId="8318" priority="8254" stopIfTrue="1" operator="lessThan">
      <formula>G166</formula>
    </cfRule>
  </conditionalFormatting>
  <conditionalFormatting sqref="O166">
    <cfRule type="cellIs" dxfId="8317" priority="8253" stopIfTrue="1" operator="lessThan">
      <formula>G166</formula>
    </cfRule>
  </conditionalFormatting>
  <conditionalFormatting sqref="O166">
    <cfRule type="cellIs" dxfId="8316" priority="8252" stopIfTrue="1" operator="lessThan">
      <formula>G166</formula>
    </cfRule>
  </conditionalFormatting>
  <conditionalFormatting sqref="O166">
    <cfRule type="cellIs" dxfId="8315" priority="8251" stopIfTrue="1" operator="lessThan">
      <formula>G166</formula>
    </cfRule>
  </conditionalFormatting>
  <conditionalFormatting sqref="O166">
    <cfRule type="cellIs" dxfId="8314" priority="8250" stopIfTrue="1" operator="lessThan">
      <formula>G166</formula>
    </cfRule>
  </conditionalFormatting>
  <conditionalFormatting sqref="O166">
    <cfRule type="cellIs" dxfId="8313" priority="8249" stopIfTrue="1" operator="lessThan">
      <formula>G166</formula>
    </cfRule>
  </conditionalFormatting>
  <conditionalFormatting sqref="O166">
    <cfRule type="cellIs" dxfId="8312" priority="8248" stopIfTrue="1" operator="lessThan">
      <formula>G166</formula>
    </cfRule>
  </conditionalFormatting>
  <conditionalFormatting sqref="O166">
    <cfRule type="cellIs" dxfId="8311" priority="8247" stopIfTrue="1" operator="lessThan">
      <formula>G166</formula>
    </cfRule>
  </conditionalFormatting>
  <conditionalFormatting sqref="O166">
    <cfRule type="cellIs" dxfId="8310" priority="8246" stopIfTrue="1" operator="lessThan">
      <formula>G166</formula>
    </cfRule>
  </conditionalFormatting>
  <conditionalFormatting sqref="O166">
    <cfRule type="cellIs" dxfId="8309" priority="8245" stopIfTrue="1" operator="lessThan">
      <formula>G166</formula>
    </cfRule>
  </conditionalFormatting>
  <conditionalFormatting sqref="O166">
    <cfRule type="cellIs" dxfId="8308" priority="8244" stopIfTrue="1" operator="lessThan">
      <formula>G166</formula>
    </cfRule>
  </conditionalFormatting>
  <conditionalFormatting sqref="O166">
    <cfRule type="cellIs" dxfId="8307" priority="8243" stopIfTrue="1" operator="lessThan">
      <formula>G166</formula>
    </cfRule>
  </conditionalFormatting>
  <conditionalFormatting sqref="O166">
    <cfRule type="cellIs" dxfId="8306" priority="8242" stopIfTrue="1" operator="lessThan">
      <formula>G166</formula>
    </cfRule>
  </conditionalFormatting>
  <conditionalFormatting sqref="O166">
    <cfRule type="cellIs" dxfId="8305" priority="8241" stopIfTrue="1" operator="lessThan">
      <formula>G166</formula>
    </cfRule>
  </conditionalFormatting>
  <conditionalFormatting sqref="O166">
    <cfRule type="cellIs" dxfId="8304" priority="8240" stopIfTrue="1" operator="lessThan">
      <formula>G166</formula>
    </cfRule>
  </conditionalFormatting>
  <conditionalFormatting sqref="O166">
    <cfRule type="cellIs" dxfId="8303" priority="8239" stopIfTrue="1" operator="lessThan">
      <formula>G166</formula>
    </cfRule>
  </conditionalFormatting>
  <conditionalFormatting sqref="O166">
    <cfRule type="cellIs" dxfId="8302" priority="8238" stopIfTrue="1" operator="lessThan">
      <formula>G166</formula>
    </cfRule>
  </conditionalFormatting>
  <conditionalFormatting sqref="O166">
    <cfRule type="cellIs" dxfId="8301" priority="8237" stopIfTrue="1" operator="lessThan">
      <formula>G166</formula>
    </cfRule>
  </conditionalFormatting>
  <conditionalFormatting sqref="O166">
    <cfRule type="cellIs" dxfId="8300" priority="8236" stopIfTrue="1" operator="lessThan">
      <formula>G166</formula>
    </cfRule>
  </conditionalFormatting>
  <conditionalFormatting sqref="O166">
    <cfRule type="cellIs" dxfId="8299" priority="8235" stopIfTrue="1" operator="lessThan">
      <formula>G166</formula>
    </cfRule>
  </conditionalFormatting>
  <conditionalFormatting sqref="O166">
    <cfRule type="cellIs" dxfId="8298" priority="8234" stopIfTrue="1" operator="lessThan">
      <formula>G166</formula>
    </cfRule>
  </conditionalFormatting>
  <conditionalFormatting sqref="O166">
    <cfRule type="cellIs" dxfId="8297" priority="8233" stopIfTrue="1" operator="lessThan">
      <formula>G166</formula>
    </cfRule>
  </conditionalFormatting>
  <conditionalFormatting sqref="O166">
    <cfRule type="cellIs" dxfId="8296" priority="8232" stopIfTrue="1" operator="lessThan">
      <formula>G166</formula>
    </cfRule>
  </conditionalFormatting>
  <conditionalFormatting sqref="O166">
    <cfRule type="cellIs" dxfId="8295" priority="8231" stopIfTrue="1" operator="lessThan">
      <formula>G166</formula>
    </cfRule>
  </conditionalFormatting>
  <conditionalFormatting sqref="O166">
    <cfRule type="cellIs" dxfId="8294" priority="8230" stopIfTrue="1" operator="lessThan">
      <formula>G166</formula>
    </cfRule>
  </conditionalFormatting>
  <conditionalFormatting sqref="O166">
    <cfRule type="cellIs" dxfId="8293" priority="8229" stopIfTrue="1" operator="lessThan">
      <formula>G166</formula>
    </cfRule>
  </conditionalFormatting>
  <conditionalFormatting sqref="O166">
    <cfRule type="cellIs" dxfId="8292" priority="8228" stopIfTrue="1" operator="lessThan">
      <formula>G166</formula>
    </cfRule>
  </conditionalFormatting>
  <conditionalFormatting sqref="O166">
    <cfRule type="cellIs" dxfId="8291" priority="8227" stopIfTrue="1" operator="lessThan">
      <formula>G166</formula>
    </cfRule>
  </conditionalFormatting>
  <conditionalFormatting sqref="O166">
    <cfRule type="cellIs" dxfId="8290" priority="8226" stopIfTrue="1" operator="lessThan">
      <formula>G166</formula>
    </cfRule>
  </conditionalFormatting>
  <conditionalFormatting sqref="O166">
    <cfRule type="cellIs" dxfId="8289" priority="8225" stopIfTrue="1" operator="lessThan">
      <formula>G166</formula>
    </cfRule>
  </conditionalFormatting>
  <conditionalFormatting sqref="O166">
    <cfRule type="cellIs" dxfId="8288" priority="8224" stopIfTrue="1" operator="lessThan">
      <formula>G166</formula>
    </cfRule>
  </conditionalFormatting>
  <conditionalFormatting sqref="O166">
    <cfRule type="cellIs" dxfId="8287" priority="8223" stopIfTrue="1" operator="lessThan">
      <formula>G166</formula>
    </cfRule>
  </conditionalFormatting>
  <conditionalFormatting sqref="O166">
    <cfRule type="cellIs" dxfId="8286" priority="8222" stopIfTrue="1" operator="lessThan">
      <formula>G166</formula>
    </cfRule>
  </conditionalFormatting>
  <conditionalFormatting sqref="O166">
    <cfRule type="cellIs" dxfId="8285" priority="8221" stopIfTrue="1" operator="lessThan">
      <formula>G166</formula>
    </cfRule>
  </conditionalFormatting>
  <conditionalFormatting sqref="O166">
    <cfRule type="cellIs" dxfId="8284" priority="8220" stopIfTrue="1" operator="lessThan">
      <formula>G166</formula>
    </cfRule>
  </conditionalFormatting>
  <conditionalFormatting sqref="O166">
    <cfRule type="cellIs" dxfId="8283" priority="8219" stopIfTrue="1" operator="lessThan">
      <formula>G166</formula>
    </cfRule>
  </conditionalFormatting>
  <conditionalFormatting sqref="O166">
    <cfRule type="cellIs" dxfId="8282" priority="8218" stopIfTrue="1" operator="lessThan">
      <formula>G166</formula>
    </cfRule>
  </conditionalFormatting>
  <conditionalFormatting sqref="O166">
    <cfRule type="cellIs" dxfId="8281" priority="8217" stopIfTrue="1" operator="lessThan">
      <formula>G166</formula>
    </cfRule>
  </conditionalFormatting>
  <conditionalFormatting sqref="O166">
    <cfRule type="cellIs" dxfId="8280" priority="8216" stopIfTrue="1" operator="lessThan">
      <formula>G166</formula>
    </cfRule>
  </conditionalFormatting>
  <conditionalFormatting sqref="O166">
    <cfRule type="cellIs" dxfId="8279" priority="8215" stopIfTrue="1" operator="lessThan">
      <formula>G166</formula>
    </cfRule>
  </conditionalFormatting>
  <conditionalFormatting sqref="O166">
    <cfRule type="cellIs" dxfId="8278" priority="8214" stopIfTrue="1" operator="lessThan">
      <formula>G166</formula>
    </cfRule>
  </conditionalFormatting>
  <conditionalFormatting sqref="O166">
    <cfRule type="cellIs" dxfId="8277" priority="8213" stopIfTrue="1" operator="lessThan">
      <formula>G166</formula>
    </cfRule>
  </conditionalFormatting>
  <conditionalFormatting sqref="O166">
    <cfRule type="cellIs" dxfId="8276" priority="8212" stopIfTrue="1" operator="lessThan">
      <formula>G166</formula>
    </cfRule>
  </conditionalFormatting>
  <conditionalFormatting sqref="O166">
    <cfRule type="cellIs" dxfId="8275" priority="8211" stopIfTrue="1" operator="lessThan">
      <formula>G166</formula>
    </cfRule>
  </conditionalFormatting>
  <conditionalFormatting sqref="O166">
    <cfRule type="cellIs" dxfId="8274" priority="8210" stopIfTrue="1" operator="lessThan">
      <formula>G166</formula>
    </cfRule>
  </conditionalFormatting>
  <conditionalFormatting sqref="O166">
    <cfRule type="cellIs" dxfId="8273" priority="8209" stopIfTrue="1" operator="lessThan">
      <formula>G166</formula>
    </cfRule>
  </conditionalFormatting>
  <conditionalFormatting sqref="O166">
    <cfRule type="cellIs" dxfId="8272" priority="8208" stopIfTrue="1" operator="lessThan">
      <formula>G166</formula>
    </cfRule>
  </conditionalFormatting>
  <conditionalFormatting sqref="O166">
    <cfRule type="cellIs" dxfId="8271" priority="8207" stopIfTrue="1" operator="lessThan">
      <formula>G166</formula>
    </cfRule>
  </conditionalFormatting>
  <conditionalFormatting sqref="O166">
    <cfRule type="cellIs" dxfId="8270" priority="8206" stopIfTrue="1" operator="lessThan">
      <formula>G166</formula>
    </cfRule>
  </conditionalFormatting>
  <conditionalFormatting sqref="O166">
    <cfRule type="cellIs" dxfId="8269" priority="8205" stopIfTrue="1" operator="lessThan">
      <formula>G166</formula>
    </cfRule>
  </conditionalFormatting>
  <conditionalFormatting sqref="O166">
    <cfRule type="cellIs" dxfId="8268" priority="8204" stopIfTrue="1" operator="lessThan">
      <formula>G166</formula>
    </cfRule>
  </conditionalFormatting>
  <conditionalFormatting sqref="O166">
    <cfRule type="cellIs" dxfId="8267" priority="8203" stopIfTrue="1" operator="lessThan">
      <formula>G166</formula>
    </cfRule>
  </conditionalFormatting>
  <conditionalFormatting sqref="O166">
    <cfRule type="cellIs" dxfId="8266" priority="8202" stopIfTrue="1" operator="lessThan">
      <formula>G166</formula>
    </cfRule>
  </conditionalFormatting>
  <conditionalFormatting sqref="O166">
    <cfRule type="cellIs" dxfId="8265" priority="8201" stopIfTrue="1" operator="lessThan">
      <formula>G166</formula>
    </cfRule>
  </conditionalFormatting>
  <conditionalFormatting sqref="O166">
    <cfRule type="cellIs" dxfId="8264" priority="8200" stopIfTrue="1" operator="lessThan">
      <formula>G166</formula>
    </cfRule>
  </conditionalFormatting>
  <conditionalFormatting sqref="O166">
    <cfRule type="cellIs" dxfId="8263" priority="8199" stopIfTrue="1" operator="lessThan">
      <formula>G166</formula>
    </cfRule>
  </conditionalFormatting>
  <conditionalFormatting sqref="O166">
    <cfRule type="cellIs" dxfId="8262" priority="8198" stopIfTrue="1" operator="lessThan">
      <formula>G166</formula>
    </cfRule>
  </conditionalFormatting>
  <conditionalFormatting sqref="O166">
    <cfRule type="cellIs" dxfId="8261" priority="8197" stopIfTrue="1" operator="lessThan">
      <formula>G166</formula>
    </cfRule>
  </conditionalFormatting>
  <conditionalFormatting sqref="O166">
    <cfRule type="cellIs" dxfId="8260" priority="8196" stopIfTrue="1" operator="lessThan">
      <formula>G166</formula>
    </cfRule>
  </conditionalFormatting>
  <conditionalFormatting sqref="O166">
    <cfRule type="cellIs" dxfId="8259" priority="8195" stopIfTrue="1" operator="lessThan">
      <formula>G166</formula>
    </cfRule>
  </conditionalFormatting>
  <conditionalFormatting sqref="O166">
    <cfRule type="cellIs" dxfId="8258" priority="8194" stopIfTrue="1" operator="lessThan">
      <formula>G166</formula>
    </cfRule>
  </conditionalFormatting>
  <conditionalFormatting sqref="O166">
    <cfRule type="cellIs" dxfId="8257" priority="8193" stopIfTrue="1" operator="lessThan">
      <formula>G166</formula>
    </cfRule>
  </conditionalFormatting>
  <conditionalFormatting sqref="O166">
    <cfRule type="cellIs" dxfId="8256" priority="8192" stopIfTrue="1" operator="lessThan">
      <formula>G166</formula>
    </cfRule>
  </conditionalFormatting>
  <conditionalFormatting sqref="O166">
    <cfRule type="cellIs" dxfId="8255" priority="8191" stopIfTrue="1" operator="lessThan">
      <formula>G166</formula>
    </cfRule>
  </conditionalFormatting>
  <conditionalFormatting sqref="O166">
    <cfRule type="cellIs" dxfId="8254" priority="8190" stopIfTrue="1" operator="lessThan">
      <formula>G166</formula>
    </cfRule>
  </conditionalFormatting>
  <conditionalFormatting sqref="O166">
    <cfRule type="cellIs" dxfId="8253" priority="8189" stopIfTrue="1" operator="lessThan">
      <formula>G166</formula>
    </cfRule>
  </conditionalFormatting>
  <conditionalFormatting sqref="O166">
    <cfRule type="cellIs" dxfId="8252" priority="8188" stopIfTrue="1" operator="lessThan">
      <formula>G166</formula>
    </cfRule>
  </conditionalFormatting>
  <conditionalFormatting sqref="O166">
    <cfRule type="cellIs" dxfId="8251" priority="8187" stopIfTrue="1" operator="lessThan">
      <formula>G166</formula>
    </cfRule>
  </conditionalFormatting>
  <conditionalFormatting sqref="O166">
    <cfRule type="cellIs" dxfId="8250" priority="8186" stopIfTrue="1" operator="lessThan">
      <formula>G166</formula>
    </cfRule>
  </conditionalFormatting>
  <conditionalFormatting sqref="O166">
    <cfRule type="cellIs" dxfId="8249" priority="8185" stopIfTrue="1" operator="lessThan">
      <formula>G166</formula>
    </cfRule>
  </conditionalFormatting>
  <conditionalFormatting sqref="O166">
    <cfRule type="cellIs" dxfId="8248" priority="8184" stopIfTrue="1" operator="lessThan">
      <formula>G166</formula>
    </cfRule>
  </conditionalFormatting>
  <conditionalFormatting sqref="O166">
    <cfRule type="cellIs" dxfId="8247" priority="8183" stopIfTrue="1" operator="lessThan">
      <formula>G166</formula>
    </cfRule>
  </conditionalFormatting>
  <conditionalFormatting sqref="O166">
    <cfRule type="cellIs" dxfId="8246" priority="8182" stopIfTrue="1" operator="lessThan">
      <formula>G166</formula>
    </cfRule>
  </conditionalFormatting>
  <conditionalFormatting sqref="O166">
    <cfRule type="cellIs" dxfId="8245" priority="8181" stopIfTrue="1" operator="lessThan">
      <formula>G166</formula>
    </cfRule>
  </conditionalFormatting>
  <conditionalFormatting sqref="O166">
    <cfRule type="cellIs" dxfId="8244" priority="8180" stopIfTrue="1" operator="lessThan">
      <formula>G166</formula>
    </cfRule>
  </conditionalFormatting>
  <conditionalFormatting sqref="O166">
    <cfRule type="cellIs" dxfId="8243" priority="8179" stopIfTrue="1" operator="lessThan">
      <formula>G166</formula>
    </cfRule>
  </conditionalFormatting>
  <conditionalFormatting sqref="O166">
    <cfRule type="cellIs" dxfId="8242" priority="8178" stopIfTrue="1" operator="lessThan">
      <formula>G166</formula>
    </cfRule>
  </conditionalFormatting>
  <conditionalFormatting sqref="O166">
    <cfRule type="cellIs" dxfId="8241" priority="8177" stopIfTrue="1" operator="lessThan">
      <formula>G166</formula>
    </cfRule>
  </conditionalFormatting>
  <conditionalFormatting sqref="O166">
    <cfRule type="cellIs" dxfId="8240" priority="8176" stopIfTrue="1" operator="lessThan">
      <formula>G166</formula>
    </cfRule>
  </conditionalFormatting>
  <conditionalFormatting sqref="O166">
    <cfRule type="cellIs" dxfId="8239" priority="8175" stopIfTrue="1" operator="lessThan">
      <formula>G166</formula>
    </cfRule>
  </conditionalFormatting>
  <conditionalFormatting sqref="O166">
    <cfRule type="cellIs" dxfId="8238" priority="8174" stopIfTrue="1" operator="lessThan">
      <formula>G166</formula>
    </cfRule>
  </conditionalFormatting>
  <conditionalFormatting sqref="O166">
    <cfRule type="cellIs" dxfId="8237" priority="8173" stopIfTrue="1" operator="lessThan">
      <formula>G166</formula>
    </cfRule>
  </conditionalFormatting>
  <conditionalFormatting sqref="O166">
    <cfRule type="cellIs" dxfId="8236" priority="8172" stopIfTrue="1" operator="lessThan">
      <formula>G166</formula>
    </cfRule>
  </conditionalFormatting>
  <conditionalFormatting sqref="O166">
    <cfRule type="cellIs" dxfId="8235" priority="8171" stopIfTrue="1" operator="lessThan">
      <formula>G166</formula>
    </cfRule>
  </conditionalFormatting>
  <conditionalFormatting sqref="O166">
    <cfRule type="cellIs" dxfId="8234" priority="8170" stopIfTrue="1" operator="lessThan">
      <formula>G166</formula>
    </cfRule>
  </conditionalFormatting>
  <conditionalFormatting sqref="O166">
    <cfRule type="cellIs" dxfId="8233" priority="8169" stopIfTrue="1" operator="lessThan">
      <formula>G166</formula>
    </cfRule>
  </conditionalFormatting>
  <conditionalFormatting sqref="O166">
    <cfRule type="cellIs" dxfId="8232" priority="8168" stopIfTrue="1" operator="lessThan">
      <formula>G166</formula>
    </cfRule>
  </conditionalFormatting>
  <conditionalFormatting sqref="O166">
    <cfRule type="cellIs" dxfId="8231" priority="8167" stopIfTrue="1" operator="lessThan">
      <formula>G166</formula>
    </cfRule>
  </conditionalFormatting>
  <conditionalFormatting sqref="O166">
    <cfRule type="cellIs" dxfId="8230" priority="8166" stopIfTrue="1" operator="lessThan">
      <formula>G166</formula>
    </cfRule>
  </conditionalFormatting>
  <conditionalFormatting sqref="O166">
    <cfRule type="cellIs" dxfId="8229" priority="8165" stopIfTrue="1" operator="lessThan">
      <formula>G166</formula>
    </cfRule>
  </conditionalFormatting>
  <conditionalFormatting sqref="O166">
    <cfRule type="cellIs" dxfId="8228" priority="8164" stopIfTrue="1" operator="lessThan">
      <formula>G166</formula>
    </cfRule>
  </conditionalFormatting>
  <conditionalFormatting sqref="O166">
    <cfRule type="cellIs" dxfId="8227" priority="8163" stopIfTrue="1" operator="lessThan">
      <formula>G166</formula>
    </cfRule>
  </conditionalFormatting>
  <conditionalFormatting sqref="O166">
    <cfRule type="cellIs" dxfId="8226" priority="8162" stopIfTrue="1" operator="lessThan">
      <formula>G166</formula>
    </cfRule>
  </conditionalFormatting>
  <conditionalFormatting sqref="O166">
    <cfRule type="cellIs" dxfId="8225" priority="8161" stopIfTrue="1" operator="lessThan">
      <formula>G166</formula>
    </cfRule>
  </conditionalFormatting>
  <conditionalFormatting sqref="O166">
    <cfRule type="cellIs" dxfId="8224" priority="8160" stopIfTrue="1" operator="lessThan">
      <formula>G166</formula>
    </cfRule>
  </conditionalFormatting>
  <conditionalFormatting sqref="O166">
    <cfRule type="cellIs" dxfId="8223" priority="8159" stopIfTrue="1" operator="lessThan">
      <formula>G166</formula>
    </cfRule>
  </conditionalFormatting>
  <conditionalFormatting sqref="O166">
    <cfRule type="cellIs" dxfId="8222" priority="8158" stopIfTrue="1" operator="lessThan">
      <formula>G166</formula>
    </cfRule>
  </conditionalFormatting>
  <conditionalFormatting sqref="O166">
    <cfRule type="cellIs" dxfId="8221" priority="8157" stopIfTrue="1" operator="lessThan">
      <formula>G166</formula>
    </cfRule>
  </conditionalFormatting>
  <conditionalFormatting sqref="O166">
    <cfRule type="cellIs" dxfId="8220" priority="8156" stopIfTrue="1" operator="lessThan">
      <formula>G166</formula>
    </cfRule>
  </conditionalFormatting>
  <conditionalFormatting sqref="O166">
    <cfRule type="cellIs" dxfId="8219" priority="8155" stopIfTrue="1" operator="lessThan">
      <formula>G166</formula>
    </cfRule>
  </conditionalFormatting>
  <conditionalFormatting sqref="O166">
    <cfRule type="cellIs" dxfId="8218" priority="8154" stopIfTrue="1" operator="lessThan">
      <formula>G166</formula>
    </cfRule>
  </conditionalFormatting>
  <conditionalFormatting sqref="O166">
    <cfRule type="cellIs" dxfId="8217" priority="8153" stopIfTrue="1" operator="lessThan">
      <formula>G166</formula>
    </cfRule>
  </conditionalFormatting>
  <conditionalFormatting sqref="O166">
    <cfRule type="cellIs" dxfId="8216" priority="8152" stopIfTrue="1" operator="lessThan">
      <formula>G166</formula>
    </cfRule>
  </conditionalFormatting>
  <conditionalFormatting sqref="O166">
    <cfRule type="cellIs" dxfId="8215" priority="8151" stopIfTrue="1" operator="lessThan">
      <formula>G166</formula>
    </cfRule>
  </conditionalFormatting>
  <conditionalFormatting sqref="O166">
    <cfRule type="cellIs" dxfId="8214" priority="8150" stopIfTrue="1" operator="lessThan">
      <formula>G166</formula>
    </cfRule>
  </conditionalFormatting>
  <conditionalFormatting sqref="O166">
    <cfRule type="cellIs" dxfId="8213" priority="8149" stopIfTrue="1" operator="lessThan">
      <formula>G166</formula>
    </cfRule>
  </conditionalFormatting>
  <conditionalFormatting sqref="O166">
    <cfRule type="cellIs" dxfId="8212" priority="8148" stopIfTrue="1" operator="lessThan">
      <formula>G166</formula>
    </cfRule>
  </conditionalFormatting>
  <conditionalFormatting sqref="O166">
    <cfRule type="cellIs" dxfId="8211" priority="8147" stopIfTrue="1" operator="lessThan">
      <formula>G166</formula>
    </cfRule>
  </conditionalFormatting>
  <conditionalFormatting sqref="O166">
    <cfRule type="cellIs" dxfId="8210" priority="8146" stopIfTrue="1" operator="lessThan">
      <formula>G166</formula>
    </cfRule>
  </conditionalFormatting>
  <conditionalFormatting sqref="O166">
    <cfRule type="cellIs" dxfId="8209" priority="8145" stopIfTrue="1" operator="lessThan">
      <formula>G166</formula>
    </cfRule>
  </conditionalFormatting>
  <conditionalFormatting sqref="O166">
    <cfRule type="cellIs" dxfId="8208" priority="8144" stopIfTrue="1" operator="lessThan">
      <formula>G166</formula>
    </cfRule>
  </conditionalFormatting>
  <conditionalFormatting sqref="O166">
    <cfRule type="cellIs" dxfId="8207" priority="8143" stopIfTrue="1" operator="lessThan">
      <formula>G166</formula>
    </cfRule>
  </conditionalFormatting>
  <conditionalFormatting sqref="O166">
    <cfRule type="cellIs" dxfId="8206" priority="8142" stopIfTrue="1" operator="lessThan">
      <formula>G166</formula>
    </cfRule>
  </conditionalFormatting>
  <conditionalFormatting sqref="O166">
    <cfRule type="cellIs" dxfId="8205" priority="8141" stopIfTrue="1" operator="lessThan">
      <formula>G166</formula>
    </cfRule>
  </conditionalFormatting>
  <conditionalFormatting sqref="O166">
    <cfRule type="cellIs" dxfId="8204" priority="8140" stopIfTrue="1" operator="lessThan">
      <formula>G166</formula>
    </cfRule>
  </conditionalFormatting>
  <conditionalFormatting sqref="O166">
    <cfRule type="cellIs" dxfId="8203" priority="8139" stopIfTrue="1" operator="lessThan">
      <formula>G166</formula>
    </cfRule>
  </conditionalFormatting>
  <conditionalFormatting sqref="O166">
    <cfRule type="cellIs" dxfId="8202" priority="8138" stopIfTrue="1" operator="lessThan">
      <formula>G166</formula>
    </cfRule>
  </conditionalFormatting>
  <conditionalFormatting sqref="O166">
    <cfRule type="cellIs" dxfId="8201" priority="8137" stopIfTrue="1" operator="lessThan">
      <formula>G166</formula>
    </cfRule>
  </conditionalFormatting>
  <conditionalFormatting sqref="O166">
    <cfRule type="cellIs" dxfId="8200" priority="8136" stopIfTrue="1" operator="lessThan">
      <formula>G166</formula>
    </cfRule>
  </conditionalFormatting>
  <conditionalFormatting sqref="O166">
    <cfRule type="cellIs" dxfId="8199" priority="8135" stopIfTrue="1" operator="lessThan">
      <formula>G166</formula>
    </cfRule>
  </conditionalFormatting>
  <conditionalFormatting sqref="O166">
    <cfRule type="cellIs" dxfId="8198" priority="8134" stopIfTrue="1" operator="lessThan">
      <formula>G166</formula>
    </cfRule>
  </conditionalFormatting>
  <conditionalFormatting sqref="O166">
    <cfRule type="cellIs" dxfId="8197" priority="8133" stopIfTrue="1" operator="lessThan">
      <formula>G166</formula>
    </cfRule>
  </conditionalFormatting>
  <conditionalFormatting sqref="O166">
    <cfRule type="cellIs" dxfId="8196" priority="8132" stopIfTrue="1" operator="lessThan">
      <formula>G166</formula>
    </cfRule>
  </conditionalFormatting>
  <conditionalFormatting sqref="O166">
    <cfRule type="cellIs" dxfId="8195" priority="8131" stopIfTrue="1" operator="lessThan">
      <formula>G166</formula>
    </cfRule>
  </conditionalFormatting>
  <conditionalFormatting sqref="O166">
    <cfRule type="cellIs" dxfId="8194" priority="8130" stopIfTrue="1" operator="lessThan">
      <formula>G166</formula>
    </cfRule>
  </conditionalFormatting>
  <conditionalFormatting sqref="O166">
    <cfRule type="cellIs" dxfId="8193" priority="8129" stopIfTrue="1" operator="lessThan">
      <formula>G166</formula>
    </cfRule>
  </conditionalFormatting>
  <conditionalFormatting sqref="O166">
    <cfRule type="cellIs" dxfId="8192" priority="8128" stopIfTrue="1" operator="lessThan">
      <formula>G166</formula>
    </cfRule>
  </conditionalFormatting>
  <conditionalFormatting sqref="O166">
    <cfRule type="cellIs" dxfId="8191" priority="8127" stopIfTrue="1" operator="lessThan">
      <formula>G166</formula>
    </cfRule>
  </conditionalFormatting>
  <conditionalFormatting sqref="O166">
    <cfRule type="cellIs" dxfId="8190" priority="8126" stopIfTrue="1" operator="lessThan">
      <formula>G166</formula>
    </cfRule>
  </conditionalFormatting>
  <conditionalFormatting sqref="O166">
    <cfRule type="cellIs" dxfId="8189" priority="8125" stopIfTrue="1" operator="lessThan">
      <formula>G166</formula>
    </cfRule>
  </conditionalFormatting>
  <conditionalFormatting sqref="O166">
    <cfRule type="cellIs" dxfId="8188" priority="8124" stopIfTrue="1" operator="lessThan">
      <formula>G166</formula>
    </cfRule>
  </conditionalFormatting>
  <conditionalFormatting sqref="O166">
    <cfRule type="cellIs" dxfId="8187" priority="8123" stopIfTrue="1" operator="lessThan">
      <formula>G166</formula>
    </cfRule>
  </conditionalFormatting>
  <conditionalFormatting sqref="O166">
    <cfRule type="cellIs" dxfId="8186" priority="8122" stopIfTrue="1" operator="lessThan">
      <formula>G166</formula>
    </cfRule>
  </conditionalFormatting>
  <conditionalFormatting sqref="O166">
    <cfRule type="cellIs" dxfId="8185" priority="8121" stopIfTrue="1" operator="lessThan">
      <formula>G166</formula>
    </cfRule>
  </conditionalFormatting>
  <conditionalFormatting sqref="O166">
    <cfRule type="cellIs" dxfId="8184" priority="8120" stopIfTrue="1" operator="lessThan">
      <formula>G166</formula>
    </cfRule>
  </conditionalFormatting>
  <conditionalFormatting sqref="O166">
    <cfRule type="cellIs" dxfId="8183" priority="8119" stopIfTrue="1" operator="lessThan">
      <formula>G166</formula>
    </cfRule>
  </conditionalFormatting>
  <conditionalFormatting sqref="O166">
    <cfRule type="cellIs" dxfId="8182" priority="8118" stopIfTrue="1" operator="lessThan">
      <formula>G166</formula>
    </cfRule>
  </conditionalFormatting>
  <conditionalFormatting sqref="O166">
    <cfRule type="cellIs" dxfId="8181" priority="8117" stopIfTrue="1" operator="lessThan">
      <formula>G166</formula>
    </cfRule>
  </conditionalFormatting>
  <conditionalFormatting sqref="O166">
    <cfRule type="cellIs" dxfId="8180" priority="8116" stopIfTrue="1" operator="lessThan">
      <formula>G166</formula>
    </cfRule>
  </conditionalFormatting>
  <conditionalFormatting sqref="O166">
    <cfRule type="cellIs" dxfId="8179" priority="8115" stopIfTrue="1" operator="lessThan">
      <formula>G166</formula>
    </cfRule>
  </conditionalFormatting>
  <conditionalFormatting sqref="O166">
    <cfRule type="cellIs" dxfId="8178" priority="8114" stopIfTrue="1" operator="lessThan">
      <formula>G166</formula>
    </cfRule>
  </conditionalFormatting>
  <conditionalFormatting sqref="O166">
    <cfRule type="cellIs" dxfId="8177" priority="8113" stopIfTrue="1" operator="lessThan">
      <formula>G166</formula>
    </cfRule>
  </conditionalFormatting>
  <conditionalFormatting sqref="O166">
    <cfRule type="cellIs" dxfId="8176" priority="8112" stopIfTrue="1" operator="lessThan">
      <formula>G166</formula>
    </cfRule>
  </conditionalFormatting>
  <conditionalFormatting sqref="O166">
    <cfRule type="cellIs" dxfId="8175" priority="8111" stopIfTrue="1" operator="lessThan">
      <formula>G166</formula>
    </cfRule>
  </conditionalFormatting>
  <conditionalFormatting sqref="O166">
    <cfRule type="cellIs" dxfId="8174" priority="8110" stopIfTrue="1" operator="lessThan">
      <formula>G166</formula>
    </cfRule>
  </conditionalFormatting>
  <conditionalFormatting sqref="O166">
    <cfRule type="cellIs" dxfId="8173" priority="8109" stopIfTrue="1" operator="lessThan">
      <formula>G166</formula>
    </cfRule>
  </conditionalFormatting>
  <conditionalFormatting sqref="O166">
    <cfRule type="cellIs" dxfId="8172" priority="8108" stopIfTrue="1" operator="lessThan">
      <formula>G166</formula>
    </cfRule>
  </conditionalFormatting>
  <conditionalFormatting sqref="O166">
    <cfRule type="cellIs" dxfId="8171" priority="8107" stopIfTrue="1" operator="lessThan">
      <formula>G166</formula>
    </cfRule>
  </conditionalFormatting>
  <conditionalFormatting sqref="O166">
    <cfRule type="cellIs" dxfId="8170" priority="8106" stopIfTrue="1" operator="lessThan">
      <formula>G166</formula>
    </cfRule>
  </conditionalFormatting>
  <conditionalFormatting sqref="O166">
    <cfRule type="cellIs" dxfId="8169" priority="8105" stopIfTrue="1" operator="lessThan">
      <formula>G166</formula>
    </cfRule>
  </conditionalFormatting>
  <conditionalFormatting sqref="O166">
    <cfRule type="cellIs" dxfId="8168" priority="8104" stopIfTrue="1" operator="lessThan">
      <formula>G166</formula>
    </cfRule>
  </conditionalFormatting>
  <conditionalFormatting sqref="O166">
    <cfRule type="cellIs" dxfId="8167" priority="8103" stopIfTrue="1" operator="lessThan">
      <formula>G166</formula>
    </cfRule>
  </conditionalFormatting>
  <conditionalFormatting sqref="O166">
    <cfRule type="cellIs" dxfId="8166" priority="8102" stopIfTrue="1" operator="lessThan">
      <formula>G166</formula>
    </cfRule>
  </conditionalFormatting>
  <conditionalFormatting sqref="O166">
    <cfRule type="cellIs" dxfId="8165" priority="8101" stopIfTrue="1" operator="lessThan">
      <formula>G166</formula>
    </cfRule>
  </conditionalFormatting>
  <conditionalFormatting sqref="O166">
    <cfRule type="cellIs" dxfId="8164" priority="8100" stopIfTrue="1" operator="lessThan">
      <formula>G166</formula>
    </cfRule>
  </conditionalFormatting>
  <conditionalFormatting sqref="O166">
    <cfRule type="cellIs" dxfId="8163" priority="8099" stopIfTrue="1" operator="lessThan">
      <formula>G166</formula>
    </cfRule>
  </conditionalFormatting>
  <conditionalFormatting sqref="O166">
    <cfRule type="cellIs" dxfId="8162" priority="8098" stopIfTrue="1" operator="lessThan">
      <formula>G166</formula>
    </cfRule>
  </conditionalFormatting>
  <conditionalFormatting sqref="O166">
    <cfRule type="cellIs" dxfId="8161" priority="8097" stopIfTrue="1" operator="lessThan">
      <formula>G166</formula>
    </cfRule>
  </conditionalFormatting>
  <conditionalFormatting sqref="O166">
    <cfRule type="cellIs" dxfId="8160" priority="8096" stopIfTrue="1" operator="lessThan">
      <formula>G166</formula>
    </cfRule>
  </conditionalFormatting>
  <conditionalFormatting sqref="O166">
    <cfRule type="cellIs" dxfId="8159" priority="8095" stopIfTrue="1" operator="lessThan">
      <formula>G166</formula>
    </cfRule>
  </conditionalFormatting>
  <conditionalFormatting sqref="O166">
    <cfRule type="cellIs" dxfId="8158" priority="8094" stopIfTrue="1" operator="lessThan">
      <formula>G166</formula>
    </cfRule>
  </conditionalFormatting>
  <conditionalFormatting sqref="O166">
    <cfRule type="cellIs" dxfId="8157" priority="8093" stopIfTrue="1" operator="lessThan">
      <formula>G166</formula>
    </cfRule>
  </conditionalFormatting>
  <conditionalFormatting sqref="O166">
    <cfRule type="cellIs" dxfId="8156" priority="8092" stopIfTrue="1" operator="lessThan">
      <formula>G166</formula>
    </cfRule>
  </conditionalFormatting>
  <conditionalFormatting sqref="O166">
    <cfRule type="cellIs" dxfId="8155" priority="8091" stopIfTrue="1" operator="lessThan">
      <formula>G166</formula>
    </cfRule>
  </conditionalFormatting>
  <conditionalFormatting sqref="O166">
    <cfRule type="cellIs" dxfId="8154" priority="8090" stopIfTrue="1" operator="lessThan">
      <formula>G166</formula>
    </cfRule>
  </conditionalFormatting>
  <conditionalFormatting sqref="O166">
    <cfRule type="cellIs" dxfId="8153" priority="8089" stopIfTrue="1" operator="lessThan">
      <formula>G166</formula>
    </cfRule>
  </conditionalFormatting>
  <conditionalFormatting sqref="O166">
    <cfRule type="cellIs" dxfId="8152" priority="8088" stopIfTrue="1" operator="lessThan">
      <formula>G166</formula>
    </cfRule>
  </conditionalFormatting>
  <conditionalFormatting sqref="O166">
    <cfRule type="cellIs" dxfId="8151" priority="8087" stopIfTrue="1" operator="lessThan">
      <formula>G166</formula>
    </cfRule>
  </conditionalFormatting>
  <conditionalFormatting sqref="O166">
    <cfRule type="cellIs" dxfId="8150" priority="8086" stopIfTrue="1" operator="lessThan">
      <formula>G166</formula>
    </cfRule>
  </conditionalFormatting>
  <conditionalFormatting sqref="O166">
    <cfRule type="cellIs" dxfId="8149" priority="8085" stopIfTrue="1" operator="lessThan">
      <formula>G166</formula>
    </cfRule>
  </conditionalFormatting>
  <conditionalFormatting sqref="O166">
    <cfRule type="cellIs" dxfId="8148" priority="8084" stopIfTrue="1" operator="lessThan">
      <formula>G166</formula>
    </cfRule>
  </conditionalFormatting>
  <conditionalFormatting sqref="O166">
    <cfRule type="cellIs" dxfId="8147" priority="8083" stopIfTrue="1" operator="lessThan">
      <formula>G166</formula>
    </cfRule>
  </conditionalFormatting>
  <conditionalFormatting sqref="O166">
    <cfRule type="cellIs" dxfId="8146" priority="8082" stopIfTrue="1" operator="lessThan">
      <formula>G166</formula>
    </cfRule>
  </conditionalFormatting>
  <conditionalFormatting sqref="O166">
    <cfRule type="cellIs" dxfId="8145" priority="8081" stopIfTrue="1" operator="lessThan">
      <formula>G166</formula>
    </cfRule>
  </conditionalFormatting>
  <conditionalFormatting sqref="O166">
    <cfRule type="cellIs" dxfId="8144" priority="8080" stopIfTrue="1" operator="lessThan">
      <formula>G166</formula>
    </cfRule>
  </conditionalFormatting>
  <conditionalFormatting sqref="O166">
    <cfRule type="cellIs" dxfId="8143" priority="8079" stopIfTrue="1" operator="lessThan">
      <formula>G166</formula>
    </cfRule>
  </conditionalFormatting>
  <conditionalFormatting sqref="O166">
    <cfRule type="cellIs" dxfId="8142" priority="8078" stopIfTrue="1" operator="lessThan">
      <formula>G166</formula>
    </cfRule>
  </conditionalFormatting>
  <conditionalFormatting sqref="O166">
    <cfRule type="cellIs" dxfId="8141" priority="8077" stopIfTrue="1" operator="lessThan">
      <formula>G166</formula>
    </cfRule>
  </conditionalFormatting>
  <conditionalFormatting sqref="O166">
    <cfRule type="cellIs" dxfId="8140" priority="8076" stopIfTrue="1" operator="lessThan">
      <formula>G166</formula>
    </cfRule>
  </conditionalFormatting>
  <conditionalFormatting sqref="O166">
    <cfRule type="cellIs" dxfId="8139" priority="8075" stopIfTrue="1" operator="lessThan">
      <formula>G166</formula>
    </cfRule>
  </conditionalFormatting>
  <conditionalFormatting sqref="O166">
    <cfRule type="cellIs" dxfId="8138" priority="8074" stopIfTrue="1" operator="lessThan">
      <formula>G166</formula>
    </cfRule>
  </conditionalFormatting>
  <conditionalFormatting sqref="O166">
    <cfRule type="cellIs" dxfId="8137" priority="8073" stopIfTrue="1" operator="lessThan">
      <formula>G166</formula>
    </cfRule>
  </conditionalFormatting>
  <conditionalFormatting sqref="O166">
    <cfRule type="cellIs" dxfId="8136" priority="8072" stopIfTrue="1" operator="lessThan">
      <formula>G166</formula>
    </cfRule>
  </conditionalFormatting>
  <conditionalFormatting sqref="O166">
    <cfRule type="cellIs" dxfId="8135" priority="8071" stopIfTrue="1" operator="lessThan">
      <formula>G166</formula>
    </cfRule>
  </conditionalFormatting>
  <conditionalFormatting sqref="O166">
    <cfRule type="cellIs" dxfId="8134" priority="8070" stopIfTrue="1" operator="lessThan">
      <formula>G166</formula>
    </cfRule>
  </conditionalFormatting>
  <conditionalFormatting sqref="O166">
    <cfRule type="cellIs" dxfId="8133" priority="8069" stopIfTrue="1" operator="lessThan">
      <formula>G166</formula>
    </cfRule>
  </conditionalFormatting>
  <conditionalFormatting sqref="O166">
    <cfRule type="cellIs" dxfId="8132" priority="8068" stopIfTrue="1" operator="lessThan">
      <formula>G166</formula>
    </cfRule>
  </conditionalFormatting>
  <conditionalFormatting sqref="O166">
    <cfRule type="cellIs" dxfId="8131" priority="8067" stopIfTrue="1" operator="lessThan">
      <formula>G166</formula>
    </cfRule>
  </conditionalFormatting>
  <conditionalFormatting sqref="O166">
    <cfRule type="cellIs" dxfId="8130" priority="8066" stopIfTrue="1" operator="lessThan">
      <formula>G166</formula>
    </cfRule>
  </conditionalFormatting>
  <conditionalFormatting sqref="O166">
    <cfRule type="cellIs" dxfId="8129" priority="8065" stopIfTrue="1" operator="lessThan">
      <formula>G166</formula>
    </cfRule>
  </conditionalFormatting>
  <conditionalFormatting sqref="O166">
    <cfRule type="cellIs" dxfId="8128" priority="8064" stopIfTrue="1" operator="lessThan">
      <formula>G166</formula>
    </cfRule>
  </conditionalFormatting>
  <conditionalFormatting sqref="O166">
    <cfRule type="cellIs" dxfId="8127" priority="8063" stopIfTrue="1" operator="lessThan">
      <formula>G166</formula>
    </cfRule>
  </conditionalFormatting>
  <conditionalFormatting sqref="O166">
    <cfRule type="cellIs" dxfId="8126" priority="8062" stopIfTrue="1" operator="lessThan">
      <formula>G166</formula>
    </cfRule>
  </conditionalFormatting>
  <conditionalFormatting sqref="O166">
    <cfRule type="cellIs" dxfId="8125" priority="8061" stopIfTrue="1" operator="lessThan">
      <formula>G166</formula>
    </cfRule>
  </conditionalFormatting>
  <conditionalFormatting sqref="O166">
    <cfRule type="cellIs" dxfId="8124" priority="8060" stopIfTrue="1" operator="lessThan">
      <formula>G166</formula>
    </cfRule>
  </conditionalFormatting>
  <conditionalFormatting sqref="O166">
    <cfRule type="cellIs" dxfId="8123" priority="8059" stopIfTrue="1" operator="lessThan">
      <formula>G166</formula>
    </cfRule>
  </conditionalFormatting>
  <conditionalFormatting sqref="O166">
    <cfRule type="cellIs" dxfId="8122" priority="8058" stopIfTrue="1" operator="lessThan">
      <formula>G166</formula>
    </cfRule>
  </conditionalFormatting>
  <conditionalFormatting sqref="O166">
    <cfRule type="cellIs" dxfId="8121" priority="8057" stopIfTrue="1" operator="lessThan">
      <formula>G166</formula>
    </cfRule>
  </conditionalFormatting>
  <conditionalFormatting sqref="Y166">
    <cfRule type="cellIs" dxfId="8120" priority="8056" stopIfTrue="1" operator="lessThan">
      <formula>J166</formula>
    </cfRule>
  </conditionalFormatting>
  <conditionalFormatting sqref="Y166">
    <cfRule type="cellIs" dxfId="8119" priority="8055" stopIfTrue="1" operator="lessThan">
      <formula>J166</formula>
    </cfRule>
  </conditionalFormatting>
  <conditionalFormatting sqref="Y166">
    <cfRule type="cellIs" dxfId="8118" priority="8054" stopIfTrue="1" operator="lessThan">
      <formula>J166</formula>
    </cfRule>
  </conditionalFormatting>
  <conditionalFormatting sqref="Y166">
    <cfRule type="cellIs" dxfId="8117" priority="8053" stopIfTrue="1" operator="lessThan">
      <formula>J166</formula>
    </cfRule>
  </conditionalFormatting>
  <conditionalFormatting sqref="Y166">
    <cfRule type="cellIs" dxfId="8116" priority="8052" stopIfTrue="1" operator="lessThan">
      <formula>J166</formula>
    </cfRule>
  </conditionalFormatting>
  <conditionalFormatting sqref="Y166">
    <cfRule type="cellIs" dxfId="8115" priority="8051" stopIfTrue="1" operator="lessThan">
      <formula>J166</formula>
    </cfRule>
  </conditionalFormatting>
  <conditionalFormatting sqref="Y166">
    <cfRule type="cellIs" dxfId="8114" priority="8050" stopIfTrue="1" operator="lessThan">
      <formula>J166</formula>
    </cfRule>
  </conditionalFormatting>
  <conditionalFormatting sqref="Y166">
    <cfRule type="cellIs" dxfId="8113" priority="8049" stopIfTrue="1" operator="lessThan">
      <formula>J166</formula>
    </cfRule>
  </conditionalFormatting>
  <conditionalFormatting sqref="Y166">
    <cfRule type="cellIs" dxfId="8112" priority="8048" stopIfTrue="1" operator="lessThan">
      <formula>J166</formula>
    </cfRule>
  </conditionalFormatting>
  <conditionalFormatting sqref="Y166">
    <cfRule type="cellIs" dxfId="8111" priority="8047" stopIfTrue="1" operator="lessThan">
      <formula>J166</formula>
    </cfRule>
  </conditionalFormatting>
  <conditionalFormatting sqref="Y166">
    <cfRule type="cellIs" dxfId="8110" priority="8046" stopIfTrue="1" operator="lessThan">
      <formula>J166</formula>
    </cfRule>
  </conditionalFormatting>
  <conditionalFormatting sqref="Y166">
    <cfRule type="cellIs" dxfId="8109" priority="8045" stopIfTrue="1" operator="lessThan">
      <formula>J166</formula>
    </cfRule>
  </conditionalFormatting>
  <conditionalFormatting sqref="X166">
    <cfRule type="cellIs" dxfId="8108" priority="8044" stopIfTrue="1" operator="lessThan">
      <formula>J166</formula>
    </cfRule>
  </conditionalFormatting>
  <conditionalFormatting sqref="X166">
    <cfRule type="cellIs" dxfId="8107" priority="8043" stopIfTrue="1" operator="lessThan">
      <formula>J166</formula>
    </cfRule>
  </conditionalFormatting>
  <conditionalFormatting sqref="X166">
    <cfRule type="cellIs" dxfId="8106" priority="8042" stopIfTrue="1" operator="lessThan">
      <formula>J166</formula>
    </cfRule>
  </conditionalFormatting>
  <conditionalFormatting sqref="Y166">
    <cfRule type="cellIs" dxfId="8105" priority="8041" stopIfTrue="1" operator="lessThan">
      <formula>J166</formula>
    </cfRule>
  </conditionalFormatting>
  <conditionalFormatting sqref="X166">
    <cfRule type="cellIs" dxfId="8104" priority="8040" stopIfTrue="1" operator="lessThan">
      <formula>J166</formula>
    </cfRule>
  </conditionalFormatting>
  <conditionalFormatting sqref="X166">
    <cfRule type="cellIs" dxfId="8103" priority="8039" stopIfTrue="1" operator="lessThan">
      <formula>J166</formula>
    </cfRule>
  </conditionalFormatting>
  <conditionalFormatting sqref="Y166">
    <cfRule type="cellIs" dxfId="8102" priority="8038" stopIfTrue="1" operator="lessThan">
      <formula>J166</formula>
    </cfRule>
  </conditionalFormatting>
  <conditionalFormatting sqref="Y166">
    <cfRule type="cellIs" dxfId="8101" priority="8037" stopIfTrue="1" operator="lessThan">
      <formula>J166</formula>
    </cfRule>
  </conditionalFormatting>
  <conditionalFormatting sqref="Y166">
    <cfRule type="cellIs" dxfId="8100" priority="8036" stopIfTrue="1" operator="lessThan">
      <formula>J166</formula>
    </cfRule>
  </conditionalFormatting>
  <conditionalFormatting sqref="Y166">
    <cfRule type="cellIs" dxfId="8099" priority="8035" stopIfTrue="1" operator="lessThan">
      <formula>J166</formula>
    </cfRule>
  </conditionalFormatting>
  <conditionalFormatting sqref="Y166">
    <cfRule type="cellIs" dxfId="8098" priority="8034" stopIfTrue="1" operator="lessThan">
      <formula>J166</formula>
    </cfRule>
  </conditionalFormatting>
  <conditionalFormatting sqref="Y166">
    <cfRule type="cellIs" dxfId="8097" priority="8033" stopIfTrue="1" operator="lessThan">
      <formula>J166</formula>
    </cfRule>
  </conditionalFormatting>
  <conditionalFormatting sqref="Y166">
    <cfRule type="cellIs" dxfId="8096" priority="8032" stopIfTrue="1" operator="lessThan">
      <formula>J166</formula>
    </cfRule>
  </conditionalFormatting>
  <conditionalFormatting sqref="Y166">
    <cfRule type="cellIs" dxfId="8095" priority="8031" stopIfTrue="1" operator="lessThan">
      <formula>J166</formula>
    </cfRule>
  </conditionalFormatting>
  <conditionalFormatting sqref="Y166">
    <cfRule type="cellIs" dxfId="8094" priority="8030" stopIfTrue="1" operator="lessThan">
      <formula>J166</formula>
    </cfRule>
  </conditionalFormatting>
  <conditionalFormatting sqref="Y166">
    <cfRule type="cellIs" dxfId="8093" priority="8029" stopIfTrue="1" operator="lessThan">
      <formula>J166</formula>
    </cfRule>
  </conditionalFormatting>
  <conditionalFormatting sqref="Y166">
    <cfRule type="cellIs" dxfId="8092" priority="8028" stopIfTrue="1" operator="lessThan">
      <formula>J166</formula>
    </cfRule>
  </conditionalFormatting>
  <conditionalFormatting sqref="Y166">
    <cfRule type="cellIs" dxfId="8091" priority="8027" stopIfTrue="1" operator="lessThan">
      <formula>J166</formula>
    </cfRule>
  </conditionalFormatting>
  <conditionalFormatting sqref="X166">
    <cfRule type="cellIs" dxfId="8090" priority="8026" stopIfTrue="1" operator="lessThan">
      <formula>J166</formula>
    </cfRule>
  </conditionalFormatting>
  <conditionalFormatting sqref="X166">
    <cfRule type="cellIs" dxfId="8089" priority="8025" stopIfTrue="1" operator="lessThan">
      <formula>J166</formula>
    </cfRule>
  </conditionalFormatting>
  <conditionalFormatting sqref="X166">
    <cfRule type="cellIs" dxfId="8088" priority="8024" stopIfTrue="1" operator="lessThan">
      <formula>J166</formula>
    </cfRule>
  </conditionalFormatting>
  <conditionalFormatting sqref="Y166">
    <cfRule type="cellIs" dxfId="8087" priority="8023" stopIfTrue="1" operator="lessThan">
      <formula>J166</formula>
    </cfRule>
  </conditionalFormatting>
  <conditionalFormatting sqref="X166">
    <cfRule type="cellIs" dxfId="8086" priority="8022" stopIfTrue="1" operator="lessThan">
      <formula>J166</formula>
    </cfRule>
  </conditionalFormatting>
  <conditionalFormatting sqref="X166">
    <cfRule type="cellIs" dxfId="8085" priority="8021" stopIfTrue="1" operator="lessThan">
      <formula>J166</formula>
    </cfRule>
  </conditionalFormatting>
  <conditionalFormatting sqref="O167">
    <cfRule type="cellIs" dxfId="8084" priority="8020" stopIfTrue="1" operator="lessThan">
      <formula>G167</formula>
    </cfRule>
  </conditionalFormatting>
  <conditionalFormatting sqref="O167">
    <cfRule type="cellIs" dxfId="8083" priority="8019" stopIfTrue="1" operator="lessThan">
      <formula>G167</formula>
    </cfRule>
  </conditionalFormatting>
  <conditionalFormatting sqref="O167">
    <cfRule type="cellIs" dxfId="8082" priority="8018" stopIfTrue="1" operator="lessThan">
      <formula>G167</formula>
    </cfRule>
  </conditionalFormatting>
  <conditionalFormatting sqref="O167">
    <cfRule type="cellIs" dxfId="8081" priority="8017" stopIfTrue="1" operator="lessThan">
      <formula>G167</formula>
    </cfRule>
  </conditionalFormatting>
  <conditionalFormatting sqref="O167">
    <cfRule type="cellIs" dxfId="8080" priority="8016" stopIfTrue="1" operator="lessThan">
      <formula>G167</formula>
    </cfRule>
  </conditionalFormatting>
  <conditionalFormatting sqref="O167">
    <cfRule type="cellIs" dxfId="8079" priority="8015" stopIfTrue="1" operator="lessThan">
      <formula>G167</formula>
    </cfRule>
  </conditionalFormatting>
  <conditionalFormatting sqref="O167">
    <cfRule type="cellIs" dxfId="8078" priority="8014" stopIfTrue="1" operator="lessThan">
      <formula>G167</formula>
    </cfRule>
  </conditionalFormatting>
  <conditionalFormatting sqref="O167">
    <cfRule type="cellIs" dxfId="8077" priority="8013" stopIfTrue="1" operator="lessThan">
      <formula>G167</formula>
    </cfRule>
  </conditionalFormatting>
  <conditionalFormatting sqref="O167">
    <cfRule type="cellIs" dxfId="8076" priority="8012" stopIfTrue="1" operator="lessThan">
      <formula>G167</formula>
    </cfRule>
  </conditionalFormatting>
  <conditionalFormatting sqref="O167">
    <cfRule type="cellIs" dxfId="8075" priority="8011" stopIfTrue="1" operator="lessThan">
      <formula>G167</formula>
    </cfRule>
  </conditionalFormatting>
  <conditionalFormatting sqref="O167">
    <cfRule type="cellIs" dxfId="8074" priority="8010" stopIfTrue="1" operator="lessThan">
      <formula>G167</formula>
    </cfRule>
  </conditionalFormatting>
  <conditionalFormatting sqref="O167">
    <cfRule type="cellIs" dxfId="8073" priority="8009" stopIfTrue="1" operator="lessThan">
      <formula>G167</formula>
    </cfRule>
  </conditionalFormatting>
  <conditionalFormatting sqref="O167">
    <cfRule type="cellIs" dxfId="8072" priority="8008" stopIfTrue="1" operator="lessThan">
      <formula>G167</formula>
    </cfRule>
  </conditionalFormatting>
  <conditionalFormatting sqref="O167">
    <cfRule type="cellIs" dxfId="8071" priority="8007" stopIfTrue="1" operator="lessThan">
      <formula>G167</formula>
    </cfRule>
  </conditionalFormatting>
  <conditionalFormatting sqref="O167">
    <cfRule type="cellIs" dxfId="8070" priority="8006" stopIfTrue="1" operator="lessThan">
      <formula>G167</formula>
    </cfRule>
  </conditionalFormatting>
  <conditionalFormatting sqref="O167">
    <cfRule type="cellIs" dxfId="8069" priority="8005" stopIfTrue="1" operator="lessThan">
      <formula>G167</formula>
    </cfRule>
  </conditionalFormatting>
  <conditionalFormatting sqref="O167">
    <cfRule type="cellIs" dxfId="8068" priority="8004" stopIfTrue="1" operator="lessThan">
      <formula>G167</formula>
    </cfRule>
  </conditionalFormatting>
  <conditionalFormatting sqref="O167">
    <cfRule type="cellIs" dxfId="8067" priority="8003" stopIfTrue="1" operator="lessThan">
      <formula>G167</formula>
    </cfRule>
  </conditionalFormatting>
  <conditionalFormatting sqref="O167">
    <cfRule type="cellIs" dxfId="8066" priority="8002" stopIfTrue="1" operator="lessThan">
      <formula>G167</formula>
    </cfRule>
  </conditionalFormatting>
  <conditionalFormatting sqref="O167">
    <cfRule type="cellIs" dxfId="8065" priority="8001" stopIfTrue="1" operator="lessThan">
      <formula>G167</formula>
    </cfRule>
  </conditionalFormatting>
  <conditionalFormatting sqref="O167">
    <cfRule type="cellIs" dxfId="8064" priority="8000" stopIfTrue="1" operator="lessThan">
      <formula>G167</formula>
    </cfRule>
  </conditionalFormatting>
  <conditionalFormatting sqref="O167">
    <cfRule type="cellIs" dxfId="8063" priority="7999" stopIfTrue="1" operator="lessThan">
      <formula>G167</formula>
    </cfRule>
  </conditionalFormatting>
  <conditionalFormatting sqref="O167">
    <cfRule type="cellIs" dxfId="8062" priority="7998" stopIfTrue="1" operator="lessThan">
      <formula>G167</formula>
    </cfRule>
  </conditionalFormatting>
  <conditionalFormatting sqref="O167">
    <cfRule type="cellIs" dxfId="8061" priority="7997" stopIfTrue="1" operator="lessThan">
      <formula>G167</formula>
    </cfRule>
  </conditionalFormatting>
  <conditionalFormatting sqref="O167">
    <cfRule type="cellIs" dxfId="8060" priority="7996" stopIfTrue="1" operator="lessThan">
      <formula>G167</formula>
    </cfRule>
  </conditionalFormatting>
  <conditionalFormatting sqref="O167">
    <cfRule type="cellIs" dxfId="8059" priority="7995" stopIfTrue="1" operator="lessThan">
      <formula>G167</formula>
    </cfRule>
  </conditionalFormatting>
  <conditionalFormatting sqref="O167">
    <cfRule type="cellIs" dxfId="8058" priority="7994" stopIfTrue="1" operator="lessThan">
      <formula>G167</formula>
    </cfRule>
  </conditionalFormatting>
  <conditionalFormatting sqref="O167">
    <cfRule type="cellIs" dxfId="8057" priority="7993" stopIfTrue="1" operator="lessThan">
      <formula>G167</formula>
    </cfRule>
  </conditionalFormatting>
  <conditionalFormatting sqref="O167">
    <cfRule type="cellIs" dxfId="8056" priority="7992" stopIfTrue="1" operator="lessThan">
      <formula>G167</formula>
    </cfRule>
  </conditionalFormatting>
  <conditionalFormatting sqref="O167">
    <cfRule type="cellIs" dxfId="8055" priority="7991" stopIfTrue="1" operator="lessThan">
      <formula>G167</formula>
    </cfRule>
  </conditionalFormatting>
  <conditionalFormatting sqref="O167">
    <cfRule type="cellIs" dxfId="8054" priority="7990" stopIfTrue="1" operator="lessThan">
      <formula>G167</formula>
    </cfRule>
  </conditionalFormatting>
  <conditionalFormatting sqref="O167">
    <cfRule type="cellIs" dxfId="8053" priority="7989" stopIfTrue="1" operator="lessThan">
      <formula>G167</formula>
    </cfRule>
  </conditionalFormatting>
  <conditionalFormatting sqref="O167">
    <cfRule type="cellIs" dxfId="8052" priority="7988" stopIfTrue="1" operator="lessThan">
      <formula>G167</formula>
    </cfRule>
  </conditionalFormatting>
  <conditionalFormatting sqref="O167">
    <cfRule type="cellIs" dxfId="8051" priority="7987" stopIfTrue="1" operator="lessThan">
      <formula>G167</formula>
    </cfRule>
  </conditionalFormatting>
  <conditionalFormatting sqref="O167">
    <cfRule type="cellIs" dxfId="8050" priority="7986" stopIfTrue="1" operator="lessThan">
      <formula>G167</formula>
    </cfRule>
  </conditionalFormatting>
  <conditionalFormatting sqref="O167">
    <cfRule type="cellIs" dxfId="8049" priority="7985" stopIfTrue="1" operator="lessThan">
      <formula>G167</formula>
    </cfRule>
  </conditionalFormatting>
  <conditionalFormatting sqref="O167">
    <cfRule type="cellIs" dxfId="8048" priority="7984" stopIfTrue="1" operator="lessThan">
      <formula>G167</formula>
    </cfRule>
  </conditionalFormatting>
  <conditionalFormatting sqref="O167">
    <cfRule type="cellIs" dxfId="8047" priority="7983" stopIfTrue="1" operator="lessThan">
      <formula>G167</formula>
    </cfRule>
  </conditionalFormatting>
  <conditionalFormatting sqref="O167">
    <cfRule type="cellIs" dxfId="8046" priority="7982" stopIfTrue="1" operator="lessThan">
      <formula>G167</formula>
    </cfRule>
  </conditionalFormatting>
  <conditionalFormatting sqref="O167">
    <cfRule type="cellIs" dxfId="8045" priority="7981" stopIfTrue="1" operator="lessThan">
      <formula>G167</formula>
    </cfRule>
  </conditionalFormatting>
  <conditionalFormatting sqref="O167">
    <cfRule type="cellIs" dxfId="8044" priority="7980" stopIfTrue="1" operator="lessThan">
      <formula>G167</formula>
    </cfRule>
  </conditionalFormatting>
  <conditionalFormatting sqref="O167">
    <cfRule type="cellIs" dxfId="8043" priority="7979" stopIfTrue="1" operator="lessThan">
      <formula>G167</formula>
    </cfRule>
  </conditionalFormatting>
  <conditionalFormatting sqref="O167">
    <cfRule type="cellIs" dxfId="8042" priority="7978" stopIfTrue="1" operator="lessThan">
      <formula>G167</formula>
    </cfRule>
  </conditionalFormatting>
  <conditionalFormatting sqref="O167">
    <cfRule type="cellIs" dxfId="8041" priority="7977" stopIfTrue="1" operator="lessThan">
      <formula>G167</formula>
    </cfRule>
  </conditionalFormatting>
  <conditionalFormatting sqref="O167">
    <cfRule type="cellIs" dxfId="8040" priority="7976" stopIfTrue="1" operator="lessThan">
      <formula>G167</formula>
    </cfRule>
  </conditionalFormatting>
  <conditionalFormatting sqref="O167">
    <cfRule type="cellIs" dxfId="8039" priority="7975" stopIfTrue="1" operator="lessThan">
      <formula>G167</formula>
    </cfRule>
  </conditionalFormatting>
  <conditionalFormatting sqref="O167">
    <cfRule type="cellIs" dxfId="8038" priority="7974" stopIfTrue="1" operator="lessThan">
      <formula>G167</formula>
    </cfRule>
  </conditionalFormatting>
  <conditionalFormatting sqref="O167">
    <cfRule type="cellIs" dxfId="8037" priority="7973" stopIfTrue="1" operator="lessThan">
      <formula>G167</formula>
    </cfRule>
  </conditionalFormatting>
  <conditionalFormatting sqref="O167">
    <cfRule type="cellIs" dxfId="8036" priority="7972" stopIfTrue="1" operator="lessThan">
      <formula>G167</formula>
    </cfRule>
  </conditionalFormatting>
  <conditionalFormatting sqref="O167">
    <cfRule type="cellIs" dxfId="8035" priority="7971" stopIfTrue="1" operator="lessThan">
      <formula>G167</formula>
    </cfRule>
  </conditionalFormatting>
  <conditionalFormatting sqref="O167">
    <cfRule type="cellIs" dxfId="8034" priority="7970" stopIfTrue="1" operator="lessThan">
      <formula>G167</formula>
    </cfRule>
  </conditionalFormatting>
  <conditionalFormatting sqref="O167">
    <cfRule type="cellIs" dxfId="8033" priority="7969" stopIfTrue="1" operator="lessThan">
      <formula>G167</formula>
    </cfRule>
  </conditionalFormatting>
  <conditionalFormatting sqref="O167">
    <cfRule type="cellIs" dxfId="8032" priority="7968" stopIfTrue="1" operator="lessThan">
      <formula>G167</formula>
    </cfRule>
  </conditionalFormatting>
  <conditionalFormatting sqref="O167">
    <cfRule type="cellIs" dxfId="8031" priority="7967" stopIfTrue="1" operator="lessThan">
      <formula>G167</formula>
    </cfRule>
  </conditionalFormatting>
  <conditionalFormatting sqref="O167">
    <cfRule type="cellIs" dxfId="8030" priority="7966" stopIfTrue="1" operator="lessThan">
      <formula>G167</formula>
    </cfRule>
  </conditionalFormatting>
  <conditionalFormatting sqref="O167">
    <cfRule type="cellIs" dxfId="8029" priority="7965" stopIfTrue="1" operator="lessThan">
      <formula>G167</formula>
    </cfRule>
  </conditionalFormatting>
  <conditionalFormatting sqref="O167">
    <cfRule type="cellIs" dxfId="8028" priority="7964" stopIfTrue="1" operator="lessThan">
      <formula>G167</formula>
    </cfRule>
  </conditionalFormatting>
  <conditionalFormatting sqref="O167">
    <cfRule type="cellIs" dxfId="8027" priority="7963" stopIfTrue="1" operator="lessThan">
      <formula>G167</formula>
    </cfRule>
  </conditionalFormatting>
  <conditionalFormatting sqref="O167">
    <cfRule type="cellIs" dxfId="8026" priority="7962" stopIfTrue="1" operator="lessThan">
      <formula>G167</formula>
    </cfRule>
  </conditionalFormatting>
  <conditionalFormatting sqref="O167">
    <cfRule type="cellIs" dxfId="8025" priority="7961" stopIfTrue="1" operator="lessThan">
      <formula>G167</formula>
    </cfRule>
  </conditionalFormatting>
  <conditionalFormatting sqref="O167">
    <cfRule type="cellIs" dxfId="8024" priority="7960" stopIfTrue="1" operator="lessThan">
      <formula>G167</formula>
    </cfRule>
  </conditionalFormatting>
  <conditionalFormatting sqref="O167">
    <cfRule type="cellIs" dxfId="8023" priority="7959" stopIfTrue="1" operator="lessThan">
      <formula>G167</formula>
    </cfRule>
  </conditionalFormatting>
  <conditionalFormatting sqref="O167">
    <cfRule type="cellIs" dxfId="8022" priority="7958" stopIfTrue="1" operator="lessThan">
      <formula>G167</formula>
    </cfRule>
  </conditionalFormatting>
  <conditionalFormatting sqref="O167">
    <cfRule type="cellIs" dxfId="8021" priority="7957" stopIfTrue="1" operator="lessThan">
      <formula>G167</formula>
    </cfRule>
  </conditionalFormatting>
  <conditionalFormatting sqref="O167">
    <cfRule type="cellIs" dxfId="8020" priority="7956" stopIfTrue="1" operator="lessThan">
      <formula>G167</formula>
    </cfRule>
  </conditionalFormatting>
  <conditionalFormatting sqref="O167">
    <cfRule type="cellIs" dxfId="8019" priority="7955" stopIfTrue="1" operator="lessThan">
      <formula>G167</formula>
    </cfRule>
  </conditionalFormatting>
  <conditionalFormatting sqref="O167">
    <cfRule type="cellIs" dxfId="8018" priority="7954" stopIfTrue="1" operator="lessThan">
      <formula>G167</formula>
    </cfRule>
  </conditionalFormatting>
  <conditionalFormatting sqref="O167">
    <cfRule type="cellIs" dxfId="8017" priority="7953" stopIfTrue="1" operator="lessThan">
      <formula>G167</formula>
    </cfRule>
  </conditionalFormatting>
  <conditionalFormatting sqref="O167">
    <cfRule type="cellIs" dxfId="8016" priority="7952" stopIfTrue="1" operator="lessThan">
      <formula>G167</formula>
    </cfRule>
  </conditionalFormatting>
  <conditionalFormatting sqref="O167">
    <cfRule type="cellIs" dxfId="8015" priority="7951" stopIfTrue="1" operator="lessThan">
      <formula>G167</formula>
    </cfRule>
  </conditionalFormatting>
  <conditionalFormatting sqref="O167">
    <cfRule type="cellIs" dxfId="8014" priority="7950" stopIfTrue="1" operator="lessThan">
      <formula>G167</formula>
    </cfRule>
  </conditionalFormatting>
  <conditionalFormatting sqref="O167">
    <cfRule type="cellIs" dxfId="8013" priority="7949" stopIfTrue="1" operator="lessThan">
      <formula>G167</formula>
    </cfRule>
  </conditionalFormatting>
  <conditionalFormatting sqref="O167">
    <cfRule type="cellIs" dxfId="8012" priority="7948" stopIfTrue="1" operator="lessThan">
      <formula>G167</formula>
    </cfRule>
  </conditionalFormatting>
  <conditionalFormatting sqref="O167">
    <cfRule type="cellIs" dxfId="8011" priority="7947" stopIfTrue="1" operator="lessThan">
      <formula>G167</formula>
    </cfRule>
  </conditionalFormatting>
  <conditionalFormatting sqref="O167">
    <cfRule type="cellIs" dxfId="8010" priority="7946" stopIfTrue="1" operator="lessThan">
      <formula>G167</formula>
    </cfRule>
  </conditionalFormatting>
  <conditionalFormatting sqref="O167">
    <cfRule type="cellIs" dxfId="8009" priority="7945" stopIfTrue="1" operator="lessThan">
      <formula>G167</formula>
    </cfRule>
  </conditionalFormatting>
  <conditionalFormatting sqref="O167">
    <cfRule type="cellIs" dxfId="8008" priority="7944" stopIfTrue="1" operator="lessThan">
      <formula>G167</formula>
    </cfRule>
  </conditionalFormatting>
  <conditionalFormatting sqref="O167">
    <cfRule type="cellIs" dxfId="8007" priority="7943" stopIfTrue="1" operator="lessThan">
      <formula>G167</formula>
    </cfRule>
  </conditionalFormatting>
  <conditionalFormatting sqref="O167">
    <cfRule type="cellIs" dxfId="8006" priority="7942" stopIfTrue="1" operator="lessThan">
      <formula>G167</formula>
    </cfRule>
  </conditionalFormatting>
  <conditionalFormatting sqref="O167">
    <cfRule type="cellIs" dxfId="8005" priority="7941" stopIfTrue="1" operator="lessThan">
      <formula>G167</formula>
    </cfRule>
  </conditionalFormatting>
  <conditionalFormatting sqref="O167">
    <cfRule type="cellIs" dxfId="8004" priority="7940" stopIfTrue="1" operator="lessThan">
      <formula>G167</formula>
    </cfRule>
  </conditionalFormatting>
  <conditionalFormatting sqref="O167">
    <cfRule type="cellIs" dxfId="8003" priority="7939" stopIfTrue="1" operator="lessThan">
      <formula>G167</formula>
    </cfRule>
  </conditionalFormatting>
  <conditionalFormatting sqref="O167">
    <cfRule type="cellIs" dxfId="8002" priority="7938" stopIfTrue="1" operator="lessThan">
      <formula>G167</formula>
    </cfRule>
  </conditionalFormatting>
  <conditionalFormatting sqref="O167">
    <cfRule type="cellIs" dxfId="8001" priority="7937" stopIfTrue="1" operator="lessThan">
      <formula>G167</formula>
    </cfRule>
  </conditionalFormatting>
  <conditionalFormatting sqref="O167">
    <cfRule type="cellIs" dxfId="8000" priority="7936" stopIfTrue="1" operator="lessThan">
      <formula>G167</formula>
    </cfRule>
  </conditionalFormatting>
  <conditionalFormatting sqref="O167">
    <cfRule type="cellIs" dxfId="7999" priority="7935" stopIfTrue="1" operator="lessThan">
      <formula>G167</formula>
    </cfRule>
  </conditionalFormatting>
  <conditionalFormatting sqref="O167">
    <cfRule type="cellIs" dxfId="7998" priority="7934" stopIfTrue="1" operator="lessThan">
      <formula>G167</formula>
    </cfRule>
  </conditionalFormatting>
  <conditionalFormatting sqref="O167">
    <cfRule type="cellIs" dxfId="7997" priority="7933" stopIfTrue="1" operator="lessThan">
      <formula>G167</formula>
    </cfRule>
  </conditionalFormatting>
  <conditionalFormatting sqref="O167">
    <cfRule type="cellIs" dxfId="7996" priority="7932" stopIfTrue="1" operator="lessThan">
      <formula>G167</formula>
    </cfRule>
  </conditionalFormatting>
  <conditionalFormatting sqref="O167">
    <cfRule type="cellIs" dxfId="7995" priority="7931" stopIfTrue="1" operator="lessThan">
      <formula>G167</formula>
    </cfRule>
  </conditionalFormatting>
  <conditionalFormatting sqref="O167">
    <cfRule type="cellIs" dxfId="7994" priority="7930" stopIfTrue="1" operator="lessThan">
      <formula>G167</formula>
    </cfRule>
  </conditionalFormatting>
  <conditionalFormatting sqref="O167">
    <cfRule type="cellIs" dxfId="7993" priority="7929" stopIfTrue="1" operator="lessThan">
      <formula>G167</formula>
    </cfRule>
  </conditionalFormatting>
  <conditionalFormatting sqref="O167">
    <cfRule type="cellIs" dxfId="7992" priority="7928" stopIfTrue="1" operator="lessThan">
      <formula>G167</formula>
    </cfRule>
  </conditionalFormatting>
  <conditionalFormatting sqref="O167">
    <cfRule type="cellIs" dxfId="7991" priority="7927" stopIfTrue="1" operator="lessThan">
      <formula>G167</formula>
    </cfRule>
  </conditionalFormatting>
  <conditionalFormatting sqref="O167">
    <cfRule type="cellIs" dxfId="7990" priority="7926" stopIfTrue="1" operator="lessThan">
      <formula>G167</formula>
    </cfRule>
  </conditionalFormatting>
  <conditionalFormatting sqref="O167">
    <cfRule type="cellIs" dxfId="7989" priority="7925" stopIfTrue="1" operator="lessThan">
      <formula>G167</formula>
    </cfRule>
  </conditionalFormatting>
  <conditionalFormatting sqref="O167">
    <cfRule type="cellIs" dxfId="7988" priority="7924" stopIfTrue="1" operator="lessThan">
      <formula>G167</formula>
    </cfRule>
  </conditionalFormatting>
  <conditionalFormatting sqref="O167">
    <cfRule type="cellIs" dxfId="7987" priority="7923" stopIfTrue="1" operator="lessThan">
      <formula>G167</formula>
    </cfRule>
  </conditionalFormatting>
  <conditionalFormatting sqref="O167">
    <cfRule type="cellIs" dxfId="7986" priority="7922" stopIfTrue="1" operator="lessThan">
      <formula>G167</formula>
    </cfRule>
  </conditionalFormatting>
  <conditionalFormatting sqref="O167">
    <cfRule type="cellIs" dxfId="7985" priority="7921" stopIfTrue="1" operator="lessThan">
      <formula>G167</formula>
    </cfRule>
  </conditionalFormatting>
  <conditionalFormatting sqref="O167">
    <cfRule type="cellIs" dxfId="7984" priority="7920" stopIfTrue="1" operator="lessThan">
      <formula>G167</formula>
    </cfRule>
  </conditionalFormatting>
  <conditionalFormatting sqref="O167">
    <cfRule type="cellIs" dxfId="7983" priority="7919" stopIfTrue="1" operator="lessThan">
      <formula>G167</formula>
    </cfRule>
  </conditionalFormatting>
  <conditionalFormatting sqref="O167">
    <cfRule type="cellIs" dxfId="7982" priority="7918" stopIfTrue="1" operator="lessThan">
      <formula>G167</formula>
    </cfRule>
  </conditionalFormatting>
  <conditionalFormatting sqref="O167">
    <cfRule type="cellIs" dxfId="7981" priority="7917" stopIfTrue="1" operator="lessThan">
      <formula>G167</formula>
    </cfRule>
  </conditionalFormatting>
  <conditionalFormatting sqref="O167">
    <cfRule type="cellIs" dxfId="7980" priority="7916" stopIfTrue="1" operator="lessThan">
      <formula>G167</formula>
    </cfRule>
  </conditionalFormatting>
  <conditionalFormatting sqref="O167">
    <cfRule type="cellIs" dxfId="7979" priority="7915" stopIfTrue="1" operator="lessThan">
      <formula>G167</formula>
    </cfRule>
  </conditionalFormatting>
  <conditionalFormatting sqref="O167">
    <cfRule type="cellIs" dxfId="7978" priority="7914" stopIfTrue="1" operator="lessThan">
      <formula>G167</formula>
    </cfRule>
  </conditionalFormatting>
  <conditionalFormatting sqref="O167">
    <cfRule type="cellIs" dxfId="7977" priority="7913" stopIfTrue="1" operator="lessThan">
      <formula>G167</formula>
    </cfRule>
  </conditionalFormatting>
  <conditionalFormatting sqref="O167">
    <cfRule type="cellIs" dxfId="7976" priority="7912" stopIfTrue="1" operator="lessThan">
      <formula>G167</formula>
    </cfRule>
  </conditionalFormatting>
  <conditionalFormatting sqref="O167">
    <cfRule type="cellIs" dxfId="7975" priority="7911" stopIfTrue="1" operator="lessThan">
      <formula>G167</formula>
    </cfRule>
  </conditionalFormatting>
  <conditionalFormatting sqref="O167">
    <cfRule type="cellIs" dxfId="7974" priority="7910" stopIfTrue="1" operator="lessThan">
      <formula>G167</formula>
    </cfRule>
  </conditionalFormatting>
  <conditionalFormatting sqref="O167">
    <cfRule type="cellIs" dxfId="7973" priority="7909" stopIfTrue="1" operator="lessThan">
      <formula>G167</formula>
    </cfRule>
  </conditionalFormatting>
  <conditionalFormatting sqref="O167">
    <cfRule type="cellIs" dxfId="7972" priority="7908" stopIfTrue="1" operator="lessThan">
      <formula>G167</formula>
    </cfRule>
  </conditionalFormatting>
  <conditionalFormatting sqref="O167">
    <cfRule type="cellIs" dxfId="7971" priority="7907" stopIfTrue="1" operator="lessThan">
      <formula>G167</formula>
    </cfRule>
  </conditionalFormatting>
  <conditionalFormatting sqref="O167">
    <cfRule type="cellIs" dxfId="7970" priority="7906" stopIfTrue="1" operator="lessThan">
      <formula>G167</formula>
    </cfRule>
  </conditionalFormatting>
  <conditionalFormatting sqref="O167">
    <cfRule type="cellIs" dxfId="7969" priority="7905" stopIfTrue="1" operator="lessThan">
      <formula>G167</formula>
    </cfRule>
  </conditionalFormatting>
  <conditionalFormatting sqref="O167">
    <cfRule type="cellIs" dxfId="7968" priority="7904" stopIfTrue="1" operator="lessThan">
      <formula>G167</formula>
    </cfRule>
  </conditionalFormatting>
  <conditionalFormatting sqref="O167">
    <cfRule type="cellIs" dxfId="7967" priority="7903" stopIfTrue="1" operator="lessThan">
      <formula>G167</formula>
    </cfRule>
  </conditionalFormatting>
  <conditionalFormatting sqref="O167">
    <cfRule type="cellIs" dxfId="7966" priority="7902" stopIfTrue="1" operator="lessThan">
      <formula>G167</formula>
    </cfRule>
  </conditionalFormatting>
  <conditionalFormatting sqref="O167">
    <cfRule type="cellIs" dxfId="7965" priority="7901" stopIfTrue="1" operator="lessThan">
      <formula>G167</formula>
    </cfRule>
  </conditionalFormatting>
  <conditionalFormatting sqref="O167">
    <cfRule type="cellIs" dxfId="7964" priority="7900" stopIfTrue="1" operator="lessThan">
      <formula>G167</formula>
    </cfRule>
  </conditionalFormatting>
  <conditionalFormatting sqref="O167">
    <cfRule type="cellIs" dxfId="7963" priority="7899" stopIfTrue="1" operator="lessThan">
      <formula>G167</formula>
    </cfRule>
  </conditionalFormatting>
  <conditionalFormatting sqref="O167">
    <cfRule type="cellIs" dxfId="7962" priority="7898" stopIfTrue="1" operator="lessThan">
      <formula>G167</formula>
    </cfRule>
  </conditionalFormatting>
  <conditionalFormatting sqref="O167">
    <cfRule type="cellIs" dxfId="7961" priority="7897" stopIfTrue="1" operator="lessThan">
      <formula>G167</formula>
    </cfRule>
  </conditionalFormatting>
  <conditionalFormatting sqref="O167">
    <cfRule type="cellIs" dxfId="7960" priority="7896" stopIfTrue="1" operator="lessThan">
      <formula>G167</formula>
    </cfRule>
  </conditionalFormatting>
  <conditionalFormatting sqref="O167">
    <cfRule type="cellIs" dxfId="7959" priority="7895" stopIfTrue="1" operator="lessThan">
      <formula>G167</formula>
    </cfRule>
  </conditionalFormatting>
  <conditionalFormatting sqref="O167">
    <cfRule type="cellIs" dxfId="7958" priority="7894" stopIfTrue="1" operator="lessThan">
      <formula>G167</formula>
    </cfRule>
  </conditionalFormatting>
  <conditionalFormatting sqref="O167">
    <cfRule type="cellIs" dxfId="7957" priority="7893" stopIfTrue="1" operator="lessThan">
      <formula>G167</formula>
    </cfRule>
  </conditionalFormatting>
  <conditionalFormatting sqref="O167">
    <cfRule type="cellIs" dxfId="7956" priority="7892" stopIfTrue="1" operator="lessThan">
      <formula>G167</formula>
    </cfRule>
  </conditionalFormatting>
  <conditionalFormatting sqref="O167">
    <cfRule type="cellIs" dxfId="7955" priority="7891" stopIfTrue="1" operator="lessThan">
      <formula>G167</formula>
    </cfRule>
  </conditionalFormatting>
  <conditionalFormatting sqref="O167">
    <cfRule type="cellIs" dxfId="7954" priority="7890" stopIfTrue="1" operator="lessThan">
      <formula>G167</formula>
    </cfRule>
  </conditionalFormatting>
  <conditionalFormatting sqref="O167">
    <cfRule type="cellIs" dxfId="7953" priority="7889" stopIfTrue="1" operator="lessThan">
      <formula>G167</formula>
    </cfRule>
  </conditionalFormatting>
  <conditionalFormatting sqref="O167">
    <cfRule type="cellIs" dxfId="7952" priority="7888" stopIfTrue="1" operator="lessThan">
      <formula>G167</formula>
    </cfRule>
  </conditionalFormatting>
  <conditionalFormatting sqref="O167">
    <cfRule type="cellIs" dxfId="7951" priority="7887" stopIfTrue="1" operator="lessThan">
      <formula>G167</formula>
    </cfRule>
  </conditionalFormatting>
  <conditionalFormatting sqref="O167">
    <cfRule type="cellIs" dxfId="7950" priority="7886" stopIfTrue="1" operator="lessThan">
      <formula>G167</formula>
    </cfRule>
  </conditionalFormatting>
  <conditionalFormatting sqref="O167">
    <cfRule type="cellIs" dxfId="7949" priority="7885" stopIfTrue="1" operator="lessThan">
      <formula>G167</formula>
    </cfRule>
  </conditionalFormatting>
  <conditionalFormatting sqref="O167">
    <cfRule type="cellIs" dxfId="7948" priority="7884" stopIfTrue="1" operator="lessThan">
      <formula>G167</formula>
    </cfRule>
  </conditionalFormatting>
  <conditionalFormatting sqref="O167">
    <cfRule type="cellIs" dxfId="7947" priority="7883" stopIfTrue="1" operator="lessThan">
      <formula>G167</formula>
    </cfRule>
  </conditionalFormatting>
  <conditionalFormatting sqref="O167">
    <cfRule type="cellIs" dxfId="7946" priority="7882" stopIfTrue="1" operator="lessThan">
      <formula>G167</formula>
    </cfRule>
  </conditionalFormatting>
  <conditionalFormatting sqref="O167">
    <cfRule type="cellIs" dxfId="7945" priority="7881" stopIfTrue="1" operator="lessThan">
      <formula>G167</formula>
    </cfRule>
  </conditionalFormatting>
  <conditionalFormatting sqref="O167">
    <cfRule type="cellIs" dxfId="7944" priority="7880" stopIfTrue="1" operator="lessThan">
      <formula>G167</formula>
    </cfRule>
  </conditionalFormatting>
  <conditionalFormatting sqref="O167">
    <cfRule type="cellIs" dxfId="7943" priority="7879" stopIfTrue="1" operator="lessThan">
      <formula>G167</formula>
    </cfRule>
  </conditionalFormatting>
  <conditionalFormatting sqref="O167">
    <cfRule type="cellIs" dxfId="7942" priority="7878" stopIfTrue="1" operator="lessThan">
      <formula>G167</formula>
    </cfRule>
  </conditionalFormatting>
  <conditionalFormatting sqref="O167">
    <cfRule type="cellIs" dxfId="7941" priority="7877" stopIfTrue="1" operator="lessThan">
      <formula>G167</formula>
    </cfRule>
  </conditionalFormatting>
  <conditionalFormatting sqref="O167">
    <cfRule type="cellIs" dxfId="7940" priority="7876" stopIfTrue="1" operator="lessThan">
      <formula>G167</formula>
    </cfRule>
  </conditionalFormatting>
  <conditionalFormatting sqref="O167">
    <cfRule type="cellIs" dxfId="7939" priority="7875" stopIfTrue="1" operator="lessThan">
      <formula>G167</formula>
    </cfRule>
  </conditionalFormatting>
  <conditionalFormatting sqref="O167">
    <cfRule type="cellIs" dxfId="7938" priority="7874" stopIfTrue="1" operator="lessThan">
      <formula>G167</formula>
    </cfRule>
  </conditionalFormatting>
  <conditionalFormatting sqref="O167">
    <cfRule type="cellIs" dxfId="7937" priority="7873" stopIfTrue="1" operator="lessThan">
      <formula>G167</formula>
    </cfRule>
  </conditionalFormatting>
  <conditionalFormatting sqref="O167">
    <cfRule type="cellIs" dxfId="7936" priority="7872" stopIfTrue="1" operator="lessThan">
      <formula>G167</formula>
    </cfRule>
  </conditionalFormatting>
  <conditionalFormatting sqref="O167">
    <cfRule type="cellIs" dxfId="7935" priority="7871" stopIfTrue="1" operator="lessThan">
      <formula>G167</formula>
    </cfRule>
  </conditionalFormatting>
  <conditionalFormatting sqref="O167">
    <cfRule type="cellIs" dxfId="7934" priority="7870" stopIfTrue="1" operator="lessThan">
      <formula>G167</formula>
    </cfRule>
  </conditionalFormatting>
  <conditionalFormatting sqref="O167">
    <cfRule type="cellIs" dxfId="7933" priority="7869" stopIfTrue="1" operator="lessThan">
      <formula>G167</formula>
    </cfRule>
  </conditionalFormatting>
  <conditionalFormatting sqref="O167">
    <cfRule type="cellIs" dxfId="7932" priority="7868" stopIfTrue="1" operator="lessThan">
      <formula>G167</formula>
    </cfRule>
  </conditionalFormatting>
  <conditionalFormatting sqref="O167">
    <cfRule type="cellIs" dxfId="7931" priority="7867" stopIfTrue="1" operator="lessThan">
      <formula>G167</formula>
    </cfRule>
  </conditionalFormatting>
  <conditionalFormatting sqref="O167">
    <cfRule type="cellIs" dxfId="7930" priority="7866" stopIfTrue="1" operator="lessThan">
      <formula>G167</formula>
    </cfRule>
  </conditionalFormatting>
  <conditionalFormatting sqref="O167">
    <cfRule type="cellIs" dxfId="7929" priority="7865" stopIfTrue="1" operator="lessThan">
      <formula>G167</formula>
    </cfRule>
  </conditionalFormatting>
  <conditionalFormatting sqref="O167">
    <cfRule type="cellIs" dxfId="7928" priority="7864" stopIfTrue="1" operator="lessThan">
      <formula>G167</formula>
    </cfRule>
  </conditionalFormatting>
  <conditionalFormatting sqref="O167">
    <cfRule type="cellIs" dxfId="7927" priority="7863" stopIfTrue="1" operator="lessThan">
      <formula>G167</formula>
    </cfRule>
  </conditionalFormatting>
  <conditionalFormatting sqref="O167">
    <cfRule type="cellIs" dxfId="7926" priority="7862" stopIfTrue="1" operator="lessThan">
      <formula>G167</formula>
    </cfRule>
  </conditionalFormatting>
  <conditionalFormatting sqref="O167">
    <cfRule type="cellIs" dxfId="7925" priority="7861" stopIfTrue="1" operator="lessThan">
      <formula>G167</formula>
    </cfRule>
  </conditionalFormatting>
  <conditionalFormatting sqref="O167">
    <cfRule type="cellIs" dxfId="7924" priority="7860" stopIfTrue="1" operator="lessThan">
      <formula>G167</formula>
    </cfRule>
  </conditionalFormatting>
  <conditionalFormatting sqref="O167">
    <cfRule type="cellIs" dxfId="7923" priority="7859" stopIfTrue="1" operator="lessThan">
      <formula>G167</formula>
    </cfRule>
  </conditionalFormatting>
  <conditionalFormatting sqref="O167">
    <cfRule type="cellIs" dxfId="7922" priority="7858" stopIfTrue="1" operator="lessThan">
      <formula>G167</formula>
    </cfRule>
  </conditionalFormatting>
  <conditionalFormatting sqref="O167">
    <cfRule type="cellIs" dxfId="7921" priority="7857" stopIfTrue="1" operator="lessThan">
      <formula>G167</formula>
    </cfRule>
  </conditionalFormatting>
  <conditionalFormatting sqref="O167">
    <cfRule type="cellIs" dxfId="7920" priority="7856" stopIfTrue="1" operator="lessThan">
      <formula>G167</formula>
    </cfRule>
  </conditionalFormatting>
  <conditionalFormatting sqref="O167">
    <cfRule type="cellIs" dxfId="7919" priority="7855" stopIfTrue="1" operator="lessThan">
      <formula>G167</formula>
    </cfRule>
  </conditionalFormatting>
  <conditionalFormatting sqref="O167">
    <cfRule type="cellIs" dxfId="7918" priority="7854" stopIfTrue="1" operator="lessThan">
      <formula>G167</formula>
    </cfRule>
  </conditionalFormatting>
  <conditionalFormatting sqref="O167">
    <cfRule type="cellIs" dxfId="7917" priority="7853" stopIfTrue="1" operator="lessThan">
      <formula>G167</formula>
    </cfRule>
  </conditionalFormatting>
  <conditionalFormatting sqref="O167">
    <cfRule type="cellIs" dxfId="7916" priority="7852" stopIfTrue="1" operator="lessThan">
      <formula>G167</formula>
    </cfRule>
  </conditionalFormatting>
  <conditionalFormatting sqref="O167">
    <cfRule type="cellIs" dxfId="7915" priority="7851" stopIfTrue="1" operator="lessThan">
      <formula>G167</formula>
    </cfRule>
  </conditionalFormatting>
  <conditionalFormatting sqref="O167">
    <cfRule type="cellIs" dxfId="7914" priority="7850" stopIfTrue="1" operator="lessThan">
      <formula>G167</formula>
    </cfRule>
  </conditionalFormatting>
  <conditionalFormatting sqref="O167">
    <cfRule type="cellIs" dxfId="7913" priority="7849" stopIfTrue="1" operator="lessThan">
      <formula>G167</formula>
    </cfRule>
  </conditionalFormatting>
  <conditionalFormatting sqref="O167">
    <cfRule type="cellIs" dxfId="7912" priority="7848" stopIfTrue="1" operator="lessThan">
      <formula>G167</formula>
    </cfRule>
  </conditionalFormatting>
  <conditionalFormatting sqref="O167">
    <cfRule type="cellIs" dxfId="7911" priority="7847" stopIfTrue="1" operator="lessThan">
      <formula>G167</formula>
    </cfRule>
  </conditionalFormatting>
  <conditionalFormatting sqref="O167">
    <cfRule type="cellIs" dxfId="7910" priority="7846" stopIfTrue="1" operator="lessThan">
      <formula>G167</formula>
    </cfRule>
  </conditionalFormatting>
  <conditionalFormatting sqref="O167">
    <cfRule type="cellIs" dxfId="7909" priority="7845" stopIfTrue="1" operator="lessThan">
      <formula>G167</formula>
    </cfRule>
  </conditionalFormatting>
  <conditionalFormatting sqref="O167">
    <cfRule type="cellIs" dxfId="7908" priority="7844" stopIfTrue="1" operator="lessThan">
      <formula>G167</formula>
    </cfRule>
  </conditionalFormatting>
  <conditionalFormatting sqref="O167">
    <cfRule type="cellIs" dxfId="7907" priority="7843" stopIfTrue="1" operator="lessThan">
      <formula>G167</formula>
    </cfRule>
  </conditionalFormatting>
  <conditionalFormatting sqref="O167">
    <cfRule type="cellIs" dxfId="7906" priority="7842" stopIfTrue="1" operator="lessThan">
      <formula>G167</formula>
    </cfRule>
  </conditionalFormatting>
  <conditionalFormatting sqref="O167">
    <cfRule type="cellIs" dxfId="7905" priority="7841" stopIfTrue="1" operator="lessThan">
      <formula>G167</formula>
    </cfRule>
  </conditionalFormatting>
  <conditionalFormatting sqref="O167">
    <cfRule type="cellIs" dxfId="7904" priority="7840" stopIfTrue="1" operator="lessThan">
      <formula>G167</formula>
    </cfRule>
  </conditionalFormatting>
  <conditionalFormatting sqref="O167">
    <cfRule type="cellIs" dxfId="7903" priority="7839" stopIfTrue="1" operator="lessThan">
      <formula>G167</formula>
    </cfRule>
  </conditionalFormatting>
  <conditionalFormatting sqref="O167">
    <cfRule type="cellIs" dxfId="7902" priority="7838" stopIfTrue="1" operator="lessThan">
      <formula>G167</formula>
    </cfRule>
  </conditionalFormatting>
  <conditionalFormatting sqref="O167">
    <cfRule type="cellIs" dxfId="7901" priority="7837" stopIfTrue="1" operator="lessThan">
      <formula>G167</formula>
    </cfRule>
  </conditionalFormatting>
  <conditionalFormatting sqref="O167">
    <cfRule type="cellIs" dxfId="7900" priority="7836" stopIfTrue="1" operator="lessThan">
      <formula>G167</formula>
    </cfRule>
  </conditionalFormatting>
  <conditionalFormatting sqref="O167">
    <cfRule type="cellIs" dxfId="7899" priority="7835" stopIfTrue="1" operator="lessThan">
      <formula>G167</formula>
    </cfRule>
  </conditionalFormatting>
  <conditionalFormatting sqref="O167">
    <cfRule type="cellIs" dxfId="7898" priority="7834" stopIfTrue="1" operator="lessThan">
      <formula>G167</formula>
    </cfRule>
  </conditionalFormatting>
  <conditionalFormatting sqref="O167">
    <cfRule type="cellIs" dxfId="7897" priority="7833" stopIfTrue="1" operator="lessThan">
      <formula>G167</formula>
    </cfRule>
  </conditionalFormatting>
  <conditionalFormatting sqref="O167">
    <cfRule type="cellIs" dxfId="7896" priority="7832" stopIfTrue="1" operator="lessThan">
      <formula>G167</formula>
    </cfRule>
  </conditionalFormatting>
  <conditionalFormatting sqref="O167">
    <cfRule type="cellIs" dxfId="7895" priority="7831" stopIfTrue="1" operator="lessThan">
      <formula>G167</formula>
    </cfRule>
  </conditionalFormatting>
  <conditionalFormatting sqref="O167">
    <cfRule type="cellIs" dxfId="7894" priority="7830" stopIfTrue="1" operator="lessThan">
      <formula>G167</formula>
    </cfRule>
  </conditionalFormatting>
  <conditionalFormatting sqref="O167">
    <cfRule type="cellIs" dxfId="7893" priority="7829" stopIfTrue="1" operator="lessThan">
      <formula>G167</formula>
    </cfRule>
  </conditionalFormatting>
  <conditionalFormatting sqref="O167">
    <cfRule type="cellIs" dxfId="7892" priority="7828" stopIfTrue="1" operator="lessThan">
      <formula>G167</formula>
    </cfRule>
  </conditionalFormatting>
  <conditionalFormatting sqref="O167">
    <cfRule type="cellIs" dxfId="7891" priority="7827" stopIfTrue="1" operator="lessThan">
      <formula>G167</formula>
    </cfRule>
  </conditionalFormatting>
  <conditionalFormatting sqref="O167">
    <cfRule type="cellIs" dxfId="7890" priority="7826" stopIfTrue="1" operator="lessThan">
      <formula>G167</formula>
    </cfRule>
  </conditionalFormatting>
  <conditionalFormatting sqref="O167">
    <cfRule type="cellIs" dxfId="7889" priority="7825" stopIfTrue="1" operator="lessThan">
      <formula>G167</formula>
    </cfRule>
  </conditionalFormatting>
  <conditionalFormatting sqref="O167">
    <cfRule type="cellIs" dxfId="7888" priority="7824" stopIfTrue="1" operator="lessThan">
      <formula>G167</formula>
    </cfRule>
  </conditionalFormatting>
  <conditionalFormatting sqref="O167">
    <cfRule type="cellIs" dxfId="7887" priority="7823" stopIfTrue="1" operator="lessThan">
      <formula>G167</formula>
    </cfRule>
  </conditionalFormatting>
  <conditionalFormatting sqref="O167">
    <cfRule type="cellIs" dxfId="7886" priority="7822" stopIfTrue="1" operator="lessThan">
      <formula>G167</formula>
    </cfRule>
  </conditionalFormatting>
  <conditionalFormatting sqref="O167">
    <cfRule type="cellIs" dxfId="7885" priority="7821" stopIfTrue="1" operator="lessThan">
      <formula>G167</formula>
    </cfRule>
  </conditionalFormatting>
  <conditionalFormatting sqref="O167">
    <cfRule type="cellIs" dxfId="7884" priority="7820" stopIfTrue="1" operator="lessThan">
      <formula>G167</formula>
    </cfRule>
  </conditionalFormatting>
  <conditionalFormatting sqref="O167">
    <cfRule type="cellIs" dxfId="7883" priority="7819" stopIfTrue="1" operator="lessThan">
      <formula>G167</formula>
    </cfRule>
  </conditionalFormatting>
  <conditionalFormatting sqref="O167">
    <cfRule type="cellIs" dxfId="7882" priority="7818" stopIfTrue="1" operator="lessThan">
      <formula>G167</formula>
    </cfRule>
  </conditionalFormatting>
  <conditionalFormatting sqref="O167">
    <cfRule type="cellIs" dxfId="7881" priority="7817" stopIfTrue="1" operator="lessThan">
      <formula>G167</formula>
    </cfRule>
  </conditionalFormatting>
  <conditionalFormatting sqref="O167">
    <cfRule type="cellIs" dxfId="7880" priority="7816" stopIfTrue="1" operator="lessThan">
      <formula>G167</formula>
    </cfRule>
  </conditionalFormatting>
  <conditionalFormatting sqref="O167">
    <cfRule type="cellIs" dxfId="7879" priority="7815" stopIfTrue="1" operator="lessThan">
      <formula>G167</formula>
    </cfRule>
  </conditionalFormatting>
  <conditionalFormatting sqref="O167">
    <cfRule type="cellIs" dxfId="7878" priority="7814" stopIfTrue="1" operator="lessThan">
      <formula>G167</formula>
    </cfRule>
  </conditionalFormatting>
  <conditionalFormatting sqref="O167">
    <cfRule type="cellIs" dxfId="7877" priority="7813" stopIfTrue="1" operator="lessThan">
      <formula>G167</formula>
    </cfRule>
  </conditionalFormatting>
  <conditionalFormatting sqref="O167">
    <cfRule type="cellIs" dxfId="7876" priority="7812" stopIfTrue="1" operator="lessThan">
      <formula>G167</formula>
    </cfRule>
  </conditionalFormatting>
  <conditionalFormatting sqref="O167">
    <cfRule type="cellIs" dxfId="7875" priority="7811" stopIfTrue="1" operator="lessThan">
      <formula>G167</formula>
    </cfRule>
  </conditionalFormatting>
  <conditionalFormatting sqref="O167">
    <cfRule type="cellIs" dxfId="7874" priority="7810" stopIfTrue="1" operator="lessThan">
      <formula>G167</formula>
    </cfRule>
  </conditionalFormatting>
  <conditionalFormatting sqref="O167">
    <cfRule type="cellIs" dxfId="7873" priority="7809" stopIfTrue="1" operator="lessThan">
      <formula>G167</formula>
    </cfRule>
  </conditionalFormatting>
  <conditionalFormatting sqref="O167">
    <cfRule type="cellIs" dxfId="7872" priority="7808" stopIfTrue="1" operator="lessThan">
      <formula>G167</formula>
    </cfRule>
  </conditionalFormatting>
  <conditionalFormatting sqref="O167">
    <cfRule type="cellIs" dxfId="7871" priority="7807" stopIfTrue="1" operator="lessThan">
      <formula>G167</formula>
    </cfRule>
  </conditionalFormatting>
  <conditionalFormatting sqref="O167">
    <cfRule type="cellIs" dxfId="7870" priority="7806" stopIfTrue="1" operator="lessThan">
      <formula>G167</formula>
    </cfRule>
  </conditionalFormatting>
  <conditionalFormatting sqref="O167">
    <cfRule type="cellIs" dxfId="7869" priority="7805" stopIfTrue="1" operator="lessThan">
      <formula>G167</formula>
    </cfRule>
  </conditionalFormatting>
  <conditionalFormatting sqref="O167">
    <cfRule type="cellIs" dxfId="7868" priority="7804" stopIfTrue="1" operator="lessThan">
      <formula>G167</formula>
    </cfRule>
  </conditionalFormatting>
  <conditionalFormatting sqref="O167">
    <cfRule type="cellIs" dxfId="7867" priority="7803" stopIfTrue="1" operator="lessThan">
      <formula>G167</formula>
    </cfRule>
  </conditionalFormatting>
  <conditionalFormatting sqref="O167">
    <cfRule type="cellIs" dxfId="7866" priority="7802" stopIfTrue="1" operator="lessThan">
      <formula>G167</formula>
    </cfRule>
  </conditionalFormatting>
  <conditionalFormatting sqref="O167">
    <cfRule type="cellIs" dxfId="7865" priority="7801" stopIfTrue="1" operator="lessThan">
      <formula>G167</formula>
    </cfRule>
  </conditionalFormatting>
  <conditionalFormatting sqref="O167">
    <cfRule type="cellIs" dxfId="7864" priority="7800" stopIfTrue="1" operator="lessThan">
      <formula>G167</formula>
    </cfRule>
  </conditionalFormatting>
  <conditionalFormatting sqref="O167">
    <cfRule type="cellIs" dxfId="7863" priority="7799" stopIfTrue="1" operator="lessThan">
      <formula>G167</formula>
    </cfRule>
  </conditionalFormatting>
  <conditionalFormatting sqref="O167">
    <cfRule type="cellIs" dxfId="7862" priority="7798" stopIfTrue="1" operator="lessThan">
      <formula>G167</formula>
    </cfRule>
  </conditionalFormatting>
  <conditionalFormatting sqref="O167">
    <cfRule type="cellIs" dxfId="7861" priority="7797" stopIfTrue="1" operator="lessThan">
      <formula>G167</formula>
    </cfRule>
  </conditionalFormatting>
  <conditionalFormatting sqref="O167">
    <cfRule type="cellIs" dxfId="7860" priority="7796" stopIfTrue="1" operator="lessThan">
      <formula>G167</formula>
    </cfRule>
  </conditionalFormatting>
  <conditionalFormatting sqref="O167">
    <cfRule type="cellIs" dxfId="7859" priority="7795" stopIfTrue="1" operator="lessThan">
      <formula>G167</formula>
    </cfRule>
  </conditionalFormatting>
  <conditionalFormatting sqref="O167">
    <cfRule type="cellIs" dxfId="7858" priority="7794" stopIfTrue="1" operator="lessThan">
      <formula>G167</formula>
    </cfRule>
  </conditionalFormatting>
  <conditionalFormatting sqref="O167">
    <cfRule type="cellIs" dxfId="7857" priority="7793" stopIfTrue="1" operator="lessThan">
      <formula>G167</formula>
    </cfRule>
  </conditionalFormatting>
  <conditionalFormatting sqref="O167">
    <cfRule type="cellIs" dxfId="7856" priority="7792" stopIfTrue="1" operator="lessThan">
      <formula>G167</formula>
    </cfRule>
  </conditionalFormatting>
  <conditionalFormatting sqref="O167">
    <cfRule type="cellIs" dxfId="7855" priority="7791" stopIfTrue="1" operator="lessThan">
      <formula>G167</formula>
    </cfRule>
  </conditionalFormatting>
  <conditionalFormatting sqref="O167">
    <cfRule type="cellIs" dxfId="7854" priority="7790" stopIfTrue="1" operator="lessThan">
      <formula>G167</formula>
    </cfRule>
  </conditionalFormatting>
  <conditionalFormatting sqref="O167">
    <cfRule type="cellIs" dxfId="7853" priority="7789" stopIfTrue="1" operator="lessThan">
      <formula>G167</formula>
    </cfRule>
  </conditionalFormatting>
  <conditionalFormatting sqref="O167">
    <cfRule type="cellIs" dxfId="7852" priority="7788" stopIfTrue="1" operator="lessThan">
      <formula>G167</formula>
    </cfRule>
  </conditionalFormatting>
  <conditionalFormatting sqref="O167">
    <cfRule type="cellIs" dxfId="7851" priority="7787" stopIfTrue="1" operator="lessThan">
      <formula>G167</formula>
    </cfRule>
  </conditionalFormatting>
  <conditionalFormatting sqref="O167">
    <cfRule type="cellIs" dxfId="7850" priority="7786" stopIfTrue="1" operator="lessThan">
      <formula>G167</formula>
    </cfRule>
  </conditionalFormatting>
  <conditionalFormatting sqref="O167">
    <cfRule type="cellIs" dxfId="7849" priority="7785" stopIfTrue="1" operator="lessThan">
      <formula>G167</formula>
    </cfRule>
  </conditionalFormatting>
  <conditionalFormatting sqref="O167">
    <cfRule type="cellIs" dxfId="7848" priority="7784" stopIfTrue="1" operator="lessThan">
      <formula>G167</formula>
    </cfRule>
  </conditionalFormatting>
  <conditionalFormatting sqref="O167">
    <cfRule type="cellIs" dxfId="7847" priority="7783" stopIfTrue="1" operator="lessThan">
      <formula>G167</formula>
    </cfRule>
  </conditionalFormatting>
  <conditionalFormatting sqref="O167">
    <cfRule type="cellIs" dxfId="7846" priority="7782" stopIfTrue="1" operator="lessThan">
      <formula>G167</formula>
    </cfRule>
  </conditionalFormatting>
  <conditionalFormatting sqref="O167">
    <cfRule type="cellIs" dxfId="7845" priority="7781" stopIfTrue="1" operator="lessThan">
      <formula>G167</formula>
    </cfRule>
  </conditionalFormatting>
  <conditionalFormatting sqref="O167">
    <cfRule type="cellIs" dxfId="7844" priority="7780" stopIfTrue="1" operator="lessThan">
      <formula>G167</formula>
    </cfRule>
  </conditionalFormatting>
  <conditionalFormatting sqref="O167">
    <cfRule type="cellIs" dxfId="7843" priority="7779" stopIfTrue="1" operator="lessThan">
      <formula>G167</formula>
    </cfRule>
  </conditionalFormatting>
  <conditionalFormatting sqref="O167">
    <cfRule type="cellIs" dxfId="7842" priority="7778" stopIfTrue="1" operator="lessThan">
      <formula>G167</formula>
    </cfRule>
  </conditionalFormatting>
  <conditionalFormatting sqref="O167">
    <cfRule type="cellIs" dxfId="7841" priority="7777" stopIfTrue="1" operator="lessThan">
      <formula>G167</formula>
    </cfRule>
  </conditionalFormatting>
  <conditionalFormatting sqref="O167">
    <cfRule type="cellIs" dxfId="7840" priority="7776" stopIfTrue="1" operator="lessThan">
      <formula>G167</formula>
    </cfRule>
  </conditionalFormatting>
  <conditionalFormatting sqref="O167">
    <cfRule type="cellIs" dxfId="7839" priority="7775" stopIfTrue="1" operator="lessThan">
      <formula>G167</formula>
    </cfRule>
  </conditionalFormatting>
  <conditionalFormatting sqref="O167">
    <cfRule type="cellIs" dxfId="7838" priority="7774" stopIfTrue="1" operator="lessThan">
      <formula>G167</formula>
    </cfRule>
  </conditionalFormatting>
  <conditionalFormatting sqref="O167">
    <cfRule type="cellIs" dxfId="7837" priority="7773" stopIfTrue="1" operator="lessThan">
      <formula>G167</formula>
    </cfRule>
  </conditionalFormatting>
  <conditionalFormatting sqref="O167">
    <cfRule type="cellIs" dxfId="7836" priority="7772" stopIfTrue="1" operator="lessThan">
      <formula>G167</formula>
    </cfRule>
  </conditionalFormatting>
  <conditionalFormatting sqref="O167">
    <cfRule type="cellIs" dxfId="7835" priority="7771" stopIfTrue="1" operator="lessThan">
      <formula>G167</formula>
    </cfRule>
  </conditionalFormatting>
  <conditionalFormatting sqref="O167">
    <cfRule type="cellIs" dxfId="7834" priority="7770" stopIfTrue="1" operator="lessThan">
      <formula>G167</formula>
    </cfRule>
  </conditionalFormatting>
  <conditionalFormatting sqref="O167">
    <cfRule type="cellIs" dxfId="7833" priority="7769" stopIfTrue="1" operator="lessThan">
      <formula>G167</formula>
    </cfRule>
  </conditionalFormatting>
  <conditionalFormatting sqref="O167">
    <cfRule type="cellIs" dxfId="7832" priority="7768" stopIfTrue="1" operator="lessThan">
      <formula>G167</formula>
    </cfRule>
  </conditionalFormatting>
  <conditionalFormatting sqref="O167">
    <cfRule type="cellIs" dxfId="7831" priority="7767" stopIfTrue="1" operator="lessThan">
      <formula>G167</formula>
    </cfRule>
  </conditionalFormatting>
  <conditionalFormatting sqref="O167">
    <cfRule type="cellIs" dxfId="7830" priority="7766" stopIfTrue="1" operator="lessThan">
      <formula>G167</formula>
    </cfRule>
  </conditionalFormatting>
  <conditionalFormatting sqref="O167">
    <cfRule type="cellIs" dxfId="7829" priority="7765" stopIfTrue="1" operator="lessThan">
      <formula>G167</formula>
    </cfRule>
  </conditionalFormatting>
  <conditionalFormatting sqref="O167">
    <cfRule type="cellIs" dxfId="7828" priority="7764" stopIfTrue="1" operator="lessThan">
      <formula>G167</formula>
    </cfRule>
  </conditionalFormatting>
  <conditionalFormatting sqref="O167">
    <cfRule type="cellIs" dxfId="7827" priority="7763" stopIfTrue="1" operator="lessThan">
      <formula>G167</formula>
    </cfRule>
  </conditionalFormatting>
  <conditionalFormatting sqref="O167">
    <cfRule type="cellIs" dxfId="7826" priority="7762" stopIfTrue="1" operator="lessThan">
      <formula>G167</formula>
    </cfRule>
  </conditionalFormatting>
  <conditionalFormatting sqref="O167">
    <cfRule type="cellIs" dxfId="7825" priority="7761" stopIfTrue="1" operator="lessThan">
      <formula>G167</formula>
    </cfRule>
  </conditionalFormatting>
  <conditionalFormatting sqref="O167">
    <cfRule type="cellIs" dxfId="7824" priority="7760" stopIfTrue="1" operator="lessThan">
      <formula>G167</formula>
    </cfRule>
  </conditionalFormatting>
  <conditionalFormatting sqref="O167">
    <cfRule type="cellIs" dxfId="7823" priority="7759" stopIfTrue="1" operator="lessThan">
      <formula>G167</formula>
    </cfRule>
  </conditionalFormatting>
  <conditionalFormatting sqref="O167">
    <cfRule type="cellIs" dxfId="7822" priority="7758" stopIfTrue="1" operator="lessThan">
      <formula>G167</formula>
    </cfRule>
  </conditionalFormatting>
  <conditionalFormatting sqref="O167">
    <cfRule type="cellIs" dxfId="7821" priority="7757" stopIfTrue="1" operator="lessThan">
      <formula>G167</formula>
    </cfRule>
  </conditionalFormatting>
  <conditionalFormatting sqref="O167">
    <cfRule type="cellIs" dxfId="7820" priority="7756" stopIfTrue="1" operator="lessThan">
      <formula>G167</formula>
    </cfRule>
  </conditionalFormatting>
  <conditionalFormatting sqref="O167">
    <cfRule type="cellIs" dxfId="7819" priority="7755" stopIfTrue="1" operator="lessThan">
      <formula>G167</formula>
    </cfRule>
  </conditionalFormatting>
  <conditionalFormatting sqref="O167">
    <cfRule type="cellIs" dxfId="7818" priority="7754" stopIfTrue="1" operator="lessThan">
      <formula>G167</formula>
    </cfRule>
  </conditionalFormatting>
  <conditionalFormatting sqref="O167">
    <cfRule type="cellIs" dxfId="7817" priority="7753" stopIfTrue="1" operator="lessThan">
      <formula>G167</formula>
    </cfRule>
  </conditionalFormatting>
  <conditionalFormatting sqref="O167">
    <cfRule type="cellIs" dxfId="7816" priority="7752" stopIfTrue="1" operator="lessThan">
      <formula>G167</formula>
    </cfRule>
  </conditionalFormatting>
  <conditionalFormatting sqref="O167">
    <cfRule type="cellIs" dxfId="7815" priority="7751" stopIfTrue="1" operator="lessThan">
      <formula>G167</formula>
    </cfRule>
  </conditionalFormatting>
  <conditionalFormatting sqref="O167">
    <cfRule type="cellIs" dxfId="7814" priority="7750" stopIfTrue="1" operator="lessThan">
      <formula>G167</formula>
    </cfRule>
  </conditionalFormatting>
  <conditionalFormatting sqref="O167">
    <cfRule type="cellIs" dxfId="7813" priority="7749" stopIfTrue="1" operator="lessThan">
      <formula>G167</formula>
    </cfRule>
  </conditionalFormatting>
  <conditionalFormatting sqref="O167">
    <cfRule type="cellIs" dxfId="7812" priority="7748" stopIfTrue="1" operator="lessThan">
      <formula>G167</formula>
    </cfRule>
  </conditionalFormatting>
  <conditionalFormatting sqref="O167">
    <cfRule type="cellIs" dxfId="7811" priority="7747" stopIfTrue="1" operator="lessThan">
      <formula>G167</formula>
    </cfRule>
  </conditionalFormatting>
  <conditionalFormatting sqref="O167">
    <cfRule type="cellIs" dxfId="7810" priority="7746" stopIfTrue="1" operator="lessThan">
      <formula>G167</formula>
    </cfRule>
  </conditionalFormatting>
  <conditionalFormatting sqref="O167">
    <cfRule type="cellIs" dxfId="7809" priority="7745" stopIfTrue="1" operator="lessThan">
      <formula>G167</formula>
    </cfRule>
  </conditionalFormatting>
  <conditionalFormatting sqref="O167">
    <cfRule type="cellIs" dxfId="7808" priority="7744" stopIfTrue="1" operator="lessThan">
      <formula>G167</formula>
    </cfRule>
  </conditionalFormatting>
  <conditionalFormatting sqref="O167">
    <cfRule type="cellIs" dxfId="7807" priority="7743" stopIfTrue="1" operator="lessThan">
      <formula>G167</formula>
    </cfRule>
  </conditionalFormatting>
  <conditionalFormatting sqref="O167">
    <cfRule type="cellIs" dxfId="7806" priority="7742" stopIfTrue="1" operator="lessThan">
      <formula>G167</formula>
    </cfRule>
  </conditionalFormatting>
  <conditionalFormatting sqref="O167">
    <cfRule type="cellIs" dxfId="7805" priority="7741" stopIfTrue="1" operator="lessThan">
      <formula>G167</formula>
    </cfRule>
  </conditionalFormatting>
  <conditionalFormatting sqref="O167">
    <cfRule type="cellIs" dxfId="7804" priority="7740" stopIfTrue="1" operator="lessThan">
      <formula>G167</formula>
    </cfRule>
  </conditionalFormatting>
  <conditionalFormatting sqref="O167">
    <cfRule type="cellIs" dxfId="7803" priority="7739" stopIfTrue="1" operator="lessThan">
      <formula>G167</formula>
    </cfRule>
  </conditionalFormatting>
  <conditionalFormatting sqref="O167">
    <cfRule type="cellIs" dxfId="7802" priority="7738" stopIfTrue="1" operator="lessThan">
      <formula>G167</formula>
    </cfRule>
  </conditionalFormatting>
  <conditionalFormatting sqref="O167">
    <cfRule type="cellIs" dxfId="7801" priority="7737" stopIfTrue="1" operator="lessThan">
      <formula>G167</formula>
    </cfRule>
  </conditionalFormatting>
  <conditionalFormatting sqref="O167">
    <cfRule type="cellIs" dxfId="7800" priority="7736" stopIfTrue="1" operator="lessThan">
      <formula>G167</formula>
    </cfRule>
  </conditionalFormatting>
  <conditionalFormatting sqref="O167">
    <cfRule type="cellIs" dxfId="7799" priority="7735" stopIfTrue="1" operator="lessThan">
      <formula>G167</formula>
    </cfRule>
  </conditionalFormatting>
  <conditionalFormatting sqref="O167">
    <cfRule type="cellIs" dxfId="7798" priority="7734" stopIfTrue="1" operator="lessThan">
      <formula>G167</formula>
    </cfRule>
  </conditionalFormatting>
  <conditionalFormatting sqref="O167">
    <cfRule type="cellIs" dxfId="7797" priority="7733" stopIfTrue="1" operator="lessThan">
      <formula>G167</formula>
    </cfRule>
  </conditionalFormatting>
  <conditionalFormatting sqref="O167">
    <cfRule type="cellIs" dxfId="7796" priority="7732" stopIfTrue="1" operator="lessThan">
      <formula>G167</formula>
    </cfRule>
  </conditionalFormatting>
  <conditionalFormatting sqref="O167">
    <cfRule type="cellIs" dxfId="7795" priority="7731" stopIfTrue="1" operator="lessThan">
      <formula>G167</formula>
    </cfRule>
  </conditionalFormatting>
  <conditionalFormatting sqref="O167">
    <cfRule type="cellIs" dxfId="7794" priority="7730" stopIfTrue="1" operator="lessThan">
      <formula>G167</formula>
    </cfRule>
  </conditionalFormatting>
  <conditionalFormatting sqref="O167">
    <cfRule type="cellIs" dxfId="7793" priority="7729" stopIfTrue="1" operator="lessThan">
      <formula>G167</formula>
    </cfRule>
  </conditionalFormatting>
  <conditionalFormatting sqref="O167">
    <cfRule type="cellIs" dxfId="7792" priority="7728" stopIfTrue="1" operator="lessThan">
      <formula>G167</formula>
    </cfRule>
  </conditionalFormatting>
  <conditionalFormatting sqref="O167">
    <cfRule type="cellIs" dxfId="7791" priority="7727" stopIfTrue="1" operator="lessThan">
      <formula>G167</formula>
    </cfRule>
  </conditionalFormatting>
  <conditionalFormatting sqref="O167">
    <cfRule type="cellIs" dxfId="7790" priority="7726" stopIfTrue="1" operator="lessThan">
      <formula>G167</formula>
    </cfRule>
  </conditionalFormatting>
  <conditionalFormatting sqref="O167">
    <cfRule type="cellIs" dxfId="7789" priority="7725" stopIfTrue="1" operator="lessThan">
      <formula>G167</formula>
    </cfRule>
  </conditionalFormatting>
  <conditionalFormatting sqref="O167">
    <cfRule type="cellIs" dxfId="7788" priority="7724" stopIfTrue="1" operator="lessThan">
      <formula>G167</formula>
    </cfRule>
  </conditionalFormatting>
  <conditionalFormatting sqref="O167">
    <cfRule type="cellIs" dxfId="7787" priority="7723" stopIfTrue="1" operator="lessThan">
      <formula>G167</formula>
    </cfRule>
  </conditionalFormatting>
  <conditionalFormatting sqref="O167">
    <cfRule type="cellIs" dxfId="7786" priority="7722" stopIfTrue="1" operator="lessThan">
      <formula>G167</formula>
    </cfRule>
  </conditionalFormatting>
  <conditionalFormatting sqref="O167">
    <cfRule type="cellIs" dxfId="7785" priority="7721" stopIfTrue="1" operator="lessThan">
      <formula>G167</formula>
    </cfRule>
  </conditionalFormatting>
  <conditionalFormatting sqref="O167">
    <cfRule type="cellIs" dxfId="7784" priority="7720" stopIfTrue="1" operator="lessThan">
      <formula>G167</formula>
    </cfRule>
  </conditionalFormatting>
  <conditionalFormatting sqref="O167">
    <cfRule type="cellIs" dxfId="7783" priority="7719" stopIfTrue="1" operator="lessThan">
      <formula>G167</formula>
    </cfRule>
  </conditionalFormatting>
  <conditionalFormatting sqref="O167">
    <cfRule type="cellIs" dxfId="7782" priority="7718" stopIfTrue="1" operator="lessThan">
      <formula>G167</formula>
    </cfRule>
  </conditionalFormatting>
  <conditionalFormatting sqref="O167">
    <cfRule type="cellIs" dxfId="7781" priority="7717" stopIfTrue="1" operator="lessThan">
      <formula>G167</formula>
    </cfRule>
  </conditionalFormatting>
  <conditionalFormatting sqref="O167">
    <cfRule type="cellIs" dxfId="7780" priority="7716" stopIfTrue="1" operator="lessThan">
      <formula>G167</formula>
    </cfRule>
  </conditionalFormatting>
  <conditionalFormatting sqref="O167">
    <cfRule type="cellIs" dxfId="7779" priority="7715" stopIfTrue="1" operator="lessThan">
      <formula>G167</formula>
    </cfRule>
  </conditionalFormatting>
  <conditionalFormatting sqref="O167">
    <cfRule type="cellIs" dxfId="7778" priority="7714" stopIfTrue="1" operator="lessThan">
      <formula>G167</formula>
    </cfRule>
  </conditionalFormatting>
  <conditionalFormatting sqref="O167">
    <cfRule type="cellIs" dxfId="7777" priority="7713" stopIfTrue="1" operator="lessThan">
      <formula>G167</formula>
    </cfRule>
  </conditionalFormatting>
  <conditionalFormatting sqref="O167">
    <cfRule type="cellIs" dxfId="7776" priority="7712" stopIfTrue="1" operator="lessThan">
      <formula>G167</formula>
    </cfRule>
  </conditionalFormatting>
  <conditionalFormatting sqref="O167">
    <cfRule type="cellIs" dxfId="7775" priority="7711" stopIfTrue="1" operator="lessThan">
      <formula>G167</formula>
    </cfRule>
  </conditionalFormatting>
  <conditionalFormatting sqref="O167">
    <cfRule type="cellIs" dxfId="7774" priority="7710" stopIfTrue="1" operator="lessThan">
      <formula>G167</formula>
    </cfRule>
  </conditionalFormatting>
  <conditionalFormatting sqref="O167">
    <cfRule type="cellIs" dxfId="7773" priority="7709" stopIfTrue="1" operator="lessThan">
      <formula>G167</formula>
    </cfRule>
  </conditionalFormatting>
  <conditionalFormatting sqref="O167">
    <cfRule type="cellIs" dxfId="7772" priority="7708" stopIfTrue="1" operator="lessThan">
      <formula>G167</formula>
    </cfRule>
  </conditionalFormatting>
  <conditionalFormatting sqref="O167">
    <cfRule type="cellIs" dxfId="7771" priority="7707" stopIfTrue="1" operator="lessThan">
      <formula>G167</formula>
    </cfRule>
  </conditionalFormatting>
  <conditionalFormatting sqref="O167">
    <cfRule type="cellIs" dxfId="7770" priority="7706" stopIfTrue="1" operator="lessThan">
      <formula>G167</formula>
    </cfRule>
  </conditionalFormatting>
  <conditionalFormatting sqref="O167">
    <cfRule type="cellIs" dxfId="7769" priority="7705" stopIfTrue="1" operator="lessThan">
      <formula>G167</formula>
    </cfRule>
  </conditionalFormatting>
  <conditionalFormatting sqref="O167">
    <cfRule type="cellIs" dxfId="7768" priority="7704" stopIfTrue="1" operator="lessThan">
      <formula>G167</formula>
    </cfRule>
  </conditionalFormatting>
  <conditionalFormatting sqref="O167">
    <cfRule type="cellIs" dxfId="7767" priority="7703" stopIfTrue="1" operator="lessThan">
      <formula>G167</formula>
    </cfRule>
  </conditionalFormatting>
  <conditionalFormatting sqref="O167">
    <cfRule type="cellIs" dxfId="7766" priority="7702" stopIfTrue="1" operator="lessThan">
      <formula>G167</formula>
    </cfRule>
  </conditionalFormatting>
  <conditionalFormatting sqref="O167">
    <cfRule type="cellIs" dxfId="7765" priority="7701" stopIfTrue="1" operator="lessThan">
      <formula>G167</formula>
    </cfRule>
  </conditionalFormatting>
  <conditionalFormatting sqref="O167">
    <cfRule type="cellIs" dxfId="7764" priority="7700" stopIfTrue="1" operator="lessThan">
      <formula>G167</formula>
    </cfRule>
  </conditionalFormatting>
  <conditionalFormatting sqref="O167">
    <cfRule type="cellIs" dxfId="7763" priority="7699" stopIfTrue="1" operator="lessThan">
      <formula>G167</formula>
    </cfRule>
  </conditionalFormatting>
  <conditionalFormatting sqref="O167">
    <cfRule type="cellIs" dxfId="7762" priority="7698" stopIfTrue="1" operator="lessThan">
      <formula>G167</formula>
    </cfRule>
  </conditionalFormatting>
  <conditionalFormatting sqref="O167">
    <cfRule type="cellIs" dxfId="7761" priority="7697" stopIfTrue="1" operator="lessThan">
      <formula>G167</formula>
    </cfRule>
  </conditionalFormatting>
  <conditionalFormatting sqref="O167">
    <cfRule type="cellIs" dxfId="7760" priority="7696" stopIfTrue="1" operator="lessThan">
      <formula>G167</formula>
    </cfRule>
  </conditionalFormatting>
  <conditionalFormatting sqref="O167">
    <cfRule type="cellIs" dxfId="7759" priority="7695" stopIfTrue="1" operator="lessThan">
      <formula>G167</formula>
    </cfRule>
  </conditionalFormatting>
  <conditionalFormatting sqref="O167">
    <cfRule type="cellIs" dxfId="7758" priority="7694" stopIfTrue="1" operator="lessThan">
      <formula>G167</formula>
    </cfRule>
  </conditionalFormatting>
  <conditionalFormatting sqref="O167">
    <cfRule type="cellIs" dxfId="7757" priority="7693" stopIfTrue="1" operator="lessThan">
      <formula>G167</formula>
    </cfRule>
  </conditionalFormatting>
  <conditionalFormatting sqref="O167">
    <cfRule type="cellIs" dxfId="7756" priority="7692" stopIfTrue="1" operator="lessThan">
      <formula>G167</formula>
    </cfRule>
  </conditionalFormatting>
  <conditionalFormatting sqref="O167">
    <cfRule type="cellIs" dxfId="7755" priority="7691" stopIfTrue="1" operator="lessThan">
      <formula>G167</formula>
    </cfRule>
  </conditionalFormatting>
  <conditionalFormatting sqref="O167">
    <cfRule type="cellIs" dxfId="7754" priority="7690" stopIfTrue="1" operator="lessThan">
      <formula>G167</formula>
    </cfRule>
  </conditionalFormatting>
  <conditionalFormatting sqref="O167">
    <cfRule type="cellIs" dxfId="7753" priority="7689" stopIfTrue="1" operator="lessThan">
      <formula>G167</formula>
    </cfRule>
  </conditionalFormatting>
  <conditionalFormatting sqref="O167">
    <cfRule type="cellIs" dxfId="7752" priority="7688" stopIfTrue="1" operator="lessThan">
      <formula>G167</formula>
    </cfRule>
  </conditionalFormatting>
  <conditionalFormatting sqref="O167">
    <cfRule type="cellIs" dxfId="7751" priority="7687" stopIfTrue="1" operator="lessThan">
      <formula>G167</formula>
    </cfRule>
  </conditionalFormatting>
  <conditionalFormatting sqref="O167">
    <cfRule type="cellIs" dxfId="7750" priority="7686" stopIfTrue="1" operator="lessThan">
      <formula>G167</formula>
    </cfRule>
  </conditionalFormatting>
  <conditionalFormatting sqref="O167">
    <cfRule type="cellIs" dxfId="7749" priority="7685" stopIfTrue="1" operator="lessThan">
      <formula>G167</formula>
    </cfRule>
  </conditionalFormatting>
  <conditionalFormatting sqref="O167">
    <cfRule type="cellIs" dxfId="7748" priority="7684" stopIfTrue="1" operator="lessThan">
      <formula>G167</formula>
    </cfRule>
  </conditionalFormatting>
  <conditionalFormatting sqref="O167">
    <cfRule type="cellIs" dxfId="7747" priority="7683" stopIfTrue="1" operator="lessThan">
      <formula>G167</formula>
    </cfRule>
  </conditionalFormatting>
  <conditionalFormatting sqref="O167">
    <cfRule type="cellIs" dxfId="7746" priority="7682" stopIfTrue="1" operator="lessThan">
      <formula>G167</formula>
    </cfRule>
  </conditionalFormatting>
  <conditionalFormatting sqref="O167">
    <cfRule type="cellIs" dxfId="7745" priority="7681" stopIfTrue="1" operator="lessThan">
      <formula>G167</formula>
    </cfRule>
  </conditionalFormatting>
  <conditionalFormatting sqref="O167">
    <cfRule type="cellIs" dxfId="7744" priority="7680" stopIfTrue="1" operator="lessThan">
      <formula>G167</formula>
    </cfRule>
  </conditionalFormatting>
  <conditionalFormatting sqref="O167">
    <cfRule type="cellIs" dxfId="7743" priority="7679" stopIfTrue="1" operator="lessThan">
      <formula>G167</formula>
    </cfRule>
  </conditionalFormatting>
  <conditionalFormatting sqref="O167">
    <cfRule type="cellIs" dxfId="7742" priority="7678" stopIfTrue="1" operator="lessThan">
      <formula>G167</formula>
    </cfRule>
  </conditionalFormatting>
  <conditionalFormatting sqref="O167">
    <cfRule type="cellIs" dxfId="7741" priority="7677" stopIfTrue="1" operator="lessThan">
      <formula>G167</formula>
    </cfRule>
  </conditionalFormatting>
  <conditionalFormatting sqref="O167">
    <cfRule type="cellIs" dxfId="7740" priority="7676" stopIfTrue="1" operator="lessThan">
      <formula>G167</formula>
    </cfRule>
  </conditionalFormatting>
  <conditionalFormatting sqref="O167">
    <cfRule type="cellIs" dxfId="7739" priority="7675" stopIfTrue="1" operator="lessThan">
      <formula>G167</formula>
    </cfRule>
  </conditionalFormatting>
  <conditionalFormatting sqref="O167">
    <cfRule type="cellIs" dxfId="7738" priority="7674" stopIfTrue="1" operator="lessThan">
      <formula>G167</formula>
    </cfRule>
  </conditionalFormatting>
  <conditionalFormatting sqref="O167">
    <cfRule type="cellIs" dxfId="7737" priority="7673" stopIfTrue="1" operator="lessThan">
      <formula>G167</formula>
    </cfRule>
  </conditionalFormatting>
  <conditionalFormatting sqref="O167">
    <cfRule type="cellIs" dxfId="7736" priority="7672" stopIfTrue="1" operator="lessThan">
      <formula>G167</formula>
    </cfRule>
  </conditionalFormatting>
  <conditionalFormatting sqref="O167">
    <cfRule type="cellIs" dxfId="7735" priority="7671" stopIfTrue="1" operator="lessThan">
      <formula>G167</formula>
    </cfRule>
  </conditionalFormatting>
  <conditionalFormatting sqref="O167">
    <cfRule type="cellIs" dxfId="7734" priority="7670" stopIfTrue="1" operator="lessThan">
      <formula>G167</formula>
    </cfRule>
  </conditionalFormatting>
  <conditionalFormatting sqref="O167">
    <cfRule type="cellIs" dxfId="7733" priority="7669" stopIfTrue="1" operator="lessThan">
      <formula>G167</formula>
    </cfRule>
  </conditionalFormatting>
  <conditionalFormatting sqref="O167">
    <cfRule type="cellIs" dxfId="7732" priority="7668" stopIfTrue="1" operator="lessThan">
      <formula>G167</formula>
    </cfRule>
  </conditionalFormatting>
  <conditionalFormatting sqref="O167">
    <cfRule type="cellIs" dxfId="7731" priority="7667" stopIfTrue="1" operator="lessThan">
      <formula>G167</formula>
    </cfRule>
  </conditionalFormatting>
  <conditionalFormatting sqref="O167">
    <cfRule type="cellIs" dxfId="7730" priority="7666" stopIfTrue="1" operator="lessThan">
      <formula>G167</formula>
    </cfRule>
  </conditionalFormatting>
  <conditionalFormatting sqref="O167">
    <cfRule type="cellIs" dxfId="7729" priority="7665" stopIfTrue="1" operator="lessThan">
      <formula>G167</formula>
    </cfRule>
  </conditionalFormatting>
  <conditionalFormatting sqref="O167">
    <cfRule type="cellIs" dxfId="7728" priority="7664" stopIfTrue="1" operator="lessThan">
      <formula>G167</formula>
    </cfRule>
  </conditionalFormatting>
  <conditionalFormatting sqref="O167">
    <cfRule type="cellIs" dxfId="7727" priority="7663" stopIfTrue="1" operator="lessThan">
      <formula>G167</formula>
    </cfRule>
  </conditionalFormatting>
  <conditionalFormatting sqref="O167">
    <cfRule type="cellIs" dxfId="7726" priority="7662" stopIfTrue="1" operator="lessThan">
      <formula>G167</formula>
    </cfRule>
  </conditionalFormatting>
  <conditionalFormatting sqref="O167">
    <cfRule type="cellIs" dxfId="7725" priority="7661" stopIfTrue="1" operator="lessThan">
      <formula>G167</formula>
    </cfRule>
  </conditionalFormatting>
  <conditionalFormatting sqref="O167">
    <cfRule type="cellIs" dxfId="7724" priority="7660" stopIfTrue="1" operator="lessThan">
      <formula>G167</formula>
    </cfRule>
  </conditionalFormatting>
  <conditionalFormatting sqref="O167">
    <cfRule type="cellIs" dxfId="7723" priority="7659" stopIfTrue="1" operator="lessThan">
      <formula>G167</formula>
    </cfRule>
  </conditionalFormatting>
  <conditionalFormatting sqref="O167">
    <cfRule type="cellIs" dxfId="7722" priority="7658" stopIfTrue="1" operator="lessThan">
      <formula>G167</formula>
    </cfRule>
  </conditionalFormatting>
  <conditionalFormatting sqref="O167">
    <cfRule type="cellIs" dxfId="7721" priority="7657" stopIfTrue="1" operator="lessThan">
      <formula>G167</formula>
    </cfRule>
  </conditionalFormatting>
  <conditionalFormatting sqref="O167">
    <cfRule type="cellIs" dxfId="7720" priority="7656" stopIfTrue="1" operator="lessThan">
      <formula>G167</formula>
    </cfRule>
  </conditionalFormatting>
  <conditionalFormatting sqref="Y167">
    <cfRule type="cellIs" dxfId="7719" priority="7655" stopIfTrue="1" operator="lessThan">
      <formula>J167</formula>
    </cfRule>
  </conditionalFormatting>
  <conditionalFormatting sqref="Y167">
    <cfRule type="cellIs" dxfId="7718" priority="7654" stopIfTrue="1" operator="lessThan">
      <formula>J167</formula>
    </cfRule>
  </conditionalFormatting>
  <conditionalFormatting sqref="Y167">
    <cfRule type="cellIs" dxfId="7717" priority="7653" stopIfTrue="1" operator="lessThan">
      <formula>J167</formula>
    </cfRule>
  </conditionalFormatting>
  <conditionalFormatting sqref="Y167">
    <cfRule type="cellIs" dxfId="7716" priority="7652" stopIfTrue="1" operator="lessThan">
      <formula>J167</formula>
    </cfRule>
  </conditionalFormatting>
  <conditionalFormatting sqref="Y167">
    <cfRule type="cellIs" dxfId="7715" priority="7651" stopIfTrue="1" operator="lessThan">
      <formula>J167</formula>
    </cfRule>
  </conditionalFormatting>
  <conditionalFormatting sqref="Y167">
    <cfRule type="cellIs" dxfId="7714" priority="7650" stopIfTrue="1" operator="lessThan">
      <formula>J167</formula>
    </cfRule>
  </conditionalFormatting>
  <conditionalFormatting sqref="Y167">
    <cfRule type="cellIs" dxfId="7713" priority="7649" stopIfTrue="1" operator="lessThan">
      <formula>J167</formula>
    </cfRule>
  </conditionalFormatting>
  <conditionalFormatting sqref="Y167">
    <cfRule type="cellIs" dxfId="7712" priority="7648" stopIfTrue="1" operator="lessThan">
      <formula>J167</formula>
    </cfRule>
  </conditionalFormatting>
  <conditionalFormatting sqref="Y167">
    <cfRule type="cellIs" dxfId="7711" priority="7647" stopIfTrue="1" operator="lessThan">
      <formula>J167</formula>
    </cfRule>
  </conditionalFormatting>
  <conditionalFormatting sqref="Y167">
    <cfRule type="cellIs" dxfId="7710" priority="7646" stopIfTrue="1" operator="lessThan">
      <formula>J167</formula>
    </cfRule>
  </conditionalFormatting>
  <conditionalFormatting sqref="Y167">
    <cfRule type="cellIs" dxfId="7709" priority="7645" stopIfTrue="1" operator="lessThan">
      <formula>J167</formula>
    </cfRule>
  </conditionalFormatting>
  <conditionalFormatting sqref="Y167">
    <cfRule type="cellIs" dxfId="7708" priority="7644" stopIfTrue="1" operator="lessThan">
      <formula>J167</formula>
    </cfRule>
  </conditionalFormatting>
  <conditionalFormatting sqref="X167">
    <cfRule type="cellIs" dxfId="7707" priority="7643" stopIfTrue="1" operator="lessThan">
      <formula>J167</formula>
    </cfRule>
  </conditionalFormatting>
  <conditionalFormatting sqref="X167">
    <cfRule type="cellIs" dxfId="7706" priority="7642" stopIfTrue="1" operator="lessThan">
      <formula>J167</formula>
    </cfRule>
  </conditionalFormatting>
  <conditionalFormatting sqref="X167">
    <cfRule type="cellIs" dxfId="7705" priority="7641" stopIfTrue="1" operator="lessThan">
      <formula>J167</formula>
    </cfRule>
  </conditionalFormatting>
  <conditionalFormatting sqref="Y167">
    <cfRule type="cellIs" dxfId="7704" priority="7640" stopIfTrue="1" operator="lessThan">
      <formula>J167</formula>
    </cfRule>
  </conditionalFormatting>
  <conditionalFormatting sqref="X167">
    <cfRule type="cellIs" dxfId="7703" priority="7639" stopIfTrue="1" operator="lessThan">
      <formula>J167</formula>
    </cfRule>
  </conditionalFormatting>
  <conditionalFormatting sqref="X167">
    <cfRule type="cellIs" dxfId="7702" priority="7638" stopIfTrue="1" operator="lessThan">
      <formula>J167</formula>
    </cfRule>
  </conditionalFormatting>
  <conditionalFormatting sqref="Y167">
    <cfRule type="cellIs" dxfId="7701" priority="7637" stopIfTrue="1" operator="lessThan">
      <formula>J167</formula>
    </cfRule>
  </conditionalFormatting>
  <conditionalFormatting sqref="Y167">
    <cfRule type="cellIs" dxfId="7700" priority="7636" stopIfTrue="1" operator="lessThan">
      <formula>J167</formula>
    </cfRule>
  </conditionalFormatting>
  <conditionalFormatting sqref="Y167">
    <cfRule type="cellIs" dxfId="7699" priority="7635" stopIfTrue="1" operator="lessThan">
      <formula>J167</formula>
    </cfRule>
  </conditionalFormatting>
  <conditionalFormatting sqref="Y167">
    <cfRule type="cellIs" dxfId="7698" priority="7634" stopIfTrue="1" operator="lessThan">
      <formula>J167</formula>
    </cfRule>
  </conditionalFormatting>
  <conditionalFormatting sqref="Y167">
    <cfRule type="cellIs" dxfId="7697" priority="7633" stopIfTrue="1" operator="lessThan">
      <formula>J167</formula>
    </cfRule>
  </conditionalFormatting>
  <conditionalFormatting sqref="Y167">
    <cfRule type="cellIs" dxfId="7696" priority="7632" stopIfTrue="1" operator="lessThan">
      <formula>J167</formula>
    </cfRule>
  </conditionalFormatting>
  <conditionalFormatting sqref="Y167">
    <cfRule type="cellIs" dxfId="7695" priority="7631" stopIfTrue="1" operator="lessThan">
      <formula>J167</formula>
    </cfRule>
  </conditionalFormatting>
  <conditionalFormatting sqref="Y167">
    <cfRule type="cellIs" dxfId="7694" priority="7630" stopIfTrue="1" operator="lessThan">
      <formula>J167</formula>
    </cfRule>
  </conditionalFormatting>
  <conditionalFormatting sqref="Y167">
    <cfRule type="cellIs" dxfId="7693" priority="7629" stopIfTrue="1" operator="lessThan">
      <formula>J167</formula>
    </cfRule>
  </conditionalFormatting>
  <conditionalFormatting sqref="Y167">
    <cfRule type="cellIs" dxfId="7692" priority="7628" stopIfTrue="1" operator="lessThan">
      <formula>J167</formula>
    </cfRule>
  </conditionalFormatting>
  <conditionalFormatting sqref="Y167">
    <cfRule type="cellIs" dxfId="7691" priority="7627" stopIfTrue="1" operator="lessThan">
      <formula>J167</formula>
    </cfRule>
  </conditionalFormatting>
  <conditionalFormatting sqref="Y167">
    <cfRule type="cellIs" dxfId="7690" priority="7626" stopIfTrue="1" operator="lessThan">
      <formula>J167</formula>
    </cfRule>
  </conditionalFormatting>
  <conditionalFormatting sqref="X167">
    <cfRule type="cellIs" dxfId="7689" priority="7625" stopIfTrue="1" operator="lessThan">
      <formula>J167</formula>
    </cfRule>
  </conditionalFormatting>
  <conditionalFormatting sqref="X167">
    <cfRule type="cellIs" dxfId="7688" priority="7624" stopIfTrue="1" operator="lessThan">
      <formula>J167</formula>
    </cfRule>
  </conditionalFormatting>
  <conditionalFormatting sqref="X167">
    <cfRule type="cellIs" dxfId="7687" priority="7623" stopIfTrue="1" operator="lessThan">
      <formula>J167</formula>
    </cfRule>
  </conditionalFormatting>
  <conditionalFormatting sqref="Y167">
    <cfRule type="cellIs" dxfId="7686" priority="7622" stopIfTrue="1" operator="lessThan">
      <formula>J167</formula>
    </cfRule>
  </conditionalFormatting>
  <conditionalFormatting sqref="X167">
    <cfRule type="cellIs" dxfId="7685" priority="7621" stopIfTrue="1" operator="lessThan">
      <formula>J167</formula>
    </cfRule>
  </conditionalFormatting>
  <conditionalFormatting sqref="X167">
    <cfRule type="cellIs" dxfId="7684" priority="7620" stopIfTrue="1" operator="lessThan">
      <formula>J167</formula>
    </cfRule>
  </conditionalFormatting>
  <conditionalFormatting sqref="O168">
    <cfRule type="cellIs" dxfId="7683" priority="7619" stopIfTrue="1" operator="lessThan">
      <formula>G168</formula>
    </cfRule>
  </conditionalFormatting>
  <conditionalFormatting sqref="O168">
    <cfRule type="cellIs" dxfId="7682" priority="7618" stopIfTrue="1" operator="lessThan">
      <formula>G168</formula>
    </cfRule>
  </conditionalFormatting>
  <conditionalFormatting sqref="O168">
    <cfRule type="cellIs" dxfId="7681" priority="7617" stopIfTrue="1" operator="lessThan">
      <formula>G168</formula>
    </cfRule>
  </conditionalFormatting>
  <conditionalFormatting sqref="O168">
    <cfRule type="cellIs" dxfId="7680" priority="7616" stopIfTrue="1" operator="lessThan">
      <formula>G168</formula>
    </cfRule>
  </conditionalFormatting>
  <conditionalFormatting sqref="O168">
    <cfRule type="cellIs" dxfId="7679" priority="7615" stopIfTrue="1" operator="lessThan">
      <formula>G168</formula>
    </cfRule>
  </conditionalFormatting>
  <conditionalFormatting sqref="O168">
    <cfRule type="cellIs" dxfId="7678" priority="7614" stopIfTrue="1" operator="lessThan">
      <formula>G168</formula>
    </cfRule>
  </conditionalFormatting>
  <conditionalFormatting sqref="O168">
    <cfRule type="cellIs" dxfId="7677" priority="7613" stopIfTrue="1" operator="lessThan">
      <formula>G168</formula>
    </cfRule>
  </conditionalFormatting>
  <conditionalFormatting sqref="O168">
    <cfRule type="cellIs" dxfId="7676" priority="7612" stopIfTrue="1" operator="lessThan">
      <formula>G168</formula>
    </cfRule>
  </conditionalFormatting>
  <conditionalFormatting sqref="O168">
    <cfRule type="cellIs" dxfId="7675" priority="7611" stopIfTrue="1" operator="lessThan">
      <formula>G168</formula>
    </cfRule>
  </conditionalFormatting>
  <conditionalFormatting sqref="O168">
    <cfRule type="cellIs" dxfId="7674" priority="7610" stopIfTrue="1" operator="lessThan">
      <formula>G168</formula>
    </cfRule>
  </conditionalFormatting>
  <conditionalFormatting sqref="O168">
    <cfRule type="cellIs" dxfId="7673" priority="7609" stopIfTrue="1" operator="lessThan">
      <formula>G168</formula>
    </cfRule>
  </conditionalFormatting>
  <conditionalFormatting sqref="O168">
    <cfRule type="cellIs" dxfId="7672" priority="7608" stopIfTrue="1" operator="lessThan">
      <formula>G168</formula>
    </cfRule>
  </conditionalFormatting>
  <conditionalFormatting sqref="O168">
    <cfRule type="cellIs" dxfId="7671" priority="7607" stopIfTrue="1" operator="lessThan">
      <formula>G168</formula>
    </cfRule>
  </conditionalFormatting>
  <conditionalFormatting sqref="O168">
    <cfRule type="cellIs" dxfId="7670" priority="7606" stopIfTrue="1" operator="lessThan">
      <formula>G168</formula>
    </cfRule>
  </conditionalFormatting>
  <conditionalFormatting sqref="O168">
    <cfRule type="cellIs" dxfId="7669" priority="7605" stopIfTrue="1" operator="lessThan">
      <formula>G168</formula>
    </cfRule>
  </conditionalFormatting>
  <conditionalFormatting sqref="O168">
    <cfRule type="cellIs" dxfId="7668" priority="7604" stopIfTrue="1" operator="lessThan">
      <formula>G168</formula>
    </cfRule>
  </conditionalFormatting>
  <conditionalFormatting sqref="O168">
    <cfRule type="cellIs" dxfId="7667" priority="7603" stopIfTrue="1" operator="lessThan">
      <formula>G168</formula>
    </cfRule>
  </conditionalFormatting>
  <conditionalFormatting sqref="O168">
    <cfRule type="cellIs" dxfId="7666" priority="7602" stopIfTrue="1" operator="lessThan">
      <formula>G168</formula>
    </cfRule>
  </conditionalFormatting>
  <conditionalFormatting sqref="O168">
    <cfRule type="cellIs" dxfId="7665" priority="7601" stopIfTrue="1" operator="lessThan">
      <formula>G168</formula>
    </cfRule>
  </conditionalFormatting>
  <conditionalFormatting sqref="O168">
    <cfRule type="cellIs" dxfId="7664" priority="7600" stopIfTrue="1" operator="lessThan">
      <formula>G168</formula>
    </cfRule>
  </conditionalFormatting>
  <conditionalFormatting sqref="O168">
    <cfRule type="cellIs" dxfId="7663" priority="7599" stopIfTrue="1" operator="lessThan">
      <formula>G168</formula>
    </cfRule>
  </conditionalFormatting>
  <conditionalFormatting sqref="O168">
    <cfRule type="cellIs" dxfId="7662" priority="7598" stopIfTrue="1" operator="lessThan">
      <formula>G168</formula>
    </cfRule>
  </conditionalFormatting>
  <conditionalFormatting sqref="O168">
    <cfRule type="cellIs" dxfId="7661" priority="7597" stopIfTrue="1" operator="lessThan">
      <formula>G168</formula>
    </cfRule>
  </conditionalFormatting>
  <conditionalFormatting sqref="O168">
    <cfRule type="cellIs" dxfId="7660" priority="7596" stopIfTrue="1" operator="lessThan">
      <formula>G168</formula>
    </cfRule>
  </conditionalFormatting>
  <conditionalFormatting sqref="O168">
    <cfRule type="cellIs" dxfId="7659" priority="7595" stopIfTrue="1" operator="lessThan">
      <formula>G168</formula>
    </cfRule>
  </conditionalFormatting>
  <conditionalFormatting sqref="O168">
    <cfRule type="cellIs" dxfId="7658" priority="7594" stopIfTrue="1" operator="lessThan">
      <formula>G168</formula>
    </cfRule>
  </conditionalFormatting>
  <conditionalFormatting sqref="O168">
    <cfRule type="cellIs" dxfId="7657" priority="7593" stopIfTrue="1" operator="lessThan">
      <formula>G168</formula>
    </cfRule>
  </conditionalFormatting>
  <conditionalFormatting sqref="O168">
    <cfRule type="cellIs" dxfId="7656" priority="7592" stopIfTrue="1" operator="lessThan">
      <formula>G168</formula>
    </cfRule>
  </conditionalFormatting>
  <conditionalFormatting sqref="O168">
    <cfRule type="cellIs" dxfId="7655" priority="7591" stopIfTrue="1" operator="lessThan">
      <formula>G168</formula>
    </cfRule>
  </conditionalFormatting>
  <conditionalFormatting sqref="O168">
    <cfRule type="cellIs" dxfId="7654" priority="7590" stopIfTrue="1" operator="lessThan">
      <formula>G168</formula>
    </cfRule>
  </conditionalFormatting>
  <conditionalFormatting sqref="O168">
    <cfRule type="cellIs" dxfId="7653" priority="7589" stopIfTrue="1" operator="lessThan">
      <formula>G168</formula>
    </cfRule>
  </conditionalFormatting>
  <conditionalFormatting sqref="O168">
    <cfRule type="cellIs" dxfId="7652" priority="7588" stopIfTrue="1" operator="lessThan">
      <formula>G168</formula>
    </cfRule>
  </conditionalFormatting>
  <conditionalFormatting sqref="O168">
    <cfRule type="cellIs" dxfId="7651" priority="7587" stopIfTrue="1" operator="lessThan">
      <formula>G168</formula>
    </cfRule>
  </conditionalFormatting>
  <conditionalFormatting sqref="O168">
    <cfRule type="cellIs" dxfId="7650" priority="7586" stopIfTrue="1" operator="lessThan">
      <formula>G168</formula>
    </cfRule>
  </conditionalFormatting>
  <conditionalFormatting sqref="O168">
    <cfRule type="cellIs" dxfId="7649" priority="7585" stopIfTrue="1" operator="lessThan">
      <formula>G168</formula>
    </cfRule>
  </conditionalFormatting>
  <conditionalFormatting sqref="O168">
    <cfRule type="cellIs" dxfId="7648" priority="7584" stopIfTrue="1" operator="lessThan">
      <formula>G168</formula>
    </cfRule>
  </conditionalFormatting>
  <conditionalFormatting sqref="O168">
    <cfRule type="cellIs" dxfId="7647" priority="7583" stopIfTrue="1" operator="lessThan">
      <formula>G168</formula>
    </cfRule>
  </conditionalFormatting>
  <conditionalFormatting sqref="O168">
    <cfRule type="cellIs" dxfId="7646" priority="7582" stopIfTrue="1" operator="lessThan">
      <formula>G168</formula>
    </cfRule>
  </conditionalFormatting>
  <conditionalFormatting sqref="O168">
    <cfRule type="cellIs" dxfId="7645" priority="7581" stopIfTrue="1" operator="lessThan">
      <formula>G168</formula>
    </cfRule>
  </conditionalFormatting>
  <conditionalFormatting sqref="O168">
    <cfRule type="cellIs" dxfId="7644" priority="7580" stopIfTrue="1" operator="lessThan">
      <formula>G168</formula>
    </cfRule>
  </conditionalFormatting>
  <conditionalFormatting sqref="O168">
    <cfRule type="cellIs" dxfId="7643" priority="7579" stopIfTrue="1" operator="lessThan">
      <formula>G168</formula>
    </cfRule>
  </conditionalFormatting>
  <conditionalFormatting sqref="O168">
    <cfRule type="cellIs" dxfId="7642" priority="7578" stopIfTrue="1" operator="lessThan">
      <formula>G168</formula>
    </cfRule>
  </conditionalFormatting>
  <conditionalFormatting sqref="O168">
    <cfRule type="cellIs" dxfId="7641" priority="7577" stopIfTrue="1" operator="lessThan">
      <formula>G168</formula>
    </cfRule>
  </conditionalFormatting>
  <conditionalFormatting sqref="O168">
    <cfRule type="cellIs" dxfId="7640" priority="7576" stopIfTrue="1" operator="lessThan">
      <formula>G168</formula>
    </cfRule>
  </conditionalFormatting>
  <conditionalFormatting sqref="O168">
    <cfRule type="cellIs" dxfId="7639" priority="7575" stopIfTrue="1" operator="lessThan">
      <formula>G168</formula>
    </cfRule>
  </conditionalFormatting>
  <conditionalFormatting sqref="O168">
    <cfRule type="cellIs" dxfId="7638" priority="7574" stopIfTrue="1" operator="lessThan">
      <formula>G168</formula>
    </cfRule>
  </conditionalFormatting>
  <conditionalFormatting sqref="O168">
    <cfRule type="cellIs" dxfId="7637" priority="7573" stopIfTrue="1" operator="lessThan">
      <formula>G168</formula>
    </cfRule>
  </conditionalFormatting>
  <conditionalFormatting sqref="O168">
    <cfRule type="cellIs" dxfId="7636" priority="7572" stopIfTrue="1" operator="lessThan">
      <formula>G168</formula>
    </cfRule>
  </conditionalFormatting>
  <conditionalFormatting sqref="O168">
    <cfRule type="cellIs" dxfId="7635" priority="7571" stopIfTrue="1" operator="lessThan">
      <formula>G168</formula>
    </cfRule>
  </conditionalFormatting>
  <conditionalFormatting sqref="O168">
    <cfRule type="cellIs" dxfId="7634" priority="7570" stopIfTrue="1" operator="lessThan">
      <formula>G168</formula>
    </cfRule>
  </conditionalFormatting>
  <conditionalFormatting sqref="O168">
    <cfRule type="cellIs" dxfId="7633" priority="7569" stopIfTrue="1" operator="lessThan">
      <formula>G168</formula>
    </cfRule>
  </conditionalFormatting>
  <conditionalFormatting sqref="O168">
    <cfRule type="cellIs" dxfId="7632" priority="7568" stopIfTrue="1" operator="lessThan">
      <formula>G168</formula>
    </cfRule>
  </conditionalFormatting>
  <conditionalFormatting sqref="O168">
    <cfRule type="cellIs" dxfId="7631" priority="7567" stopIfTrue="1" operator="lessThan">
      <formula>G168</formula>
    </cfRule>
  </conditionalFormatting>
  <conditionalFormatting sqref="O168">
    <cfRule type="cellIs" dxfId="7630" priority="7566" stopIfTrue="1" operator="lessThan">
      <formula>G168</formula>
    </cfRule>
  </conditionalFormatting>
  <conditionalFormatting sqref="O168">
    <cfRule type="cellIs" dxfId="7629" priority="7565" stopIfTrue="1" operator="lessThan">
      <formula>G168</formula>
    </cfRule>
  </conditionalFormatting>
  <conditionalFormatting sqref="O168">
    <cfRule type="cellIs" dxfId="7628" priority="7564" stopIfTrue="1" operator="lessThan">
      <formula>G168</formula>
    </cfRule>
  </conditionalFormatting>
  <conditionalFormatting sqref="O168">
    <cfRule type="cellIs" dxfId="7627" priority="7563" stopIfTrue="1" operator="lessThan">
      <formula>G168</formula>
    </cfRule>
  </conditionalFormatting>
  <conditionalFormatting sqref="O168">
    <cfRule type="cellIs" dxfId="7626" priority="7562" stopIfTrue="1" operator="lessThan">
      <formula>G168</formula>
    </cfRule>
  </conditionalFormatting>
  <conditionalFormatting sqref="O168">
    <cfRule type="cellIs" dxfId="7625" priority="7561" stopIfTrue="1" operator="lessThan">
      <formula>G168</formula>
    </cfRule>
  </conditionalFormatting>
  <conditionalFormatting sqref="O168">
    <cfRule type="cellIs" dxfId="7624" priority="7560" stopIfTrue="1" operator="lessThan">
      <formula>G168</formula>
    </cfRule>
  </conditionalFormatting>
  <conditionalFormatting sqref="O168">
    <cfRule type="cellIs" dxfId="7623" priority="7559" stopIfTrue="1" operator="lessThan">
      <formula>G168</formula>
    </cfRule>
  </conditionalFormatting>
  <conditionalFormatting sqref="O168">
    <cfRule type="cellIs" dxfId="7622" priority="7558" stopIfTrue="1" operator="lessThan">
      <formula>G168</formula>
    </cfRule>
  </conditionalFormatting>
  <conditionalFormatting sqref="O168">
    <cfRule type="cellIs" dxfId="7621" priority="7557" stopIfTrue="1" operator="lessThan">
      <formula>G168</formula>
    </cfRule>
  </conditionalFormatting>
  <conditionalFormatting sqref="O168">
    <cfRule type="cellIs" dxfId="7620" priority="7556" stopIfTrue="1" operator="lessThan">
      <formula>G168</formula>
    </cfRule>
  </conditionalFormatting>
  <conditionalFormatting sqref="O168">
    <cfRule type="cellIs" dxfId="7619" priority="7555" stopIfTrue="1" operator="lessThan">
      <formula>G168</formula>
    </cfRule>
  </conditionalFormatting>
  <conditionalFormatting sqref="O168">
    <cfRule type="cellIs" dxfId="7618" priority="7554" stopIfTrue="1" operator="lessThan">
      <formula>G168</formula>
    </cfRule>
  </conditionalFormatting>
  <conditionalFormatting sqref="O168">
    <cfRule type="cellIs" dxfId="7617" priority="7553" stopIfTrue="1" operator="lessThan">
      <formula>G168</formula>
    </cfRule>
  </conditionalFormatting>
  <conditionalFormatting sqref="O168">
    <cfRule type="cellIs" dxfId="7616" priority="7552" stopIfTrue="1" operator="lessThan">
      <formula>G168</formula>
    </cfRule>
  </conditionalFormatting>
  <conditionalFormatting sqref="O168">
    <cfRule type="cellIs" dxfId="7615" priority="7551" stopIfTrue="1" operator="lessThan">
      <formula>G168</formula>
    </cfRule>
  </conditionalFormatting>
  <conditionalFormatting sqref="O168">
    <cfRule type="cellIs" dxfId="7614" priority="7550" stopIfTrue="1" operator="lessThan">
      <formula>G168</formula>
    </cfRule>
  </conditionalFormatting>
  <conditionalFormatting sqref="O168">
    <cfRule type="cellIs" dxfId="7613" priority="7549" stopIfTrue="1" operator="lessThan">
      <formula>G168</formula>
    </cfRule>
  </conditionalFormatting>
  <conditionalFormatting sqref="O168">
    <cfRule type="cellIs" dxfId="7612" priority="7548" stopIfTrue="1" operator="lessThan">
      <formula>G168</formula>
    </cfRule>
  </conditionalFormatting>
  <conditionalFormatting sqref="O168">
    <cfRule type="cellIs" dxfId="7611" priority="7547" stopIfTrue="1" operator="lessThan">
      <formula>G168</formula>
    </cfRule>
  </conditionalFormatting>
  <conditionalFormatting sqref="O168">
    <cfRule type="cellIs" dxfId="7610" priority="7546" stopIfTrue="1" operator="lessThan">
      <formula>G168</formula>
    </cfRule>
  </conditionalFormatting>
  <conditionalFormatting sqref="O168">
    <cfRule type="cellIs" dxfId="7609" priority="7545" stopIfTrue="1" operator="lessThan">
      <formula>G168</formula>
    </cfRule>
  </conditionalFormatting>
  <conditionalFormatting sqref="O168">
    <cfRule type="cellIs" dxfId="7608" priority="7544" stopIfTrue="1" operator="lessThan">
      <formula>G168</formula>
    </cfRule>
  </conditionalFormatting>
  <conditionalFormatting sqref="O168">
    <cfRule type="cellIs" dxfId="7607" priority="7543" stopIfTrue="1" operator="lessThan">
      <formula>G168</formula>
    </cfRule>
  </conditionalFormatting>
  <conditionalFormatting sqref="O168">
    <cfRule type="cellIs" dxfId="7606" priority="7542" stopIfTrue="1" operator="lessThan">
      <formula>G168</formula>
    </cfRule>
  </conditionalFormatting>
  <conditionalFormatting sqref="O168">
    <cfRule type="cellIs" dxfId="7605" priority="7541" stopIfTrue="1" operator="lessThan">
      <formula>G168</formula>
    </cfRule>
  </conditionalFormatting>
  <conditionalFormatting sqref="O168">
    <cfRule type="cellIs" dxfId="7604" priority="7540" stopIfTrue="1" operator="lessThan">
      <formula>G168</formula>
    </cfRule>
  </conditionalFormatting>
  <conditionalFormatting sqref="O168">
    <cfRule type="cellIs" dxfId="7603" priority="7539" stopIfTrue="1" operator="lessThan">
      <formula>G168</formula>
    </cfRule>
  </conditionalFormatting>
  <conditionalFormatting sqref="O168">
    <cfRule type="cellIs" dxfId="7602" priority="7538" stopIfTrue="1" operator="lessThan">
      <formula>G168</formula>
    </cfRule>
  </conditionalFormatting>
  <conditionalFormatting sqref="O168">
    <cfRule type="cellIs" dxfId="7601" priority="7537" stopIfTrue="1" operator="lessThan">
      <formula>G168</formula>
    </cfRule>
  </conditionalFormatting>
  <conditionalFormatting sqref="O168">
    <cfRule type="cellIs" dxfId="7600" priority="7536" stopIfTrue="1" operator="lessThan">
      <formula>G168</formula>
    </cfRule>
  </conditionalFormatting>
  <conditionalFormatting sqref="O168">
    <cfRule type="cellIs" dxfId="7599" priority="7535" stopIfTrue="1" operator="lessThan">
      <formula>G168</formula>
    </cfRule>
  </conditionalFormatting>
  <conditionalFormatting sqref="O168">
    <cfRule type="cellIs" dxfId="7598" priority="7534" stopIfTrue="1" operator="lessThan">
      <formula>G168</formula>
    </cfRule>
  </conditionalFormatting>
  <conditionalFormatting sqref="O168">
    <cfRule type="cellIs" dxfId="7597" priority="7533" stopIfTrue="1" operator="lessThan">
      <formula>G168</formula>
    </cfRule>
  </conditionalFormatting>
  <conditionalFormatting sqref="O168">
    <cfRule type="cellIs" dxfId="7596" priority="7532" stopIfTrue="1" operator="lessThan">
      <formula>G168</formula>
    </cfRule>
  </conditionalFormatting>
  <conditionalFormatting sqref="O168">
    <cfRule type="cellIs" dxfId="7595" priority="7531" stopIfTrue="1" operator="lessThan">
      <formula>G168</formula>
    </cfRule>
  </conditionalFormatting>
  <conditionalFormatting sqref="O168">
    <cfRule type="cellIs" dxfId="7594" priority="7530" stopIfTrue="1" operator="lessThan">
      <formula>G168</formula>
    </cfRule>
  </conditionalFormatting>
  <conditionalFormatting sqref="O168">
    <cfRule type="cellIs" dxfId="7593" priority="7529" stopIfTrue="1" operator="lessThan">
      <formula>G168</formula>
    </cfRule>
  </conditionalFormatting>
  <conditionalFormatting sqref="O168">
    <cfRule type="cellIs" dxfId="7592" priority="7528" stopIfTrue="1" operator="lessThan">
      <formula>G168</formula>
    </cfRule>
  </conditionalFormatting>
  <conditionalFormatting sqref="O168">
    <cfRule type="cellIs" dxfId="7591" priority="7527" stopIfTrue="1" operator="lessThan">
      <formula>G168</formula>
    </cfRule>
  </conditionalFormatting>
  <conditionalFormatting sqref="O168">
    <cfRule type="cellIs" dxfId="7590" priority="7526" stopIfTrue="1" operator="lessThan">
      <formula>G168</formula>
    </cfRule>
  </conditionalFormatting>
  <conditionalFormatting sqref="O168">
    <cfRule type="cellIs" dxfId="7589" priority="7525" stopIfTrue="1" operator="lessThan">
      <formula>G168</formula>
    </cfRule>
  </conditionalFormatting>
  <conditionalFormatting sqref="O168">
    <cfRule type="cellIs" dxfId="7588" priority="7524" stopIfTrue="1" operator="lessThan">
      <formula>G168</formula>
    </cfRule>
  </conditionalFormatting>
  <conditionalFormatting sqref="O168">
    <cfRule type="cellIs" dxfId="7587" priority="7523" stopIfTrue="1" operator="lessThan">
      <formula>G168</formula>
    </cfRule>
  </conditionalFormatting>
  <conditionalFormatting sqref="O168">
    <cfRule type="cellIs" dxfId="7586" priority="7522" stopIfTrue="1" operator="lessThan">
      <formula>G168</formula>
    </cfRule>
  </conditionalFormatting>
  <conditionalFormatting sqref="O168">
    <cfRule type="cellIs" dxfId="7585" priority="7521" stopIfTrue="1" operator="lessThan">
      <formula>G168</formula>
    </cfRule>
  </conditionalFormatting>
  <conditionalFormatting sqref="O168">
    <cfRule type="cellIs" dxfId="7584" priority="7520" stopIfTrue="1" operator="lessThan">
      <formula>G168</formula>
    </cfRule>
  </conditionalFormatting>
  <conditionalFormatting sqref="O168">
    <cfRule type="cellIs" dxfId="7583" priority="7519" stopIfTrue="1" operator="lessThan">
      <formula>G168</formula>
    </cfRule>
  </conditionalFormatting>
  <conditionalFormatting sqref="O168">
    <cfRule type="cellIs" dxfId="7582" priority="7518" stopIfTrue="1" operator="lessThan">
      <formula>G168</formula>
    </cfRule>
  </conditionalFormatting>
  <conditionalFormatting sqref="O168">
    <cfRule type="cellIs" dxfId="7581" priority="7517" stopIfTrue="1" operator="lessThan">
      <formula>G168</formula>
    </cfRule>
  </conditionalFormatting>
  <conditionalFormatting sqref="O168">
    <cfRule type="cellIs" dxfId="7580" priority="7516" stopIfTrue="1" operator="lessThan">
      <formula>G168</formula>
    </cfRule>
  </conditionalFormatting>
  <conditionalFormatting sqref="O168">
    <cfRule type="cellIs" dxfId="7579" priority="7515" stopIfTrue="1" operator="lessThan">
      <formula>G168</formula>
    </cfRule>
  </conditionalFormatting>
  <conditionalFormatting sqref="O168">
    <cfRule type="cellIs" dxfId="7578" priority="7514" stopIfTrue="1" operator="lessThan">
      <formula>G168</formula>
    </cfRule>
  </conditionalFormatting>
  <conditionalFormatting sqref="O168">
    <cfRule type="cellIs" dxfId="7577" priority="7513" stopIfTrue="1" operator="lessThan">
      <formula>G168</formula>
    </cfRule>
  </conditionalFormatting>
  <conditionalFormatting sqref="O168">
    <cfRule type="cellIs" dxfId="7576" priority="7512" stopIfTrue="1" operator="lessThan">
      <formula>G168</formula>
    </cfRule>
  </conditionalFormatting>
  <conditionalFormatting sqref="O168">
    <cfRule type="cellIs" dxfId="7575" priority="7511" stopIfTrue="1" operator="lessThan">
      <formula>G168</formula>
    </cfRule>
  </conditionalFormatting>
  <conditionalFormatting sqref="O168">
    <cfRule type="cellIs" dxfId="7574" priority="7510" stopIfTrue="1" operator="lessThan">
      <formula>G168</formula>
    </cfRule>
  </conditionalFormatting>
  <conditionalFormatting sqref="O168">
    <cfRule type="cellIs" dxfId="7573" priority="7509" stopIfTrue="1" operator="lessThan">
      <formula>G168</formula>
    </cfRule>
  </conditionalFormatting>
  <conditionalFormatting sqref="O168">
    <cfRule type="cellIs" dxfId="7572" priority="7508" stopIfTrue="1" operator="lessThan">
      <formula>G168</formula>
    </cfRule>
  </conditionalFormatting>
  <conditionalFormatting sqref="O168">
    <cfRule type="cellIs" dxfId="7571" priority="7507" stopIfTrue="1" operator="lessThan">
      <formula>G168</formula>
    </cfRule>
  </conditionalFormatting>
  <conditionalFormatting sqref="O168">
    <cfRule type="cellIs" dxfId="7570" priority="7506" stopIfTrue="1" operator="lessThan">
      <formula>G168</formula>
    </cfRule>
  </conditionalFormatting>
  <conditionalFormatting sqref="O168">
    <cfRule type="cellIs" dxfId="7569" priority="7505" stopIfTrue="1" operator="lessThan">
      <formula>G168</formula>
    </cfRule>
  </conditionalFormatting>
  <conditionalFormatting sqref="O168">
    <cfRule type="cellIs" dxfId="7568" priority="7504" stopIfTrue="1" operator="lessThan">
      <formula>G168</formula>
    </cfRule>
  </conditionalFormatting>
  <conditionalFormatting sqref="O168">
    <cfRule type="cellIs" dxfId="7567" priority="7503" stopIfTrue="1" operator="lessThan">
      <formula>G168</formula>
    </cfRule>
  </conditionalFormatting>
  <conditionalFormatting sqref="O168">
    <cfRule type="cellIs" dxfId="7566" priority="7502" stopIfTrue="1" operator="lessThan">
      <formula>G168</formula>
    </cfRule>
  </conditionalFormatting>
  <conditionalFormatting sqref="O168">
    <cfRule type="cellIs" dxfId="7565" priority="7501" stopIfTrue="1" operator="lessThan">
      <formula>G168</formula>
    </cfRule>
  </conditionalFormatting>
  <conditionalFormatting sqref="O168">
    <cfRule type="cellIs" dxfId="7564" priority="7500" stopIfTrue="1" operator="lessThan">
      <formula>G168</formula>
    </cfRule>
  </conditionalFormatting>
  <conditionalFormatting sqref="O168">
    <cfRule type="cellIs" dxfId="7563" priority="7499" stopIfTrue="1" operator="lessThan">
      <formula>G168</formula>
    </cfRule>
  </conditionalFormatting>
  <conditionalFormatting sqref="O168">
    <cfRule type="cellIs" dxfId="7562" priority="7498" stopIfTrue="1" operator="lessThan">
      <formula>G168</formula>
    </cfRule>
  </conditionalFormatting>
  <conditionalFormatting sqref="O168">
    <cfRule type="cellIs" dxfId="7561" priority="7497" stopIfTrue="1" operator="lessThan">
      <formula>G168</formula>
    </cfRule>
  </conditionalFormatting>
  <conditionalFormatting sqref="O168">
    <cfRule type="cellIs" dxfId="7560" priority="7496" stopIfTrue="1" operator="lessThan">
      <formula>G168</formula>
    </cfRule>
  </conditionalFormatting>
  <conditionalFormatting sqref="O168">
    <cfRule type="cellIs" dxfId="7559" priority="7495" stopIfTrue="1" operator="lessThan">
      <formula>G168</formula>
    </cfRule>
  </conditionalFormatting>
  <conditionalFormatting sqref="O168">
    <cfRule type="cellIs" dxfId="7558" priority="7494" stopIfTrue="1" operator="lessThan">
      <formula>G168</formula>
    </cfRule>
  </conditionalFormatting>
  <conditionalFormatting sqref="O168">
    <cfRule type="cellIs" dxfId="7557" priority="7493" stopIfTrue="1" operator="lessThan">
      <formula>G168</formula>
    </cfRule>
  </conditionalFormatting>
  <conditionalFormatting sqref="O168">
    <cfRule type="cellIs" dxfId="7556" priority="7492" stopIfTrue="1" operator="lessThan">
      <formula>G168</formula>
    </cfRule>
  </conditionalFormatting>
  <conditionalFormatting sqref="O168">
    <cfRule type="cellIs" dxfId="7555" priority="7491" stopIfTrue="1" operator="lessThan">
      <formula>G168</formula>
    </cfRule>
  </conditionalFormatting>
  <conditionalFormatting sqref="O168">
    <cfRule type="cellIs" dxfId="7554" priority="7490" stopIfTrue="1" operator="lessThan">
      <formula>G168</formula>
    </cfRule>
  </conditionalFormatting>
  <conditionalFormatting sqref="O168">
    <cfRule type="cellIs" dxfId="7553" priority="7489" stopIfTrue="1" operator="lessThan">
      <formula>G168</formula>
    </cfRule>
  </conditionalFormatting>
  <conditionalFormatting sqref="O168">
    <cfRule type="cellIs" dxfId="7552" priority="7488" stopIfTrue="1" operator="lessThan">
      <formula>G168</formula>
    </cfRule>
  </conditionalFormatting>
  <conditionalFormatting sqref="O168">
    <cfRule type="cellIs" dxfId="7551" priority="7487" stopIfTrue="1" operator="lessThan">
      <formula>G168</formula>
    </cfRule>
  </conditionalFormatting>
  <conditionalFormatting sqref="O168">
    <cfRule type="cellIs" dxfId="7550" priority="7486" stopIfTrue="1" operator="lessThan">
      <formula>G168</formula>
    </cfRule>
  </conditionalFormatting>
  <conditionalFormatting sqref="O168">
    <cfRule type="cellIs" dxfId="7549" priority="7485" stopIfTrue="1" operator="lessThan">
      <formula>G168</formula>
    </cfRule>
  </conditionalFormatting>
  <conditionalFormatting sqref="O168">
    <cfRule type="cellIs" dxfId="7548" priority="7484" stopIfTrue="1" operator="lessThan">
      <formula>G168</formula>
    </cfRule>
  </conditionalFormatting>
  <conditionalFormatting sqref="O168">
    <cfRule type="cellIs" dxfId="7547" priority="7483" stopIfTrue="1" operator="lessThan">
      <formula>G168</formula>
    </cfRule>
  </conditionalFormatting>
  <conditionalFormatting sqref="O168">
    <cfRule type="cellIs" dxfId="7546" priority="7482" stopIfTrue="1" operator="lessThan">
      <formula>G168</formula>
    </cfRule>
  </conditionalFormatting>
  <conditionalFormatting sqref="O168">
    <cfRule type="cellIs" dxfId="7545" priority="7481" stopIfTrue="1" operator="lessThan">
      <formula>G168</formula>
    </cfRule>
  </conditionalFormatting>
  <conditionalFormatting sqref="O168">
    <cfRule type="cellIs" dxfId="7544" priority="7480" stopIfTrue="1" operator="lessThan">
      <formula>G168</formula>
    </cfRule>
  </conditionalFormatting>
  <conditionalFormatting sqref="O168">
    <cfRule type="cellIs" dxfId="7543" priority="7479" stopIfTrue="1" operator="lessThan">
      <formula>G168</formula>
    </cfRule>
  </conditionalFormatting>
  <conditionalFormatting sqref="O168">
    <cfRule type="cellIs" dxfId="7542" priority="7478" stopIfTrue="1" operator="lessThan">
      <formula>G168</formula>
    </cfRule>
  </conditionalFormatting>
  <conditionalFormatting sqref="O168">
    <cfRule type="cellIs" dxfId="7541" priority="7477" stopIfTrue="1" operator="lessThan">
      <formula>G168</formula>
    </cfRule>
  </conditionalFormatting>
  <conditionalFormatting sqref="O168">
    <cfRule type="cellIs" dxfId="7540" priority="7476" stopIfTrue="1" operator="lessThan">
      <formula>G168</formula>
    </cfRule>
  </conditionalFormatting>
  <conditionalFormatting sqref="O168">
    <cfRule type="cellIs" dxfId="7539" priority="7475" stopIfTrue="1" operator="lessThan">
      <formula>G168</formula>
    </cfRule>
  </conditionalFormatting>
  <conditionalFormatting sqref="O168">
    <cfRule type="cellIs" dxfId="7538" priority="7474" stopIfTrue="1" operator="lessThan">
      <formula>G168</formula>
    </cfRule>
  </conditionalFormatting>
  <conditionalFormatting sqref="O168">
    <cfRule type="cellIs" dxfId="7537" priority="7473" stopIfTrue="1" operator="lessThan">
      <formula>G168</formula>
    </cfRule>
  </conditionalFormatting>
  <conditionalFormatting sqref="O168">
    <cfRule type="cellIs" dxfId="7536" priority="7472" stopIfTrue="1" operator="lessThan">
      <formula>G168</formula>
    </cfRule>
  </conditionalFormatting>
  <conditionalFormatting sqref="O168">
    <cfRule type="cellIs" dxfId="7535" priority="7471" stopIfTrue="1" operator="lessThan">
      <formula>G168</formula>
    </cfRule>
  </conditionalFormatting>
  <conditionalFormatting sqref="O168">
    <cfRule type="cellIs" dxfId="7534" priority="7470" stopIfTrue="1" operator="lessThan">
      <formula>G168</formula>
    </cfRule>
  </conditionalFormatting>
  <conditionalFormatting sqref="O168">
    <cfRule type="cellIs" dxfId="7533" priority="7469" stopIfTrue="1" operator="lessThan">
      <formula>G168</formula>
    </cfRule>
  </conditionalFormatting>
  <conditionalFormatting sqref="O168">
    <cfRule type="cellIs" dxfId="7532" priority="7468" stopIfTrue="1" operator="lessThan">
      <formula>G168</formula>
    </cfRule>
  </conditionalFormatting>
  <conditionalFormatting sqref="O168">
    <cfRule type="cellIs" dxfId="7531" priority="7467" stopIfTrue="1" operator="lessThan">
      <formula>G168</formula>
    </cfRule>
  </conditionalFormatting>
  <conditionalFormatting sqref="O168">
    <cfRule type="cellIs" dxfId="7530" priority="7466" stopIfTrue="1" operator="lessThan">
      <formula>G168</formula>
    </cfRule>
  </conditionalFormatting>
  <conditionalFormatting sqref="O168">
    <cfRule type="cellIs" dxfId="7529" priority="7465" stopIfTrue="1" operator="lessThan">
      <formula>G168</formula>
    </cfRule>
  </conditionalFormatting>
  <conditionalFormatting sqref="O168">
    <cfRule type="cellIs" dxfId="7528" priority="7464" stopIfTrue="1" operator="lessThan">
      <formula>G168</formula>
    </cfRule>
  </conditionalFormatting>
  <conditionalFormatting sqref="O168">
    <cfRule type="cellIs" dxfId="7527" priority="7463" stopIfTrue="1" operator="lessThan">
      <formula>G168</formula>
    </cfRule>
  </conditionalFormatting>
  <conditionalFormatting sqref="O168">
    <cfRule type="cellIs" dxfId="7526" priority="7462" stopIfTrue="1" operator="lessThan">
      <formula>G168</formula>
    </cfRule>
  </conditionalFormatting>
  <conditionalFormatting sqref="O168">
    <cfRule type="cellIs" dxfId="7525" priority="7461" stopIfTrue="1" operator="lessThan">
      <formula>G168</formula>
    </cfRule>
  </conditionalFormatting>
  <conditionalFormatting sqref="O168">
    <cfRule type="cellIs" dxfId="7524" priority="7460" stopIfTrue="1" operator="lessThan">
      <formula>G168</formula>
    </cfRule>
  </conditionalFormatting>
  <conditionalFormatting sqref="O168">
    <cfRule type="cellIs" dxfId="7523" priority="7459" stopIfTrue="1" operator="lessThan">
      <formula>G168</formula>
    </cfRule>
  </conditionalFormatting>
  <conditionalFormatting sqref="O168">
    <cfRule type="cellIs" dxfId="7522" priority="7458" stopIfTrue="1" operator="lessThan">
      <formula>G168</formula>
    </cfRule>
  </conditionalFormatting>
  <conditionalFormatting sqref="O168">
    <cfRule type="cellIs" dxfId="7521" priority="7457" stopIfTrue="1" operator="lessThan">
      <formula>G168</formula>
    </cfRule>
  </conditionalFormatting>
  <conditionalFormatting sqref="O168">
    <cfRule type="cellIs" dxfId="7520" priority="7456" stopIfTrue="1" operator="lessThan">
      <formula>G168</formula>
    </cfRule>
  </conditionalFormatting>
  <conditionalFormatting sqref="O168">
    <cfRule type="cellIs" dxfId="7519" priority="7455" stopIfTrue="1" operator="lessThan">
      <formula>G168</formula>
    </cfRule>
  </conditionalFormatting>
  <conditionalFormatting sqref="O168">
    <cfRule type="cellIs" dxfId="7518" priority="7454" stopIfTrue="1" operator="lessThan">
      <formula>G168</formula>
    </cfRule>
  </conditionalFormatting>
  <conditionalFormatting sqref="O168">
    <cfRule type="cellIs" dxfId="7517" priority="7453" stopIfTrue="1" operator="lessThan">
      <formula>G168</formula>
    </cfRule>
  </conditionalFormatting>
  <conditionalFormatting sqref="O168">
    <cfRule type="cellIs" dxfId="7516" priority="7452" stopIfTrue="1" operator="lessThan">
      <formula>G168</formula>
    </cfRule>
  </conditionalFormatting>
  <conditionalFormatting sqref="O168">
    <cfRule type="cellIs" dxfId="7515" priority="7451" stopIfTrue="1" operator="lessThan">
      <formula>G168</formula>
    </cfRule>
  </conditionalFormatting>
  <conditionalFormatting sqref="O168">
    <cfRule type="cellIs" dxfId="7514" priority="7450" stopIfTrue="1" operator="lessThan">
      <formula>G168</formula>
    </cfRule>
  </conditionalFormatting>
  <conditionalFormatting sqref="O168">
    <cfRule type="cellIs" dxfId="7513" priority="7449" stopIfTrue="1" operator="lessThan">
      <formula>G168</formula>
    </cfRule>
  </conditionalFormatting>
  <conditionalFormatting sqref="O168">
    <cfRule type="cellIs" dxfId="7512" priority="7448" stopIfTrue="1" operator="lessThan">
      <formula>G168</formula>
    </cfRule>
  </conditionalFormatting>
  <conditionalFormatting sqref="O168">
    <cfRule type="cellIs" dxfId="7511" priority="7447" stopIfTrue="1" operator="lessThan">
      <formula>G168</formula>
    </cfRule>
  </conditionalFormatting>
  <conditionalFormatting sqref="O168">
    <cfRule type="cellIs" dxfId="7510" priority="7446" stopIfTrue="1" operator="lessThan">
      <formula>G168</formula>
    </cfRule>
  </conditionalFormatting>
  <conditionalFormatting sqref="O168">
    <cfRule type="cellIs" dxfId="7509" priority="7445" stopIfTrue="1" operator="lessThan">
      <formula>G168</formula>
    </cfRule>
  </conditionalFormatting>
  <conditionalFormatting sqref="O168">
    <cfRule type="cellIs" dxfId="7508" priority="7444" stopIfTrue="1" operator="lessThan">
      <formula>G168</formula>
    </cfRule>
  </conditionalFormatting>
  <conditionalFormatting sqref="O168">
    <cfRule type="cellIs" dxfId="7507" priority="7443" stopIfTrue="1" operator="lessThan">
      <formula>G168</formula>
    </cfRule>
  </conditionalFormatting>
  <conditionalFormatting sqref="O168">
    <cfRule type="cellIs" dxfId="7506" priority="7442" stopIfTrue="1" operator="lessThan">
      <formula>G168</formula>
    </cfRule>
  </conditionalFormatting>
  <conditionalFormatting sqref="O168">
    <cfRule type="cellIs" dxfId="7505" priority="7441" stopIfTrue="1" operator="lessThan">
      <formula>G168</formula>
    </cfRule>
  </conditionalFormatting>
  <conditionalFormatting sqref="O168">
    <cfRule type="cellIs" dxfId="7504" priority="7440" stopIfTrue="1" operator="lessThan">
      <formula>G168</formula>
    </cfRule>
  </conditionalFormatting>
  <conditionalFormatting sqref="O168">
    <cfRule type="cellIs" dxfId="7503" priority="7439" stopIfTrue="1" operator="lessThan">
      <formula>G168</formula>
    </cfRule>
  </conditionalFormatting>
  <conditionalFormatting sqref="O168">
    <cfRule type="cellIs" dxfId="7502" priority="7438" stopIfTrue="1" operator="lessThan">
      <formula>G168</formula>
    </cfRule>
  </conditionalFormatting>
  <conditionalFormatting sqref="O168">
    <cfRule type="cellIs" dxfId="7501" priority="7437" stopIfTrue="1" operator="lessThan">
      <formula>G168</formula>
    </cfRule>
  </conditionalFormatting>
  <conditionalFormatting sqref="O168">
    <cfRule type="cellIs" dxfId="7500" priority="7436" stopIfTrue="1" operator="lessThan">
      <formula>G168</formula>
    </cfRule>
  </conditionalFormatting>
  <conditionalFormatting sqref="O168">
    <cfRule type="cellIs" dxfId="7499" priority="7435" stopIfTrue="1" operator="lessThan">
      <formula>G168</formula>
    </cfRule>
  </conditionalFormatting>
  <conditionalFormatting sqref="O168">
    <cfRule type="cellIs" dxfId="7498" priority="7434" stopIfTrue="1" operator="lessThan">
      <formula>G168</formula>
    </cfRule>
  </conditionalFormatting>
  <conditionalFormatting sqref="O168">
    <cfRule type="cellIs" dxfId="7497" priority="7433" stopIfTrue="1" operator="lessThan">
      <formula>G168</formula>
    </cfRule>
  </conditionalFormatting>
  <conditionalFormatting sqref="O168">
    <cfRule type="cellIs" dxfId="7496" priority="7432" stopIfTrue="1" operator="lessThan">
      <formula>G168</formula>
    </cfRule>
  </conditionalFormatting>
  <conditionalFormatting sqref="O168">
    <cfRule type="cellIs" dxfId="7495" priority="7431" stopIfTrue="1" operator="lessThan">
      <formula>G168</formula>
    </cfRule>
  </conditionalFormatting>
  <conditionalFormatting sqref="O168">
    <cfRule type="cellIs" dxfId="7494" priority="7430" stopIfTrue="1" operator="lessThan">
      <formula>G168</formula>
    </cfRule>
  </conditionalFormatting>
  <conditionalFormatting sqref="O168">
    <cfRule type="cellIs" dxfId="7493" priority="7429" stopIfTrue="1" operator="lessThan">
      <formula>G168</formula>
    </cfRule>
  </conditionalFormatting>
  <conditionalFormatting sqref="O168">
    <cfRule type="cellIs" dxfId="7492" priority="7428" stopIfTrue="1" operator="lessThan">
      <formula>G168</formula>
    </cfRule>
  </conditionalFormatting>
  <conditionalFormatting sqref="O168">
    <cfRule type="cellIs" dxfId="7491" priority="7427" stopIfTrue="1" operator="lessThan">
      <formula>G168</formula>
    </cfRule>
  </conditionalFormatting>
  <conditionalFormatting sqref="O168">
    <cfRule type="cellIs" dxfId="7490" priority="7426" stopIfTrue="1" operator="lessThan">
      <formula>G168</formula>
    </cfRule>
  </conditionalFormatting>
  <conditionalFormatting sqref="O168">
    <cfRule type="cellIs" dxfId="7489" priority="7425" stopIfTrue="1" operator="lessThan">
      <formula>G168</formula>
    </cfRule>
  </conditionalFormatting>
  <conditionalFormatting sqref="O168">
    <cfRule type="cellIs" dxfId="7488" priority="7424" stopIfTrue="1" operator="lessThan">
      <formula>G168</formula>
    </cfRule>
  </conditionalFormatting>
  <conditionalFormatting sqref="O168">
    <cfRule type="cellIs" dxfId="7487" priority="7423" stopIfTrue="1" operator="lessThan">
      <formula>G168</formula>
    </cfRule>
  </conditionalFormatting>
  <conditionalFormatting sqref="O168">
    <cfRule type="cellIs" dxfId="7486" priority="7422" stopIfTrue="1" operator="lessThan">
      <formula>G168</formula>
    </cfRule>
  </conditionalFormatting>
  <conditionalFormatting sqref="O168">
    <cfRule type="cellIs" dxfId="7485" priority="7421" stopIfTrue="1" operator="lessThan">
      <formula>G168</formula>
    </cfRule>
  </conditionalFormatting>
  <conditionalFormatting sqref="O168">
    <cfRule type="cellIs" dxfId="7484" priority="7420" stopIfTrue="1" operator="lessThan">
      <formula>G168</formula>
    </cfRule>
  </conditionalFormatting>
  <conditionalFormatting sqref="O168">
    <cfRule type="cellIs" dxfId="7483" priority="7419" stopIfTrue="1" operator="lessThan">
      <formula>G168</formula>
    </cfRule>
  </conditionalFormatting>
  <conditionalFormatting sqref="O168">
    <cfRule type="cellIs" dxfId="7482" priority="7418" stopIfTrue="1" operator="lessThan">
      <formula>G168</formula>
    </cfRule>
  </conditionalFormatting>
  <conditionalFormatting sqref="O168">
    <cfRule type="cellIs" dxfId="7481" priority="7417" stopIfTrue="1" operator="lessThan">
      <formula>G168</formula>
    </cfRule>
  </conditionalFormatting>
  <conditionalFormatting sqref="O168">
    <cfRule type="cellIs" dxfId="7480" priority="7416" stopIfTrue="1" operator="lessThan">
      <formula>G168</formula>
    </cfRule>
  </conditionalFormatting>
  <conditionalFormatting sqref="O168">
    <cfRule type="cellIs" dxfId="7479" priority="7415" stopIfTrue="1" operator="lessThan">
      <formula>G168</formula>
    </cfRule>
  </conditionalFormatting>
  <conditionalFormatting sqref="O168">
    <cfRule type="cellIs" dxfId="7478" priority="7414" stopIfTrue="1" operator="lessThan">
      <formula>G168</formula>
    </cfRule>
  </conditionalFormatting>
  <conditionalFormatting sqref="O168">
    <cfRule type="cellIs" dxfId="7477" priority="7413" stopIfTrue="1" operator="lessThan">
      <formula>G168</formula>
    </cfRule>
  </conditionalFormatting>
  <conditionalFormatting sqref="O168">
    <cfRule type="cellIs" dxfId="7476" priority="7412" stopIfTrue="1" operator="lessThan">
      <formula>G168</formula>
    </cfRule>
  </conditionalFormatting>
  <conditionalFormatting sqref="O168">
    <cfRule type="cellIs" dxfId="7475" priority="7411" stopIfTrue="1" operator="lessThan">
      <formula>G168</formula>
    </cfRule>
  </conditionalFormatting>
  <conditionalFormatting sqref="O168">
    <cfRule type="cellIs" dxfId="7474" priority="7410" stopIfTrue="1" operator="lessThan">
      <formula>G168</formula>
    </cfRule>
  </conditionalFormatting>
  <conditionalFormatting sqref="O168">
    <cfRule type="cellIs" dxfId="7473" priority="7409" stopIfTrue="1" operator="lessThan">
      <formula>G168</formula>
    </cfRule>
  </conditionalFormatting>
  <conditionalFormatting sqref="O168">
    <cfRule type="cellIs" dxfId="7472" priority="7408" stopIfTrue="1" operator="lessThan">
      <formula>G168</formula>
    </cfRule>
  </conditionalFormatting>
  <conditionalFormatting sqref="O168">
    <cfRule type="cellIs" dxfId="7471" priority="7407" stopIfTrue="1" operator="lessThan">
      <formula>G168</formula>
    </cfRule>
  </conditionalFormatting>
  <conditionalFormatting sqref="O168">
    <cfRule type="cellIs" dxfId="7470" priority="7406" stopIfTrue="1" operator="lessThan">
      <formula>G168</formula>
    </cfRule>
  </conditionalFormatting>
  <conditionalFormatting sqref="O168">
    <cfRule type="cellIs" dxfId="7469" priority="7405" stopIfTrue="1" operator="lessThan">
      <formula>G168</formula>
    </cfRule>
  </conditionalFormatting>
  <conditionalFormatting sqref="O168">
    <cfRule type="cellIs" dxfId="7468" priority="7404" stopIfTrue="1" operator="lessThan">
      <formula>G168</formula>
    </cfRule>
  </conditionalFormatting>
  <conditionalFormatting sqref="O168">
    <cfRule type="cellIs" dxfId="7467" priority="7403" stopIfTrue="1" operator="lessThan">
      <formula>G168</formula>
    </cfRule>
  </conditionalFormatting>
  <conditionalFormatting sqref="O168">
    <cfRule type="cellIs" dxfId="7466" priority="7402" stopIfTrue="1" operator="lessThan">
      <formula>G168</formula>
    </cfRule>
  </conditionalFormatting>
  <conditionalFormatting sqref="O168">
    <cfRule type="cellIs" dxfId="7465" priority="7401" stopIfTrue="1" operator="lessThan">
      <formula>G168</formula>
    </cfRule>
  </conditionalFormatting>
  <conditionalFormatting sqref="O168">
    <cfRule type="cellIs" dxfId="7464" priority="7400" stopIfTrue="1" operator="lessThan">
      <formula>G168</formula>
    </cfRule>
  </conditionalFormatting>
  <conditionalFormatting sqref="O168">
    <cfRule type="cellIs" dxfId="7463" priority="7399" stopIfTrue="1" operator="lessThan">
      <formula>G168</formula>
    </cfRule>
  </conditionalFormatting>
  <conditionalFormatting sqref="O168">
    <cfRule type="cellIs" dxfId="7462" priority="7398" stopIfTrue="1" operator="lessThan">
      <formula>G168</formula>
    </cfRule>
  </conditionalFormatting>
  <conditionalFormatting sqref="O168">
    <cfRule type="cellIs" dxfId="7461" priority="7397" stopIfTrue="1" operator="lessThan">
      <formula>G168</formula>
    </cfRule>
  </conditionalFormatting>
  <conditionalFormatting sqref="O168">
    <cfRule type="cellIs" dxfId="7460" priority="7396" stopIfTrue="1" operator="lessThan">
      <formula>G168</formula>
    </cfRule>
  </conditionalFormatting>
  <conditionalFormatting sqref="O168">
    <cfRule type="cellIs" dxfId="7459" priority="7395" stopIfTrue="1" operator="lessThan">
      <formula>G168</formula>
    </cfRule>
  </conditionalFormatting>
  <conditionalFormatting sqref="O168">
    <cfRule type="cellIs" dxfId="7458" priority="7394" stopIfTrue="1" operator="lessThan">
      <formula>G168</formula>
    </cfRule>
  </conditionalFormatting>
  <conditionalFormatting sqref="O168">
    <cfRule type="cellIs" dxfId="7457" priority="7393" stopIfTrue="1" operator="lessThan">
      <formula>G168</formula>
    </cfRule>
  </conditionalFormatting>
  <conditionalFormatting sqref="O168">
    <cfRule type="cellIs" dxfId="7456" priority="7392" stopIfTrue="1" operator="lessThan">
      <formula>G168</formula>
    </cfRule>
  </conditionalFormatting>
  <conditionalFormatting sqref="O168">
    <cfRule type="cellIs" dxfId="7455" priority="7391" stopIfTrue="1" operator="lessThan">
      <formula>G168</formula>
    </cfRule>
  </conditionalFormatting>
  <conditionalFormatting sqref="O168">
    <cfRule type="cellIs" dxfId="7454" priority="7390" stopIfTrue="1" operator="lessThan">
      <formula>G168</formula>
    </cfRule>
  </conditionalFormatting>
  <conditionalFormatting sqref="O168">
    <cfRule type="cellIs" dxfId="7453" priority="7389" stopIfTrue="1" operator="lessThan">
      <formula>G168</formula>
    </cfRule>
  </conditionalFormatting>
  <conditionalFormatting sqref="O168">
    <cfRule type="cellIs" dxfId="7452" priority="7388" stopIfTrue="1" operator="lessThan">
      <formula>G168</formula>
    </cfRule>
  </conditionalFormatting>
  <conditionalFormatting sqref="O168">
    <cfRule type="cellIs" dxfId="7451" priority="7387" stopIfTrue="1" operator="lessThan">
      <formula>G168</formula>
    </cfRule>
  </conditionalFormatting>
  <conditionalFormatting sqref="O168">
    <cfRule type="cellIs" dxfId="7450" priority="7386" stopIfTrue="1" operator="lessThan">
      <formula>G168</formula>
    </cfRule>
  </conditionalFormatting>
  <conditionalFormatting sqref="O168">
    <cfRule type="cellIs" dxfId="7449" priority="7385" stopIfTrue="1" operator="lessThan">
      <formula>G168</formula>
    </cfRule>
  </conditionalFormatting>
  <conditionalFormatting sqref="O168">
    <cfRule type="cellIs" dxfId="7448" priority="7384" stopIfTrue="1" operator="lessThan">
      <formula>G168</formula>
    </cfRule>
  </conditionalFormatting>
  <conditionalFormatting sqref="O168">
    <cfRule type="cellIs" dxfId="7447" priority="7383" stopIfTrue="1" operator="lessThan">
      <formula>G168</formula>
    </cfRule>
  </conditionalFormatting>
  <conditionalFormatting sqref="O168">
    <cfRule type="cellIs" dxfId="7446" priority="7382" stopIfTrue="1" operator="lessThan">
      <formula>G168</formula>
    </cfRule>
  </conditionalFormatting>
  <conditionalFormatting sqref="O168">
    <cfRule type="cellIs" dxfId="7445" priority="7381" stopIfTrue="1" operator="lessThan">
      <formula>G168</formula>
    </cfRule>
  </conditionalFormatting>
  <conditionalFormatting sqref="O168">
    <cfRule type="cellIs" dxfId="7444" priority="7380" stopIfTrue="1" operator="lessThan">
      <formula>G168</formula>
    </cfRule>
  </conditionalFormatting>
  <conditionalFormatting sqref="O168">
    <cfRule type="cellIs" dxfId="7443" priority="7379" stopIfTrue="1" operator="lessThan">
      <formula>G168</formula>
    </cfRule>
  </conditionalFormatting>
  <conditionalFormatting sqref="O168">
    <cfRule type="cellIs" dxfId="7442" priority="7378" stopIfTrue="1" operator="lessThan">
      <formula>G168</formula>
    </cfRule>
  </conditionalFormatting>
  <conditionalFormatting sqref="O168">
    <cfRule type="cellIs" dxfId="7441" priority="7377" stopIfTrue="1" operator="lessThan">
      <formula>G168</formula>
    </cfRule>
  </conditionalFormatting>
  <conditionalFormatting sqref="O168">
    <cfRule type="cellIs" dxfId="7440" priority="7376" stopIfTrue="1" operator="lessThan">
      <formula>G168</formula>
    </cfRule>
  </conditionalFormatting>
  <conditionalFormatting sqref="O168">
    <cfRule type="cellIs" dxfId="7439" priority="7375" stopIfTrue="1" operator="lessThan">
      <formula>G168</formula>
    </cfRule>
  </conditionalFormatting>
  <conditionalFormatting sqref="O168">
    <cfRule type="cellIs" dxfId="7438" priority="7374" stopIfTrue="1" operator="lessThan">
      <formula>G168</formula>
    </cfRule>
  </conditionalFormatting>
  <conditionalFormatting sqref="O168">
    <cfRule type="cellIs" dxfId="7437" priority="7373" stopIfTrue="1" operator="lessThan">
      <formula>G168</formula>
    </cfRule>
  </conditionalFormatting>
  <conditionalFormatting sqref="O168">
    <cfRule type="cellIs" dxfId="7436" priority="7372" stopIfTrue="1" operator="lessThan">
      <formula>G168</formula>
    </cfRule>
  </conditionalFormatting>
  <conditionalFormatting sqref="O168">
    <cfRule type="cellIs" dxfId="7435" priority="7371" stopIfTrue="1" operator="lessThan">
      <formula>G168</formula>
    </cfRule>
  </conditionalFormatting>
  <conditionalFormatting sqref="O168">
    <cfRule type="cellIs" dxfId="7434" priority="7370" stopIfTrue="1" operator="lessThan">
      <formula>G168</formula>
    </cfRule>
  </conditionalFormatting>
  <conditionalFormatting sqref="O168">
    <cfRule type="cellIs" dxfId="7433" priority="7369" stopIfTrue="1" operator="lessThan">
      <formula>G168</formula>
    </cfRule>
  </conditionalFormatting>
  <conditionalFormatting sqref="O168">
    <cfRule type="cellIs" dxfId="7432" priority="7368" stopIfTrue="1" operator="lessThan">
      <formula>G168</formula>
    </cfRule>
  </conditionalFormatting>
  <conditionalFormatting sqref="O168">
    <cfRule type="cellIs" dxfId="7431" priority="7367" stopIfTrue="1" operator="lessThan">
      <formula>G168</formula>
    </cfRule>
  </conditionalFormatting>
  <conditionalFormatting sqref="O168">
    <cfRule type="cellIs" dxfId="7430" priority="7366" stopIfTrue="1" operator="lessThan">
      <formula>G168</formula>
    </cfRule>
  </conditionalFormatting>
  <conditionalFormatting sqref="O168">
    <cfRule type="cellIs" dxfId="7429" priority="7365" stopIfTrue="1" operator="lessThan">
      <formula>G168</formula>
    </cfRule>
  </conditionalFormatting>
  <conditionalFormatting sqref="O168">
    <cfRule type="cellIs" dxfId="7428" priority="7364" stopIfTrue="1" operator="lessThan">
      <formula>G168</formula>
    </cfRule>
  </conditionalFormatting>
  <conditionalFormatting sqref="O168">
    <cfRule type="cellIs" dxfId="7427" priority="7363" stopIfTrue="1" operator="lessThan">
      <formula>G168</formula>
    </cfRule>
  </conditionalFormatting>
  <conditionalFormatting sqref="O168">
    <cfRule type="cellIs" dxfId="7426" priority="7362" stopIfTrue="1" operator="lessThan">
      <formula>G168</formula>
    </cfRule>
  </conditionalFormatting>
  <conditionalFormatting sqref="O168">
    <cfRule type="cellIs" dxfId="7425" priority="7361" stopIfTrue="1" operator="lessThan">
      <formula>G168</formula>
    </cfRule>
  </conditionalFormatting>
  <conditionalFormatting sqref="O168">
    <cfRule type="cellIs" dxfId="7424" priority="7360" stopIfTrue="1" operator="lessThan">
      <formula>G168</formula>
    </cfRule>
  </conditionalFormatting>
  <conditionalFormatting sqref="O168">
    <cfRule type="cellIs" dxfId="7423" priority="7359" stopIfTrue="1" operator="lessThan">
      <formula>G168</formula>
    </cfRule>
  </conditionalFormatting>
  <conditionalFormatting sqref="O168">
    <cfRule type="cellIs" dxfId="7422" priority="7358" stopIfTrue="1" operator="lessThan">
      <formula>G168</formula>
    </cfRule>
  </conditionalFormatting>
  <conditionalFormatting sqref="O168">
    <cfRule type="cellIs" dxfId="7421" priority="7357" stopIfTrue="1" operator="lessThan">
      <formula>G168</formula>
    </cfRule>
  </conditionalFormatting>
  <conditionalFormatting sqref="O168">
    <cfRule type="cellIs" dxfId="7420" priority="7356" stopIfTrue="1" operator="lessThan">
      <formula>G168</formula>
    </cfRule>
  </conditionalFormatting>
  <conditionalFormatting sqref="O168">
    <cfRule type="cellIs" dxfId="7419" priority="7355" stopIfTrue="1" operator="lessThan">
      <formula>G168</formula>
    </cfRule>
  </conditionalFormatting>
  <conditionalFormatting sqref="O168">
    <cfRule type="cellIs" dxfId="7418" priority="7354" stopIfTrue="1" operator="lessThan">
      <formula>G168</formula>
    </cfRule>
  </conditionalFormatting>
  <conditionalFormatting sqref="O168">
    <cfRule type="cellIs" dxfId="7417" priority="7353" stopIfTrue="1" operator="lessThan">
      <formula>G168</formula>
    </cfRule>
  </conditionalFormatting>
  <conditionalFormatting sqref="O168">
    <cfRule type="cellIs" dxfId="7416" priority="7352" stopIfTrue="1" operator="lessThan">
      <formula>G168</formula>
    </cfRule>
  </conditionalFormatting>
  <conditionalFormatting sqref="O168">
    <cfRule type="cellIs" dxfId="7415" priority="7351" stopIfTrue="1" operator="lessThan">
      <formula>G168</formula>
    </cfRule>
  </conditionalFormatting>
  <conditionalFormatting sqref="O168">
    <cfRule type="cellIs" dxfId="7414" priority="7350" stopIfTrue="1" operator="lessThan">
      <formula>G168</formula>
    </cfRule>
  </conditionalFormatting>
  <conditionalFormatting sqref="O168">
    <cfRule type="cellIs" dxfId="7413" priority="7349" stopIfTrue="1" operator="lessThan">
      <formula>G168</formula>
    </cfRule>
  </conditionalFormatting>
  <conditionalFormatting sqref="O168">
    <cfRule type="cellIs" dxfId="7412" priority="7348" stopIfTrue="1" operator="lessThan">
      <formula>G168</formula>
    </cfRule>
  </conditionalFormatting>
  <conditionalFormatting sqref="O168">
    <cfRule type="cellIs" dxfId="7411" priority="7347" stopIfTrue="1" operator="lessThan">
      <formula>G168</formula>
    </cfRule>
  </conditionalFormatting>
  <conditionalFormatting sqref="O168">
    <cfRule type="cellIs" dxfId="7410" priority="7346" stopIfTrue="1" operator="lessThan">
      <formula>G168</formula>
    </cfRule>
  </conditionalFormatting>
  <conditionalFormatting sqref="O168">
    <cfRule type="cellIs" dxfId="7409" priority="7345" stopIfTrue="1" operator="lessThan">
      <formula>G168</formula>
    </cfRule>
  </conditionalFormatting>
  <conditionalFormatting sqref="O168">
    <cfRule type="cellIs" dxfId="7408" priority="7344" stopIfTrue="1" operator="lessThan">
      <formula>G168</formula>
    </cfRule>
  </conditionalFormatting>
  <conditionalFormatting sqref="O168">
    <cfRule type="cellIs" dxfId="7407" priority="7343" stopIfTrue="1" operator="lessThan">
      <formula>G168</formula>
    </cfRule>
  </conditionalFormatting>
  <conditionalFormatting sqref="O168">
    <cfRule type="cellIs" dxfId="7406" priority="7342" stopIfTrue="1" operator="lessThan">
      <formula>G168</formula>
    </cfRule>
  </conditionalFormatting>
  <conditionalFormatting sqref="O168">
    <cfRule type="cellIs" dxfId="7405" priority="7341" stopIfTrue="1" operator="lessThan">
      <formula>G168</formula>
    </cfRule>
  </conditionalFormatting>
  <conditionalFormatting sqref="O168">
    <cfRule type="cellIs" dxfId="7404" priority="7340" stopIfTrue="1" operator="lessThan">
      <formula>G168</formula>
    </cfRule>
  </conditionalFormatting>
  <conditionalFormatting sqref="O168">
    <cfRule type="cellIs" dxfId="7403" priority="7339" stopIfTrue="1" operator="lessThan">
      <formula>G168</formula>
    </cfRule>
  </conditionalFormatting>
  <conditionalFormatting sqref="O168">
    <cfRule type="cellIs" dxfId="7402" priority="7338" stopIfTrue="1" operator="lessThan">
      <formula>G168</formula>
    </cfRule>
  </conditionalFormatting>
  <conditionalFormatting sqref="O168">
    <cfRule type="cellIs" dxfId="7401" priority="7337" stopIfTrue="1" operator="lessThan">
      <formula>G168</formula>
    </cfRule>
  </conditionalFormatting>
  <conditionalFormatting sqref="O168">
    <cfRule type="cellIs" dxfId="7400" priority="7336" stopIfTrue="1" operator="lessThan">
      <formula>G168</formula>
    </cfRule>
  </conditionalFormatting>
  <conditionalFormatting sqref="O168">
    <cfRule type="cellIs" dxfId="7399" priority="7335" stopIfTrue="1" operator="lessThan">
      <formula>G168</formula>
    </cfRule>
  </conditionalFormatting>
  <conditionalFormatting sqref="O168">
    <cfRule type="cellIs" dxfId="7398" priority="7334" stopIfTrue="1" operator="lessThan">
      <formula>G168</formula>
    </cfRule>
  </conditionalFormatting>
  <conditionalFormatting sqref="O168">
    <cfRule type="cellIs" dxfId="7397" priority="7333" stopIfTrue="1" operator="lessThan">
      <formula>G168</formula>
    </cfRule>
  </conditionalFormatting>
  <conditionalFormatting sqref="O168">
    <cfRule type="cellIs" dxfId="7396" priority="7332" stopIfTrue="1" operator="lessThan">
      <formula>G168</formula>
    </cfRule>
  </conditionalFormatting>
  <conditionalFormatting sqref="O168">
    <cfRule type="cellIs" dxfId="7395" priority="7331" stopIfTrue="1" operator="lessThan">
      <formula>G168</formula>
    </cfRule>
  </conditionalFormatting>
  <conditionalFormatting sqref="O168">
    <cfRule type="cellIs" dxfId="7394" priority="7330" stopIfTrue="1" operator="lessThan">
      <formula>G168</formula>
    </cfRule>
  </conditionalFormatting>
  <conditionalFormatting sqref="O168">
    <cfRule type="cellIs" dxfId="7393" priority="7329" stopIfTrue="1" operator="lessThan">
      <formula>G168</formula>
    </cfRule>
  </conditionalFormatting>
  <conditionalFormatting sqref="O168">
    <cfRule type="cellIs" dxfId="7392" priority="7328" stopIfTrue="1" operator="lessThan">
      <formula>G168</formula>
    </cfRule>
  </conditionalFormatting>
  <conditionalFormatting sqref="O168">
    <cfRule type="cellIs" dxfId="7391" priority="7327" stopIfTrue="1" operator="lessThan">
      <formula>G168</formula>
    </cfRule>
  </conditionalFormatting>
  <conditionalFormatting sqref="O168">
    <cfRule type="cellIs" dxfId="7390" priority="7326" stopIfTrue="1" operator="lessThan">
      <formula>G168</formula>
    </cfRule>
  </conditionalFormatting>
  <conditionalFormatting sqref="O168">
    <cfRule type="cellIs" dxfId="7389" priority="7325" stopIfTrue="1" operator="lessThan">
      <formula>G168</formula>
    </cfRule>
  </conditionalFormatting>
  <conditionalFormatting sqref="O168">
    <cfRule type="cellIs" dxfId="7388" priority="7324" stopIfTrue="1" operator="lessThan">
      <formula>G168</formula>
    </cfRule>
  </conditionalFormatting>
  <conditionalFormatting sqref="O168">
    <cfRule type="cellIs" dxfId="7387" priority="7323" stopIfTrue="1" operator="lessThan">
      <formula>G168</formula>
    </cfRule>
  </conditionalFormatting>
  <conditionalFormatting sqref="O168">
    <cfRule type="cellIs" dxfId="7386" priority="7322" stopIfTrue="1" operator="lessThan">
      <formula>G168</formula>
    </cfRule>
  </conditionalFormatting>
  <conditionalFormatting sqref="O168">
    <cfRule type="cellIs" dxfId="7385" priority="7321" stopIfTrue="1" operator="lessThan">
      <formula>G168</formula>
    </cfRule>
  </conditionalFormatting>
  <conditionalFormatting sqref="O168">
    <cfRule type="cellIs" dxfId="7384" priority="7320" stopIfTrue="1" operator="lessThan">
      <formula>G168</formula>
    </cfRule>
  </conditionalFormatting>
  <conditionalFormatting sqref="O168">
    <cfRule type="cellIs" dxfId="7383" priority="7319" stopIfTrue="1" operator="lessThan">
      <formula>G168</formula>
    </cfRule>
  </conditionalFormatting>
  <conditionalFormatting sqref="O168">
    <cfRule type="cellIs" dxfId="7382" priority="7318" stopIfTrue="1" operator="lessThan">
      <formula>G168</formula>
    </cfRule>
  </conditionalFormatting>
  <conditionalFormatting sqref="O168">
    <cfRule type="cellIs" dxfId="7381" priority="7317" stopIfTrue="1" operator="lessThan">
      <formula>G168</formula>
    </cfRule>
  </conditionalFormatting>
  <conditionalFormatting sqref="O168">
    <cfRule type="cellIs" dxfId="7380" priority="7316" stopIfTrue="1" operator="lessThan">
      <formula>G168</formula>
    </cfRule>
  </conditionalFormatting>
  <conditionalFormatting sqref="O168">
    <cfRule type="cellIs" dxfId="7379" priority="7315" stopIfTrue="1" operator="lessThan">
      <formula>G168</formula>
    </cfRule>
  </conditionalFormatting>
  <conditionalFormatting sqref="O168">
    <cfRule type="cellIs" dxfId="7378" priority="7314" stopIfTrue="1" operator="lessThan">
      <formula>G168</formula>
    </cfRule>
  </conditionalFormatting>
  <conditionalFormatting sqref="O168">
    <cfRule type="cellIs" dxfId="7377" priority="7313" stopIfTrue="1" operator="lessThan">
      <formula>G168</formula>
    </cfRule>
  </conditionalFormatting>
  <conditionalFormatting sqref="O168">
    <cfRule type="cellIs" dxfId="7376" priority="7312" stopIfTrue="1" operator="lessThan">
      <formula>G168</formula>
    </cfRule>
  </conditionalFormatting>
  <conditionalFormatting sqref="O168">
    <cfRule type="cellIs" dxfId="7375" priority="7311" stopIfTrue="1" operator="lessThan">
      <formula>G168</formula>
    </cfRule>
  </conditionalFormatting>
  <conditionalFormatting sqref="O168">
    <cfRule type="cellIs" dxfId="7374" priority="7310" stopIfTrue="1" operator="lessThan">
      <formula>G168</formula>
    </cfRule>
  </conditionalFormatting>
  <conditionalFormatting sqref="O168">
    <cfRule type="cellIs" dxfId="7373" priority="7309" stopIfTrue="1" operator="lessThan">
      <formula>G168</formula>
    </cfRule>
  </conditionalFormatting>
  <conditionalFormatting sqref="O168">
    <cfRule type="cellIs" dxfId="7372" priority="7308" stopIfTrue="1" operator="lessThan">
      <formula>G168</formula>
    </cfRule>
  </conditionalFormatting>
  <conditionalFormatting sqref="O168">
    <cfRule type="cellIs" dxfId="7371" priority="7307" stopIfTrue="1" operator="lessThan">
      <formula>G168</formula>
    </cfRule>
  </conditionalFormatting>
  <conditionalFormatting sqref="O168">
    <cfRule type="cellIs" dxfId="7370" priority="7306" stopIfTrue="1" operator="lessThan">
      <formula>G168</formula>
    </cfRule>
  </conditionalFormatting>
  <conditionalFormatting sqref="O168">
    <cfRule type="cellIs" dxfId="7369" priority="7305" stopIfTrue="1" operator="lessThan">
      <formula>G168</formula>
    </cfRule>
  </conditionalFormatting>
  <conditionalFormatting sqref="O168">
    <cfRule type="cellIs" dxfId="7368" priority="7304" stopIfTrue="1" operator="lessThan">
      <formula>G168</formula>
    </cfRule>
  </conditionalFormatting>
  <conditionalFormatting sqref="O168">
    <cfRule type="cellIs" dxfId="7367" priority="7303" stopIfTrue="1" operator="lessThan">
      <formula>G168</formula>
    </cfRule>
  </conditionalFormatting>
  <conditionalFormatting sqref="O168">
    <cfRule type="cellIs" dxfId="7366" priority="7302" stopIfTrue="1" operator="lessThan">
      <formula>G168</formula>
    </cfRule>
  </conditionalFormatting>
  <conditionalFormatting sqref="O168">
    <cfRule type="cellIs" dxfId="7365" priority="7301" stopIfTrue="1" operator="lessThan">
      <formula>G168</formula>
    </cfRule>
  </conditionalFormatting>
  <conditionalFormatting sqref="O168">
    <cfRule type="cellIs" dxfId="7364" priority="7300" stopIfTrue="1" operator="lessThan">
      <formula>G168</formula>
    </cfRule>
  </conditionalFormatting>
  <conditionalFormatting sqref="O168">
    <cfRule type="cellIs" dxfId="7363" priority="7299" stopIfTrue="1" operator="lessThan">
      <formula>G168</formula>
    </cfRule>
  </conditionalFormatting>
  <conditionalFormatting sqref="O168">
    <cfRule type="cellIs" dxfId="7362" priority="7298" stopIfTrue="1" operator="lessThan">
      <formula>G168</formula>
    </cfRule>
  </conditionalFormatting>
  <conditionalFormatting sqref="O168">
    <cfRule type="cellIs" dxfId="7361" priority="7297" stopIfTrue="1" operator="lessThan">
      <formula>G168</formula>
    </cfRule>
  </conditionalFormatting>
  <conditionalFormatting sqref="O168">
    <cfRule type="cellIs" dxfId="7360" priority="7296" stopIfTrue="1" operator="lessThan">
      <formula>G168</formula>
    </cfRule>
  </conditionalFormatting>
  <conditionalFormatting sqref="O168">
    <cfRule type="cellIs" dxfId="7359" priority="7295" stopIfTrue="1" operator="lessThan">
      <formula>G168</formula>
    </cfRule>
  </conditionalFormatting>
  <conditionalFormatting sqref="O168">
    <cfRule type="cellIs" dxfId="7358" priority="7294" stopIfTrue="1" operator="lessThan">
      <formula>G168</formula>
    </cfRule>
  </conditionalFormatting>
  <conditionalFormatting sqref="O168">
    <cfRule type="cellIs" dxfId="7357" priority="7293" stopIfTrue="1" operator="lessThan">
      <formula>G168</formula>
    </cfRule>
  </conditionalFormatting>
  <conditionalFormatting sqref="O168">
    <cfRule type="cellIs" dxfId="7356" priority="7292" stopIfTrue="1" operator="lessThan">
      <formula>G168</formula>
    </cfRule>
  </conditionalFormatting>
  <conditionalFormatting sqref="O168">
    <cfRule type="cellIs" dxfId="7355" priority="7291" stopIfTrue="1" operator="lessThan">
      <formula>G168</formula>
    </cfRule>
  </conditionalFormatting>
  <conditionalFormatting sqref="O168">
    <cfRule type="cellIs" dxfId="7354" priority="7290" stopIfTrue="1" operator="lessThan">
      <formula>G168</formula>
    </cfRule>
  </conditionalFormatting>
  <conditionalFormatting sqref="O168">
    <cfRule type="cellIs" dxfId="7353" priority="7289" stopIfTrue="1" operator="lessThan">
      <formula>G168</formula>
    </cfRule>
  </conditionalFormatting>
  <conditionalFormatting sqref="O168">
    <cfRule type="cellIs" dxfId="7352" priority="7288" stopIfTrue="1" operator="lessThan">
      <formula>G168</formula>
    </cfRule>
  </conditionalFormatting>
  <conditionalFormatting sqref="O168">
    <cfRule type="cellIs" dxfId="7351" priority="7287" stopIfTrue="1" operator="lessThan">
      <formula>G168</formula>
    </cfRule>
  </conditionalFormatting>
  <conditionalFormatting sqref="O168">
    <cfRule type="cellIs" dxfId="7350" priority="7286" stopIfTrue="1" operator="lessThan">
      <formula>G168</formula>
    </cfRule>
  </conditionalFormatting>
  <conditionalFormatting sqref="O168">
    <cfRule type="cellIs" dxfId="7349" priority="7285" stopIfTrue="1" operator="lessThan">
      <formula>G168</formula>
    </cfRule>
  </conditionalFormatting>
  <conditionalFormatting sqref="O168">
    <cfRule type="cellIs" dxfId="7348" priority="7284" stopIfTrue="1" operator="lessThan">
      <formula>G168</formula>
    </cfRule>
  </conditionalFormatting>
  <conditionalFormatting sqref="O168">
    <cfRule type="cellIs" dxfId="7347" priority="7283" stopIfTrue="1" operator="lessThan">
      <formula>G168</formula>
    </cfRule>
  </conditionalFormatting>
  <conditionalFormatting sqref="O168">
    <cfRule type="cellIs" dxfId="7346" priority="7282" stopIfTrue="1" operator="lessThan">
      <formula>G168</formula>
    </cfRule>
  </conditionalFormatting>
  <conditionalFormatting sqref="O168">
    <cfRule type="cellIs" dxfId="7345" priority="7281" stopIfTrue="1" operator="lessThan">
      <formula>G168</formula>
    </cfRule>
  </conditionalFormatting>
  <conditionalFormatting sqref="O168">
    <cfRule type="cellIs" dxfId="7344" priority="7280" stopIfTrue="1" operator="lessThan">
      <formula>G168</formula>
    </cfRule>
  </conditionalFormatting>
  <conditionalFormatting sqref="O168">
    <cfRule type="cellIs" dxfId="7343" priority="7279" stopIfTrue="1" operator="lessThan">
      <formula>G168</formula>
    </cfRule>
  </conditionalFormatting>
  <conditionalFormatting sqref="O168">
    <cfRule type="cellIs" dxfId="7342" priority="7278" stopIfTrue="1" operator="lessThan">
      <formula>G168</formula>
    </cfRule>
  </conditionalFormatting>
  <conditionalFormatting sqref="O168">
    <cfRule type="cellIs" dxfId="7341" priority="7277" stopIfTrue="1" operator="lessThan">
      <formula>G168</formula>
    </cfRule>
  </conditionalFormatting>
  <conditionalFormatting sqref="O168">
    <cfRule type="cellIs" dxfId="7340" priority="7276" stopIfTrue="1" operator="lessThan">
      <formula>G168</formula>
    </cfRule>
  </conditionalFormatting>
  <conditionalFormatting sqref="O168">
    <cfRule type="cellIs" dxfId="7339" priority="7275" stopIfTrue="1" operator="lessThan">
      <formula>G168</formula>
    </cfRule>
  </conditionalFormatting>
  <conditionalFormatting sqref="O168">
    <cfRule type="cellIs" dxfId="7338" priority="7274" stopIfTrue="1" operator="lessThan">
      <formula>G168</formula>
    </cfRule>
  </conditionalFormatting>
  <conditionalFormatting sqref="O168">
    <cfRule type="cellIs" dxfId="7337" priority="7273" stopIfTrue="1" operator="lessThan">
      <formula>G168</formula>
    </cfRule>
  </conditionalFormatting>
  <conditionalFormatting sqref="O168">
    <cfRule type="cellIs" dxfId="7336" priority="7272" stopIfTrue="1" operator="lessThan">
      <formula>G168</formula>
    </cfRule>
  </conditionalFormatting>
  <conditionalFormatting sqref="O168">
    <cfRule type="cellIs" dxfId="7335" priority="7271" stopIfTrue="1" operator="lessThan">
      <formula>G168</formula>
    </cfRule>
  </conditionalFormatting>
  <conditionalFormatting sqref="O168">
    <cfRule type="cellIs" dxfId="7334" priority="7270" stopIfTrue="1" operator="lessThan">
      <formula>G168</formula>
    </cfRule>
  </conditionalFormatting>
  <conditionalFormatting sqref="O168">
    <cfRule type="cellIs" dxfId="7333" priority="7269" stopIfTrue="1" operator="lessThan">
      <formula>G168</formula>
    </cfRule>
  </conditionalFormatting>
  <conditionalFormatting sqref="O168">
    <cfRule type="cellIs" dxfId="7332" priority="7268" stopIfTrue="1" operator="lessThan">
      <formula>G168</formula>
    </cfRule>
  </conditionalFormatting>
  <conditionalFormatting sqref="O168">
    <cfRule type="cellIs" dxfId="7331" priority="7267" stopIfTrue="1" operator="lessThan">
      <formula>G168</formula>
    </cfRule>
  </conditionalFormatting>
  <conditionalFormatting sqref="O168">
    <cfRule type="cellIs" dxfId="7330" priority="7266" stopIfTrue="1" operator="lessThan">
      <formula>G168</formula>
    </cfRule>
  </conditionalFormatting>
  <conditionalFormatting sqref="O168">
    <cfRule type="cellIs" dxfId="7329" priority="7265" stopIfTrue="1" operator="lessThan">
      <formula>G168</formula>
    </cfRule>
  </conditionalFormatting>
  <conditionalFormatting sqref="O168">
    <cfRule type="cellIs" dxfId="7328" priority="7264" stopIfTrue="1" operator="lessThan">
      <formula>G168</formula>
    </cfRule>
  </conditionalFormatting>
  <conditionalFormatting sqref="O168">
    <cfRule type="cellIs" dxfId="7327" priority="7263" stopIfTrue="1" operator="lessThan">
      <formula>G168</formula>
    </cfRule>
  </conditionalFormatting>
  <conditionalFormatting sqref="O168">
    <cfRule type="cellIs" dxfId="7326" priority="7262" stopIfTrue="1" operator="lessThan">
      <formula>G168</formula>
    </cfRule>
  </conditionalFormatting>
  <conditionalFormatting sqref="O168">
    <cfRule type="cellIs" dxfId="7325" priority="7261" stopIfTrue="1" operator="lessThan">
      <formula>G168</formula>
    </cfRule>
  </conditionalFormatting>
  <conditionalFormatting sqref="O168">
    <cfRule type="cellIs" dxfId="7324" priority="7260" stopIfTrue="1" operator="lessThan">
      <formula>G168</formula>
    </cfRule>
  </conditionalFormatting>
  <conditionalFormatting sqref="O168">
    <cfRule type="cellIs" dxfId="7323" priority="7259" stopIfTrue="1" operator="lessThan">
      <formula>G168</formula>
    </cfRule>
  </conditionalFormatting>
  <conditionalFormatting sqref="O168">
    <cfRule type="cellIs" dxfId="7322" priority="7258" stopIfTrue="1" operator="lessThan">
      <formula>G168</formula>
    </cfRule>
  </conditionalFormatting>
  <conditionalFormatting sqref="O168">
    <cfRule type="cellIs" dxfId="7321" priority="7257" stopIfTrue="1" operator="lessThan">
      <formula>G168</formula>
    </cfRule>
  </conditionalFormatting>
  <conditionalFormatting sqref="O168">
    <cfRule type="cellIs" dxfId="7320" priority="7256" stopIfTrue="1" operator="lessThan">
      <formula>G168</formula>
    </cfRule>
  </conditionalFormatting>
  <conditionalFormatting sqref="O168">
    <cfRule type="cellIs" dxfId="7319" priority="7255" stopIfTrue="1" operator="lessThan">
      <formula>G168</formula>
    </cfRule>
  </conditionalFormatting>
  <conditionalFormatting sqref="Y168">
    <cfRule type="cellIs" dxfId="7318" priority="7254" stopIfTrue="1" operator="lessThan">
      <formula>J168</formula>
    </cfRule>
  </conditionalFormatting>
  <conditionalFormatting sqref="Y168">
    <cfRule type="cellIs" dxfId="7317" priority="7253" stopIfTrue="1" operator="lessThan">
      <formula>J168</formula>
    </cfRule>
  </conditionalFormatting>
  <conditionalFormatting sqref="Y168">
    <cfRule type="cellIs" dxfId="7316" priority="7252" stopIfTrue="1" operator="lessThan">
      <formula>J168</formula>
    </cfRule>
  </conditionalFormatting>
  <conditionalFormatting sqref="Y168">
    <cfRule type="cellIs" dxfId="7315" priority="7251" stopIfTrue="1" operator="lessThan">
      <formula>J168</formula>
    </cfRule>
  </conditionalFormatting>
  <conditionalFormatting sqref="Y168">
    <cfRule type="cellIs" dxfId="7314" priority="7250" stopIfTrue="1" operator="lessThan">
      <formula>J168</formula>
    </cfRule>
  </conditionalFormatting>
  <conditionalFormatting sqref="Y168">
    <cfRule type="cellIs" dxfId="7313" priority="7249" stopIfTrue="1" operator="lessThan">
      <formula>J168</formula>
    </cfRule>
  </conditionalFormatting>
  <conditionalFormatting sqref="Y168">
    <cfRule type="cellIs" dxfId="7312" priority="7248" stopIfTrue="1" operator="lessThan">
      <formula>J168</formula>
    </cfRule>
  </conditionalFormatting>
  <conditionalFormatting sqref="Y168">
    <cfRule type="cellIs" dxfId="7311" priority="7247" stopIfTrue="1" operator="lessThan">
      <formula>J168</formula>
    </cfRule>
  </conditionalFormatting>
  <conditionalFormatting sqref="Y168">
    <cfRule type="cellIs" dxfId="7310" priority="7246" stopIfTrue="1" operator="lessThan">
      <formula>J168</formula>
    </cfRule>
  </conditionalFormatting>
  <conditionalFormatting sqref="Y168">
    <cfRule type="cellIs" dxfId="7309" priority="7245" stopIfTrue="1" operator="lessThan">
      <formula>J168</formula>
    </cfRule>
  </conditionalFormatting>
  <conditionalFormatting sqref="Y168">
    <cfRule type="cellIs" dxfId="7308" priority="7244" stopIfTrue="1" operator="lessThan">
      <formula>J168</formula>
    </cfRule>
  </conditionalFormatting>
  <conditionalFormatting sqref="Y168">
    <cfRule type="cellIs" dxfId="7307" priority="7243" stopIfTrue="1" operator="lessThan">
      <formula>J168</formula>
    </cfRule>
  </conditionalFormatting>
  <conditionalFormatting sqref="X168">
    <cfRule type="cellIs" dxfId="7306" priority="7242" stopIfTrue="1" operator="lessThan">
      <formula>J168</formula>
    </cfRule>
  </conditionalFormatting>
  <conditionalFormatting sqref="X168">
    <cfRule type="cellIs" dxfId="7305" priority="7241" stopIfTrue="1" operator="lessThan">
      <formula>J168</formula>
    </cfRule>
  </conditionalFormatting>
  <conditionalFormatting sqref="X168">
    <cfRule type="cellIs" dxfId="7304" priority="7240" stopIfTrue="1" operator="lessThan">
      <formula>J168</formula>
    </cfRule>
  </conditionalFormatting>
  <conditionalFormatting sqref="Y168">
    <cfRule type="cellIs" dxfId="7303" priority="7239" stopIfTrue="1" operator="lessThan">
      <formula>J168</formula>
    </cfRule>
  </conditionalFormatting>
  <conditionalFormatting sqref="X168">
    <cfRule type="cellIs" dxfId="7302" priority="7238" stopIfTrue="1" operator="lessThan">
      <formula>J168</formula>
    </cfRule>
  </conditionalFormatting>
  <conditionalFormatting sqref="X168">
    <cfRule type="cellIs" dxfId="7301" priority="7237" stopIfTrue="1" operator="lessThan">
      <formula>J168</formula>
    </cfRule>
  </conditionalFormatting>
  <conditionalFormatting sqref="Y168">
    <cfRule type="cellIs" dxfId="7300" priority="7236" stopIfTrue="1" operator="lessThan">
      <formula>J168</formula>
    </cfRule>
  </conditionalFormatting>
  <conditionalFormatting sqref="Y168">
    <cfRule type="cellIs" dxfId="7299" priority="7235" stopIfTrue="1" operator="lessThan">
      <formula>J168</formula>
    </cfRule>
  </conditionalFormatting>
  <conditionalFormatting sqref="Y168">
    <cfRule type="cellIs" dxfId="7298" priority="7234" stopIfTrue="1" operator="lessThan">
      <formula>J168</formula>
    </cfRule>
  </conditionalFormatting>
  <conditionalFormatting sqref="Y168">
    <cfRule type="cellIs" dxfId="7297" priority="7233" stopIfTrue="1" operator="lessThan">
      <formula>J168</formula>
    </cfRule>
  </conditionalFormatting>
  <conditionalFormatting sqref="Y168">
    <cfRule type="cellIs" dxfId="7296" priority="7232" stopIfTrue="1" operator="lessThan">
      <formula>J168</formula>
    </cfRule>
  </conditionalFormatting>
  <conditionalFormatting sqref="Y168">
    <cfRule type="cellIs" dxfId="7295" priority="7231" stopIfTrue="1" operator="lessThan">
      <formula>J168</formula>
    </cfRule>
  </conditionalFormatting>
  <conditionalFormatting sqref="Y168">
    <cfRule type="cellIs" dxfId="7294" priority="7230" stopIfTrue="1" operator="lessThan">
      <formula>J168</formula>
    </cfRule>
  </conditionalFormatting>
  <conditionalFormatting sqref="Y168">
    <cfRule type="cellIs" dxfId="7293" priority="7229" stopIfTrue="1" operator="lessThan">
      <formula>J168</formula>
    </cfRule>
  </conditionalFormatting>
  <conditionalFormatting sqref="Y168">
    <cfRule type="cellIs" dxfId="7292" priority="7228" stopIfTrue="1" operator="lessThan">
      <formula>J168</formula>
    </cfRule>
  </conditionalFormatting>
  <conditionalFormatting sqref="Y168">
    <cfRule type="cellIs" dxfId="7291" priority="7227" stopIfTrue="1" operator="lessThan">
      <formula>J168</formula>
    </cfRule>
  </conditionalFormatting>
  <conditionalFormatting sqref="Y168">
    <cfRule type="cellIs" dxfId="7290" priority="7226" stopIfTrue="1" operator="lessThan">
      <formula>J168</formula>
    </cfRule>
  </conditionalFormatting>
  <conditionalFormatting sqref="Y168">
    <cfRule type="cellIs" dxfId="7289" priority="7225" stopIfTrue="1" operator="lessThan">
      <formula>J168</formula>
    </cfRule>
  </conditionalFormatting>
  <conditionalFormatting sqref="X168">
    <cfRule type="cellIs" dxfId="7288" priority="7224" stopIfTrue="1" operator="lessThan">
      <formula>J168</formula>
    </cfRule>
  </conditionalFormatting>
  <conditionalFormatting sqref="X168">
    <cfRule type="cellIs" dxfId="7287" priority="7223" stopIfTrue="1" operator="lessThan">
      <formula>J168</formula>
    </cfRule>
  </conditionalFormatting>
  <conditionalFormatting sqref="X168">
    <cfRule type="cellIs" dxfId="7286" priority="7222" stopIfTrue="1" operator="lessThan">
      <formula>J168</formula>
    </cfRule>
  </conditionalFormatting>
  <conditionalFormatting sqref="Y168">
    <cfRule type="cellIs" dxfId="7285" priority="7221" stopIfTrue="1" operator="lessThan">
      <formula>J168</formula>
    </cfRule>
  </conditionalFormatting>
  <conditionalFormatting sqref="X168">
    <cfRule type="cellIs" dxfId="7284" priority="7220" stopIfTrue="1" operator="lessThan">
      <formula>J168</formula>
    </cfRule>
  </conditionalFormatting>
  <conditionalFormatting sqref="X168">
    <cfRule type="cellIs" dxfId="7283" priority="7219" stopIfTrue="1" operator="lessThan">
      <formula>J168</formula>
    </cfRule>
  </conditionalFormatting>
  <conditionalFormatting sqref="O169">
    <cfRule type="cellIs" dxfId="7282" priority="7218" stopIfTrue="1" operator="lessThan">
      <formula>G169</formula>
    </cfRule>
  </conditionalFormatting>
  <conditionalFormatting sqref="O169">
    <cfRule type="cellIs" dxfId="7281" priority="7217" stopIfTrue="1" operator="lessThan">
      <formula>G169</formula>
    </cfRule>
  </conditionalFormatting>
  <conditionalFormatting sqref="O169">
    <cfRule type="cellIs" dxfId="7280" priority="7216" stopIfTrue="1" operator="lessThan">
      <formula>G169</formula>
    </cfRule>
  </conditionalFormatting>
  <conditionalFormatting sqref="O169">
    <cfRule type="cellIs" dxfId="7279" priority="7215" stopIfTrue="1" operator="lessThan">
      <formula>G169</formula>
    </cfRule>
  </conditionalFormatting>
  <conditionalFormatting sqref="O169">
    <cfRule type="cellIs" dxfId="7278" priority="7214" stopIfTrue="1" operator="lessThan">
      <formula>G169</formula>
    </cfRule>
  </conditionalFormatting>
  <conditionalFormatting sqref="O169">
    <cfRule type="cellIs" dxfId="7277" priority="7213" stopIfTrue="1" operator="lessThan">
      <formula>G169</formula>
    </cfRule>
  </conditionalFormatting>
  <conditionalFormatting sqref="O169">
    <cfRule type="cellIs" dxfId="7276" priority="7212" stopIfTrue="1" operator="lessThan">
      <formula>G169</formula>
    </cfRule>
  </conditionalFormatting>
  <conditionalFormatting sqref="O169">
    <cfRule type="cellIs" dxfId="7275" priority="7211" stopIfTrue="1" operator="lessThan">
      <formula>G169</formula>
    </cfRule>
  </conditionalFormatting>
  <conditionalFormatting sqref="O169">
    <cfRule type="cellIs" dxfId="7274" priority="7210" stopIfTrue="1" operator="lessThan">
      <formula>G169</formula>
    </cfRule>
  </conditionalFormatting>
  <conditionalFormatting sqref="O169">
    <cfRule type="cellIs" dxfId="7273" priority="7209" stopIfTrue="1" operator="lessThan">
      <formula>G169</formula>
    </cfRule>
  </conditionalFormatting>
  <conditionalFormatting sqref="O169">
    <cfRule type="cellIs" dxfId="7272" priority="7208" stopIfTrue="1" operator="lessThan">
      <formula>G169</formula>
    </cfRule>
  </conditionalFormatting>
  <conditionalFormatting sqref="O169">
    <cfRule type="cellIs" dxfId="7271" priority="7207" stopIfTrue="1" operator="lessThan">
      <formula>G169</formula>
    </cfRule>
  </conditionalFormatting>
  <conditionalFormatting sqref="O169">
    <cfRule type="cellIs" dxfId="7270" priority="7206" stopIfTrue="1" operator="lessThan">
      <formula>G169</formula>
    </cfRule>
  </conditionalFormatting>
  <conditionalFormatting sqref="O169">
    <cfRule type="cellIs" dxfId="7269" priority="7205" stopIfTrue="1" operator="lessThan">
      <formula>G169</formula>
    </cfRule>
  </conditionalFormatting>
  <conditionalFormatting sqref="O169">
    <cfRule type="cellIs" dxfId="7268" priority="7204" stopIfTrue="1" operator="lessThan">
      <formula>G169</formula>
    </cfRule>
  </conditionalFormatting>
  <conditionalFormatting sqref="O169">
    <cfRule type="cellIs" dxfId="7267" priority="7203" stopIfTrue="1" operator="lessThan">
      <formula>G169</formula>
    </cfRule>
  </conditionalFormatting>
  <conditionalFormatting sqref="O169">
    <cfRule type="cellIs" dxfId="7266" priority="7202" stopIfTrue="1" operator="lessThan">
      <formula>G169</formula>
    </cfRule>
  </conditionalFormatting>
  <conditionalFormatting sqref="O169">
    <cfRule type="cellIs" dxfId="7265" priority="7201" stopIfTrue="1" operator="lessThan">
      <formula>G169</formula>
    </cfRule>
  </conditionalFormatting>
  <conditionalFormatting sqref="O169">
    <cfRule type="cellIs" dxfId="7264" priority="7200" stopIfTrue="1" operator="lessThan">
      <formula>G169</formula>
    </cfRule>
  </conditionalFormatting>
  <conditionalFormatting sqref="O169">
    <cfRule type="cellIs" dxfId="7263" priority="7199" stopIfTrue="1" operator="lessThan">
      <formula>G169</formula>
    </cfRule>
  </conditionalFormatting>
  <conditionalFormatting sqref="O169">
    <cfRule type="cellIs" dxfId="7262" priority="7198" stopIfTrue="1" operator="lessThan">
      <formula>G169</formula>
    </cfRule>
  </conditionalFormatting>
  <conditionalFormatting sqref="O169">
    <cfRule type="cellIs" dxfId="7261" priority="7197" stopIfTrue="1" operator="lessThan">
      <formula>G169</formula>
    </cfRule>
  </conditionalFormatting>
  <conditionalFormatting sqref="O169">
    <cfRule type="cellIs" dxfId="7260" priority="7196" stopIfTrue="1" operator="lessThan">
      <formula>G169</formula>
    </cfRule>
  </conditionalFormatting>
  <conditionalFormatting sqref="O169">
    <cfRule type="cellIs" dxfId="7259" priority="7195" stopIfTrue="1" operator="lessThan">
      <formula>G169</formula>
    </cfRule>
  </conditionalFormatting>
  <conditionalFormatting sqref="O169">
    <cfRule type="cellIs" dxfId="7258" priority="7194" stopIfTrue="1" operator="lessThan">
      <formula>G169</formula>
    </cfRule>
  </conditionalFormatting>
  <conditionalFormatting sqref="O169">
    <cfRule type="cellIs" dxfId="7257" priority="7193" stopIfTrue="1" operator="lessThan">
      <formula>G169</formula>
    </cfRule>
  </conditionalFormatting>
  <conditionalFormatting sqref="O169">
    <cfRule type="cellIs" dxfId="7256" priority="7192" stopIfTrue="1" operator="lessThan">
      <formula>G169</formula>
    </cfRule>
  </conditionalFormatting>
  <conditionalFormatting sqref="O169">
    <cfRule type="cellIs" dxfId="7255" priority="7191" stopIfTrue="1" operator="lessThan">
      <formula>G169</formula>
    </cfRule>
  </conditionalFormatting>
  <conditionalFormatting sqref="O169">
    <cfRule type="cellIs" dxfId="7254" priority="7190" stopIfTrue="1" operator="lessThan">
      <formula>G169</formula>
    </cfRule>
  </conditionalFormatting>
  <conditionalFormatting sqref="O169">
    <cfRule type="cellIs" dxfId="7253" priority="7189" stopIfTrue="1" operator="lessThan">
      <formula>G169</formula>
    </cfRule>
  </conditionalFormatting>
  <conditionalFormatting sqref="O169">
    <cfRule type="cellIs" dxfId="7252" priority="7188" stopIfTrue="1" operator="lessThan">
      <formula>G169</formula>
    </cfRule>
  </conditionalFormatting>
  <conditionalFormatting sqref="O169">
    <cfRule type="cellIs" dxfId="7251" priority="7187" stopIfTrue="1" operator="lessThan">
      <formula>G169</formula>
    </cfRule>
  </conditionalFormatting>
  <conditionalFormatting sqref="O169">
    <cfRule type="cellIs" dxfId="7250" priority="7186" stopIfTrue="1" operator="lessThan">
      <formula>G169</formula>
    </cfRule>
  </conditionalFormatting>
  <conditionalFormatting sqref="O169">
    <cfRule type="cellIs" dxfId="7249" priority="7185" stopIfTrue="1" operator="lessThan">
      <formula>G169</formula>
    </cfRule>
  </conditionalFormatting>
  <conditionalFormatting sqref="O169">
    <cfRule type="cellIs" dxfId="7248" priority="7184" stopIfTrue="1" operator="lessThan">
      <formula>G169</formula>
    </cfRule>
  </conditionalFormatting>
  <conditionalFormatting sqref="O169">
    <cfRule type="cellIs" dxfId="7247" priority="7183" stopIfTrue="1" operator="lessThan">
      <formula>G169</formula>
    </cfRule>
  </conditionalFormatting>
  <conditionalFormatting sqref="O169">
    <cfRule type="cellIs" dxfId="7246" priority="7182" stopIfTrue="1" operator="lessThan">
      <formula>G169</formula>
    </cfRule>
  </conditionalFormatting>
  <conditionalFormatting sqref="O169">
    <cfRule type="cellIs" dxfId="7245" priority="7181" stopIfTrue="1" operator="lessThan">
      <formula>G169</formula>
    </cfRule>
  </conditionalFormatting>
  <conditionalFormatting sqref="O169">
    <cfRule type="cellIs" dxfId="7244" priority="7180" stopIfTrue="1" operator="lessThan">
      <formula>G169</formula>
    </cfRule>
  </conditionalFormatting>
  <conditionalFormatting sqref="O169">
    <cfRule type="cellIs" dxfId="7243" priority="7179" stopIfTrue="1" operator="lessThan">
      <formula>G169</formula>
    </cfRule>
  </conditionalFormatting>
  <conditionalFormatting sqref="O169">
    <cfRule type="cellIs" dxfId="7242" priority="7178" stopIfTrue="1" operator="lessThan">
      <formula>G169</formula>
    </cfRule>
  </conditionalFormatting>
  <conditionalFormatting sqref="O169">
    <cfRule type="cellIs" dxfId="7241" priority="7177" stopIfTrue="1" operator="lessThan">
      <formula>G169</formula>
    </cfRule>
  </conditionalFormatting>
  <conditionalFormatting sqref="O169">
    <cfRule type="cellIs" dxfId="7240" priority="7176" stopIfTrue="1" operator="lessThan">
      <formula>G169</formula>
    </cfRule>
  </conditionalFormatting>
  <conditionalFormatting sqref="O169">
    <cfRule type="cellIs" dxfId="7239" priority="7175" stopIfTrue="1" operator="lessThan">
      <formula>G169</formula>
    </cfRule>
  </conditionalFormatting>
  <conditionalFormatting sqref="O169">
    <cfRule type="cellIs" dxfId="7238" priority="7174" stopIfTrue="1" operator="lessThan">
      <formula>G169</formula>
    </cfRule>
  </conditionalFormatting>
  <conditionalFormatting sqref="O169">
    <cfRule type="cellIs" dxfId="7237" priority="7173" stopIfTrue="1" operator="lessThan">
      <formula>G169</formula>
    </cfRule>
  </conditionalFormatting>
  <conditionalFormatting sqref="O169">
    <cfRule type="cellIs" dxfId="7236" priority="7172" stopIfTrue="1" operator="lessThan">
      <formula>G169</formula>
    </cfRule>
  </conditionalFormatting>
  <conditionalFormatting sqref="O169">
    <cfRule type="cellIs" dxfId="7235" priority="7171" stopIfTrue="1" operator="lessThan">
      <formula>G169</formula>
    </cfRule>
  </conditionalFormatting>
  <conditionalFormatting sqref="O169">
    <cfRule type="cellIs" dxfId="7234" priority="7170" stopIfTrue="1" operator="lessThan">
      <formula>G169</formula>
    </cfRule>
  </conditionalFormatting>
  <conditionalFormatting sqref="O169">
    <cfRule type="cellIs" dxfId="7233" priority="7169" stopIfTrue="1" operator="lessThan">
      <formula>G169</formula>
    </cfRule>
  </conditionalFormatting>
  <conditionalFormatting sqref="O169">
    <cfRule type="cellIs" dxfId="7232" priority="7168" stopIfTrue="1" operator="lessThan">
      <formula>G169</formula>
    </cfRule>
  </conditionalFormatting>
  <conditionalFormatting sqref="O169">
    <cfRule type="cellIs" dxfId="7231" priority="7167" stopIfTrue="1" operator="lessThan">
      <formula>G169</formula>
    </cfRule>
  </conditionalFormatting>
  <conditionalFormatting sqref="O169">
    <cfRule type="cellIs" dxfId="7230" priority="7166" stopIfTrue="1" operator="lessThan">
      <formula>G169</formula>
    </cfRule>
  </conditionalFormatting>
  <conditionalFormatting sqref="O169">
    <cfRule type="cellIs" dxfId="7229" priority="7165" stopIfTrue="1" operator="lessThan">
      <formula>G169</formula>
    </cfRule>
  </conditionalFormatting>
  <conditionalFormatting sqref="O169">
    <cfRule type="cellIs" dxfId="7228" priority="7164" stopIfTrue="1" operator="lessThan">
      <formula>G169</formula>
    </cfRule>
  </conditionalFormatting>
  <conditionalFormatting sqref="O169">
    <cfRule type="cellIs" dxfId="7227" priority="7163" stopIfTrue="1" operator="lessThan">
      <formula>G169</formula>
    </cfRule>
  </conditionalFormatting>
  <conditionalFormatting sqref="O169">
    <cfRule type="cellIs" dxfId="7226" priority="7162" stopIfTrue="1" operator="lessThan">
      <formula>G169</formula>
    </cfRule>
  </conditionalFormatting>
  <conditionalFormatting sqref="O169">
    <cfRule type="cellIs" dxfId="7225" priority="7161" stopIfTrue="1" operator="lessThan">
      <formula>G169</formula>
    </cfRule>
  </conditionalFormatting>
  <conditionalFormatting sqref="O169">
    <cfRule type="cellIs" dxfId="7224" priority="7160" stopIfTrue="1" operator="lessThan">
      <formula>G169</formula>
    </cfRule>
  </conditionalFormatting>
  <conditionalFormatting sqref="O169">
    <cfRule type="cellIs" dxfId="7223" priority="7159" stopIfTrue="1" operator="lessThan">
      <formula>G169</formula>
    </cfRule>
  </conditionalFormatting>
  <conditionalFormatting sqref="O169">
    <cfRule type="cellIs" dxfId="7222" priority="7158" stopIfTrue="1" operator="lessThan">
      <formula>G169</formula>
    </cfRule>
  </conditionalFormatting>
  <conditionalFormatting sqref="O169">
    <cfRule type="cellIs" dxfId="7221" priority="7157" stopIfTrue="1" operator="lessThan">
      <formula>G169</formula>
    </cfRule>
  </conditionalFormatting>
  <conditionalFormatting sqref="O169">
    <cfRule type="cellIs" dxfId="7220" priority="7156" stopIfTrue="1" operator="lessThan">
      <formula>G169</formula>
    </cfRule>
  </conditionalFormatting>
  <conditionalFormatting sqref="O169">
    <cfRule type="cellIs" dxfId="7219" priority="7155" stopIfTrue="1" operator="lessThan">
      <formula>G169</formula>
    </cfRule>
  </conditionalFormatting>
  <conditionalFormatting sqref="O169">
    <cfRule type="cellIs" dxfId="7218" priority="7154" stopIfTrue="1" operator="lessThan">
      <formula>G169</formula>
    </cfRule>
  </conditionalFormatting>
  <conditionalFormatting sqref="O169">
    <cfRule type="cellIs" dxfId="7217" priority="7153" stopIfTrue="1" operator="lessThan">
      <formula>G169</formula>
    </cfRule>
  </conditionalFormatting>
  <conditionalFormatting sqref="O169">
    <cfRule type="cellIs" dxfId="7216" priority="7152" stopIfTrue="1" operator="lessThan">
      <formula>G169</formula>
    </cfRule>
  </conditionalFormatting>
  <conditionalFormatting sqref="O169">
    <cfRule type="cellIs" dxfId="7215" priority="7151" stopIfTrue="1" operator="lessThan">
      <formula>G169</formula>
    </cfRule>
  </conditionalFormatting>
  <conditionalFormatting sqref="O169">
    <cfRule type="cellIs" dxfId="7214" priority="7150" stopIfTrue="1" operator="lessThan">
      <formula>G169</formula>
    </cfRule>
  </conditionalFormatting>
  <conditionalFormatting sqref="O169">
    <cfRule type="cellIs" dxfId="7213" priority="7149" stopIfTrue="1" operator="lessThan">
      <formula>G169</formula>
    </cfRule>
  </conditionalFormatting>
  <conditionalFormatting sqref="O169">
    <cfRule type="cellIs" dxfId="7212" priority="7148" stopIfTrue="1" operator="lessThan">
      <formula>G169</formula>
    </cfRule>
  </conditionalFormatting>
  <conditionalFormatting sqref="O169">
    <cfRule type="cellIs" dxfId="7211" priority="7147" stopIfTrue="1" operator="lessThan">
      <formula>G169</formula>
    </cfRule>
  </conditionalFormatting>
  <conditionalFormatting sqref="O169">
    <cfRule type="cellIs" dxfId="7210" priority="7146" stopIfTrue="1" operator="lessThan">
      <formula>G169</formula>
    </cfRule>
  </conditionalFormatting>
  <conditionalFormatting sqref="O169">
    <cfRule type="cellIs" dxfId="7209" priority="7145" stopIfTrue="1" operator="lessThan">
      <formula>G169</formula>
    </cfRule>
  </conditionalFormatting>
  <conditionalFormatting sqref="O169">
    <cfRule type="cellIs" dxfId="7208" priority="7144" stopIfTrue="1" operator="lessThan">
      <formula>G169</formula>
    </cfRule>
  </conditionalFormatting>
  <conditionalFormatting sqref="O169">
    <cfRule type="cellIs" dxfId="7207" priority="7143" stopIfTrue="1" operator="lessThan">
      <formula>G169</formula>
    </cfRule>
  </conditionalFormatting>
  <conditionalFormatting sqref="O169">
    <cfRule type="cellIs" dxfId="7206" priority="7142" stopIfTrue="1" operator="lessThan">
      <formula>G169</formula>
    </cfRule>
  </conditionalFormatting>
  <conditionalFormatting sqref="O169">
    <cfRule type="cellIs" dxfId="7205" priority="7141" stopIfTrue="1" operator="lessThan">
      <formula>G169</formula>
    </cfRule>
  </conditionalFormatting>
  <conditionalFormatting sqref="O169">
    <cfRule type="cellIs" dxfId="7204" priority="7140" stopIfTrue="1" operator="lessThan">
      <formula>G169</formula>
    </cfRule>
  </conditionalFormatting>
  <conditionalFormatting sqref="O169">
    <cfRule type="cellIs" dxfId="7203" priority="7139" stopIfTrue="1" operator="lessThan">
      <formula>G169</formula>
    </cfRule>
  </conditionalFormatting>
  <conditionalFormatting sqref="O169">
    <cfRule type="cellIs" dxfId="7202" priority="7138" stopIfTrue="1" operator="lessThan">
      <formula>G169</formula>
    </cfRule>
  </conditionalFormatting>
  <conditionalFormatting sqref="O169">
    <cfRule type="cellIs" dxfId="7201" priority="7137" stopIfTrue="1" operator="lessThan">
      <formula>G169</formula>
    </cfRule>
  </conditionalFormatting>
  <conditionalFormatting sqref="O169">
    <cfRule type="cellIs" dxfId="7200" priority="7136" stopIfTrue="1" operator="lessThan">
      <formula>G169</formula>
    </cfRule>
  </conditionalFormatting>
  <conditionalFormatting sqref="O169">
    <cfRule type="cellIs" dxfId="7199" priority="7135" stopIfTrue="1" operator="lessThan">
      <formula>G169</formula>
    </cfRule>
  </conditionalFormatting>
  <conditionalFormatting sqref="O169">
    <cfRule type="cellIs" dxfId="7198" priority="7134" stopIfTrue="1" operator="lessThan">
      <formula>G169</formula>
    </cfRule>
  </conditionalFormatting>
  <conditionalFormatting sqref="O169">
    <cfRule type="cellIs" dxfId="7197" priority="7133" stopIfTrue="1" operator="lessThan">
      <formula>G169</formula>
    </cfRule>
  </conditionalFormatting>
  <conditionalFormatting sqref="O169">
    <cfRule type="cellIs" dxfId="7196" priority="7132" stopIfTrue="1" operator="lessThan">
      <formula>G169</formula>
    </cfRule>
  </conditionalFormatting>
  <conditionalFormatting sqref="O169">
    <cfRule type="cellIs" dxfId="7195" priority="7131" stopIfTrue="1" operator="lessThan">
      <formula>G169</formula>
    </cfRule>
  </conditionalFormatting>
  <conditionalFormatting sqref="O169">
    <cfRule type="cellIs" dxfId="7194" priority="7130" stopIfTrue="1" operator="lessThan">
      <formula>G169</formula>
    </cfRule>
  </conditionalFormatting>
  <conditionalFormatting sqref="O169">
    <cfRule type="cellIs" dxfId="7193" priority="7129" stopIfTrue="1" operator="lessThan">
      <formula>G169</formula>
    </cfRule>
  </conditionalFormatting>
  <conditionalFormatting sqref="O169">
    <cfRule type="cellIs" dxfId="7192" priority="7128" stopIfTrue="1" operator="lessThan">
      <formula>G169</formula>
    </cfRule>
  </conditionalFormatting>
  <conditionalFormatting sqref="O169">
    <cfRule type="cellIs" dxfId="7191" priority="7127" stopIfTrue="1" operator="lessThan">
      <formula>G169</formula>
    </cfRule>
  </conditionalFormatting>
  <conditionalFormatting sqref="O169">
    <cfRule type="cellIs" dxfId="7190" priority="7126" stopIfTrue="1" operator="lessThan">
      <formula>G169</formula>
    </cfRule>
  </conditionalFormatting>
  <conditionalFormatting sqref="O169">
    <cfRule type="cellIs" dxfId="7189" priority="7125" stopIfTrue="1" operator="lessThan">
      <formula>G169</formula>
    </cfRule>
  </conditionalFormatting>
  <conditionalFormatting sqref="O169">
    <cfRule type="cellIs" dxfId="7188" priority="7124" stopIfTrue="1" operator="lessThan">
      <formula>G169</formula>
    </cfRule>
  </conditionalFormatting>
  <conditionalFormatting sqref="O169">
    <cfRule type="cellIs" dxfId="7187" priority="7123" stopIfTrue="1" operator="lessThan">
      <formula>G169</formula>
    </cfRule>
  </conditionalFormatting>
  <conditionalFormatting sqref="O169">
    <cfRule type="cellIs" dxfId="7186" priority="7122" stopIfTrue="1" operator="lessThan">
      <formula>G169</formula>
    </cfRule>
  </conditionalFormatting>
  <conditionalFormatting sqref="O169">
    <cfRule type="cellIs" dxfId="7185" priority="7121" stopIfTrue="1" operator="lessThan">
      <formula>G169</formula>
    </cfRule>
  </conditionalFormatting>
  <conditionalFormatting sqref="O169">
    <cfRule type="cellIs" dxfId="7184" priority="7120" stopIfTrue="1" operator="lessThan">
      <formula>G169</formula>
    </cfRule>
  </conditionalFormatting>
  <conditionalFormatting sqref="O169">
    <cfRule type="cellIs" dxfId="7183" priority="7119" stopIfTrue="1" operator="lessThan">
      <formula>G169</formula>
    </cfRule>
  </conditionalFormatting>
  <conditionalFormatting sqref="O169">
    <cfRule type="cellIs" dxfId="7182" priority="7118" stopIfTrue="1" operator="lessThan">
      <formula>G169</formula>
    </cfRule>
  </conditionalFormatting>
  <conditionalFormatting sqref="O169">
    <cfRule type="cellIs" dxfId="7181" priority="7117" stopIfTrue="1" operator="lessThan">
      <formula>G169</formula>
    </cfRule>
  </conditionalFormatting>
  <conditionalFormatting sqref="O169">
    <cfRule type="cellIs" dxfId="7180" priority="7116" stopIfTrue="1" operator="lessThan">
      <formula>G169</formula>
    </cfRule>
  </conditionalFormatting>
  <conditionalFormatting sqref="O169">
    <cfRule type="cellIs" dxfId="7179" priority="7115" stopIfTrue="1" operator="lessThan">
      <formula>G169</formula>
    </cfRule>
  </conditionalFormatting>
  <conditionalFormatting sqref="O169">
    <cfRule type="cellIs" dxfId="7178" priority="7114" stopIfTrue="1" operator="lessThan">
      <formula>G169</formula>
    </cfRule>
  </conditionalFormatting>
  <conditionalFormatting sqref="O169">
    <cfRule type="cellIs" dxfId="7177" priority="7113" stopIfTrue="1" operator="lessThan">
      <formula>G169</formula>
    </cfRule>
  </conditionalFormatting>
  <conditionalFormatting sqref="O169">
    <cfRule type="cellIs" dxfId="7176" priority="7112" stopIfTrue="1" operator="lessThan">
      <formula>G169</formula>
    </cfRule>
  </conditionalFormatting>
  <conditionalFormatting sqref="O169">
    <cfRule type="cellIs" dxfId="7175" priority="7111" stopIfTrue="1" operator="lessThan">
      <formula>G169</formula>
    </cfRule>
  </conditionalFormatting>
  <conditionalFormatting sqref="O169">
    <cfRule type="cellIs" dxfId="7174" priority="7110" stopIfTrue="1" operator="lessThan">
      <formula>G169</formula>
    </cfRule>
  </conditionalFormatting>
  <conditionalFormatting sqref="O169">
    <cfRule type="cellIs" dxfId="7173" priority="7109" stopIfTrue="1" operator="lessThan">
      <formula>G169</formula>
    </cfRule>
  </conditionalFormatting>
  <conditionalFormatting sqref="O169">
    <cfRule type="cellIs" dxfId="7172" priority="7108" stopIfTrue="1" operator="lessThan">
      <formula>G169</formula>
    </cfRule>
  </conditionalFormatting>
  <conditionalFormatting sqref="O169">
    <cfRule type="cellIs" dxfId="7171" priority="7107" stopIfTrue="1" operator="lessThan">
      <formula>G169</formula>
    </cfRule>
  </conditionalFormatting>
  <conditionalFormatting sqref="O169">
    <cfRule type="cellIs" dxfId="7170" priority="7106" stopIfTrue="1" operator="lessThan">
      <formula>G169</formula>
    </cfRule>
  </conditionalFormatting>
  <conditionalFormatting sqref="O169">
    <cfRule type="cellIs" dxfId="7169" priority="7105" stopIfTrue="1" operator="lessThan">
      <formula>G169</formula>
    </cfRule>
  </conditionalFormatting>
  <conditionalFormatting sqref="O169">
    <cfRule type="cellIs" dxfId="7168" priority="7104" stopIfTrue="1" operator="lessThan">
      <formula>G169</formula>
    </cfRule>
  </conditionalFormatting>
  <conditionalFormatting sqref="O169">
    <cfRule type="cellIs" dxfId="7167" priority="7103" stopIfTrue="1" operator="lessThan">
      <formula>G169</formula>
    </cfRule>
  </conditionalFormatting>
  <conditionalFormatting sqref="O169">
    <cfRule type="cellIs" dxfId="7166" priority="7102" stopIfTrue="1" operator="lessThan">
      <formula>G169</formula>
    </cfRule>
  </conditionalFormatting>
  <conditionalFormatting sqref="O169">
    <cfRule type="cellIs" dxfId="7165" priority="7101" stopIfTrue="1" operator="lessThan">
      <formula>G169</formula>
    </cfRule>
  </conditionalFormatting>
  <conditionalFormatting sqref="O169">
    <cfRule type="cellIs" dxfId="7164" priority="7100" stopIfTrue="1" operator="lessThan">
      <formula>G169</formula>
    </cfRule>
  </conditionalFormatting>
  <conditionalFormatting sqref="O169">
    <cfRule type="cellIs" dxfId="7163" priority="7099" stopIfTrue="1" operator="lessThan">
      <formula>G169</formula>
    </cfRule>
  </conditionalFormatting>
  <conditionalFormatting sqref="O169">
    <cfRule type="cellIs" dxfId="7162" priority="7098" stopIfTrue="1" operator="lessThan">
      <formula>G169</formula>
    </cfRule>
  </conditionalFormatting>
  <conditionalFormatting sqref="O169">
    <cfRule type="cellIs" dxfId="7161" priority="7097" stopIfTrue="1" operator="lessThan">
      <formula>G169</formula>
    </cfRule>
  </conditionalFormatting>
  <conditionalFormatting sqref="O169">
    <cfRule type="cellIs" dxfId="7160" priority="7096" stopIfTrue="1" operator="lessThan">
      <formula>G169</formula>
    </cfRule>
  </conditionalFormatting>
  <conditionalFormatting sqref="O169">
    <cfRule type="cellIs" dxfId="7159" priority="7095" stopIfTrue="1" operator="lessThan">
      <formula>G169</formula>
    </cfRule>
  </conditionalFormatting>
  <conditionalFormatting sqref="O169">
    <cfRule type="cellIs" dxfId="7158" priority="7094" stopIfTrue="1" operator="lessThan">
      <formula>G169</formula>
    </cfRule>
  </conditionalFormatting>
  <conditionalFormatting sqref="O169">
    <cfRule type="cellIs" dxfId="7157" priority="7093" stopIfTrue="1" operator="lessThan">
      <formula>G169</formula>
    </cfRule>
  </conditionalFormatting>
  <conditionalFormatting sqref="O169">
    <cfRule type="cellIs" dxfId="7156" priority="7092" stopIfTrue="1" operator="lessThan">
      <formula>G169</formula>
    </cfRule>
  </conditionalFormatting>
  <conditionalFormatting sqref="O169">
    <cfRule type="cellIs" dxfId="7155" priority="7091" stopIfTrue="1" operator="lessThan">
      <formula>G169</formula>
    </cfRule>
  </conditionalFormatting>
  <conditionalFormatting sqref="O169">
    <cfRule type="cellIs" dxfId="7154" priority="7090" stopIfTrue="1" operator="lessThan">
      <formula>G169</formula>
    </cfRule>
  </conditionalFormatting>
  <conditionalFormatting sqref="O169">
    <cfRule type="cellIs" dxfId="7153" priority="7089" stopIfTrue="1" operator="lessThan">
      <formula>G169</formula>
    </cfRule>
  </conditionalFormatting>
  <conditionalFormatting sqref="O169">
    <cfRule type="cellIs" dxfId="7152" priority="7088" stopIfTrue="1" operator="lessThan">
      <formula>G169</formula>
    </cfRule>
  </conditionalFormatting>
  <conditionalFormatting sqref="O169">
    <cfRule type="cellIs" dxfId="7151" priority="7087" stopIfTrue="1" operator="lessThan">
      <formula>G169</formula>
    </cfRule>
  </conditionalFormatting>
  <conditionalFormatting sqref="O169">
    <cfRule type="cellIs" dxfId="7150" priority="7086" stopIfTrue="1" operator="lessThan">
      <formula>G169</formula>
    </cfRule>
  </conditionalFormatting>
  <conditionalFormatting sqref="O169">
    <cfRule type="cellIs" dxfId="7149" priority="7085" stopIfTrue="1" operator="lessThan">
      <formula>G169</formula>
    </cfRule>
  </conditionalFormatting>
  <conditionalFormatting sqref="O169">
    <cfRule type="cellIs" dxfId="7148" priority="7084" stopIfTrue="1" operator="lessThan">
      <formula>G169</formula>
    </cfRule>
  </conditionalFormatting>
  <conditionalFormatting sqref="O169">
    <cfRule type="cellIs" dxfId="7147" priority="7083" stopIfTrue="1" operator="lessThan">
      <formula>G169</formula>
    </cfRule>
  </conditionalFormatting>
  <conditionalFormatting sqref="O169">
    <cfRule type="cellIs" dxfId="7146" priority="7082" stopIfTrue="1" operator="lessThan">
      <formula>G169</formula>
    </cfRule>
  </conditionalFormatting>
  <conditionalFormatting sqref="O169">
    <cfRule type="cellIs" dxfId="7145" priority="7081" stopIfTrue="1" operator="lessThan">
      <formula>G169</formula>
    </cfRule>
  </conditionalFormatting>
  <conditionalFormatting sqref="O169">
    <cfRule type="cellIs" dxfId="7144" priority="7080" stopIfTrue="1" operator="lessThan">
      <formula>G169</formula>
    </cfRule>
  </conditionalFormatting>
  <conditionalFormatting sqref="O169">
    <cfRule type="cellIs" dxfId="7143" priority="7079" stopIfTrue="1" operator="lessThan">
      <formula>G169</formula>
    </cfRule>
  </conditionalFormatting>
  <conditionalFormatting sqref="O169">
    <cfRule type="cellIs" dxfId="7142" priority="7078" stopIfTrue="1" operator="lessThan">
      <formula>G169</formula>
    </cfRule>
  </conditionalFormatting>
  <conditionalFormatting sqref="O169">
    <cfRule type="cellIs" dxfId="7141" priority="7077" stopIfTrue="1" operator="lessThan">
      <formula>G169</formula>
    </cfRule>
  </conditionalFormatting>
  <conditionalFormatting sqref="O169">
    <cfRule type="cellIs" dxfId="7140" priority="7076" stopIfTrue="1" operator="lessThan">
      <formula>G169</formula>
    </cfRule>
  </conditionalFormatting>
  <conditionalFormatting sqref="O169">
    <cfRule type="cellIs" dxfId="7139" priority="7075" stopIfTrue="1" operator="lessThan">
      <formula>G169</formula>
    </cfRule>
  </conditionalFormatting>
  <conditionalFormatting sqref="O169">
    <cfRule type="cellIs" dxfId="7138" priority="7074" stopIfTrue="1" operator="lessThan">
      <formula>G169</formula>
    </cfRule>
  </conditionalFormatting>
  <conditionalFormatting sqref="O169">
    <cfRule type="cellIs" dxfId="7137" priority="7073" stopIfTrue="1" operator="lessThan">
      <formula>G169</formula>
    </cfRule>
  </conditionalFormatting>
  <conditionalFormatting sqref="O169">
    <cfRule type="cellIs" dxfId="7136" priority="7072" stopIfTrue="1" operator="lessThan">
      <formula>G169</formula>
    </cfRule>
  </conditionalFormatting>
  <conditionalFormatting sqref="O169">
    <cfRule type="cellIs" dxfId="7135" priority="7071" stopIfTrue="1" operator="lessThan">
      <formula>G169</formula>
    </cfRule>
  </conditionalFormatting>
  <conditionalFormatting sqref="O169">
    <cfRule type="cellIs" dxfId="7134" priority="7070" stopIfTrue="1" operator="lessThan">
      <formula>G169</formula>
    </cfRule>
  </conditionalFormatting>
  <conditionalFormatting sqref="O169">
    <cfRule type="cellIs" dxfId="7133" priority="7069" stopIfTrue="1" operator="lessThan">
      <formula>G169</formula>
    </cfRule>
  </conditionalFormatting>
  <conditionalFormatting sqref="O169">
    <cfRule type="cellIs" dxfId="7132" priority="7068" stopIfTrue="1" operator="lessThan">
      <formula>G169</formula>
    </cfRule>
  </conditionalFormatting>
  <conditionalFormatting sqref="O169">
    <cfRule type="cellIs" dxfId="7131" priority="7067" stopIfTrue="1" operator="lessThan">
      <formula>G169</formula>
    </cfRule>
  </conditionalFormatting>
  <conditionalFormatting sqref="O169">
    <cfRule type="cellIs" dxfId="7130" priority="7066" stopIfTrue="1" operator="lessThan">
      <formula>G169</formula>
    </cfRule>
  </conditionalFormatting>
  <conditionalFormatting sqref="O169">
    <cfRule type="cellIs" dxfId="7129" priority="7065" stopIfTrue="1" operator="lessThan">
      <formula>G169</formula>
    </cfRule>
  </conditionalFormatting>
  <conditionalFormatting sqref="O169">
    <cfRule type="cellIs" dxfId="7128" priority="7064" stopIfTrue="1" operator="lessThan">
      <formula>G169</formula>
    </cfRule>
  </conditionalFormatting>
  <conditionalFormatting sqref="O169">
    <cfRule type="cellIs" dxfId="7127" priority="7063" stopIfTrue="1" operator="lessThan">
      <formula>G169</formula>
    </cfRule>
  </conditionalFormatting>
  <conditionalFormatting sqref="O169">
    <cfRule type="cellIs" dxfId="7126" priority="7062" stopIfTrue="1" operator="lessThan">
      <formula>G169</formula>
    </cfRule>
  </conditionalFormatting>
  <conditionalFormatting sqref="O169">
    <cfRule type="cellIs" dxfId="7125" priority="7061" stopIfTrue="1" operator="lessThan">
      <formula>G169</formula>
    </cfRule>
  </conditionalFormatting>
  <conditionalFormatting sqref="O169">
    <cfRule type="cellIs" dxfId="7124" priority="7060" stopIfTrue="1" operator="lessThan">
      <formula>G169</formula>
    </cfRule>
  </conditionalFormatting>
  <conditionalFormatting sqref="O169">
    <cfRule type="cellIs" dxfId="7123" priority="7059" stopIfTrue="1" operator="lessThan">
      <formula>G169</formula>
    </cfRule>
  </conditionalFormatting>
  <conditionalFormatting sqref="O169">
    <cfRule type="cellIs" dxfId="7122" priority="7058" stopIfTrue="1" operator="lessThan">
      <formula>G169</formula>
    </cfRule>
  </conditionalFormatting>
  <conditionalFormatting sqref="O169">
    <cfRule type="cellIs" dxfId="7121" priority="7057" stopIfTrue="1" operator="lessThan">
      <formula>G169</formula>
    </cfRule>
  </conditionalFormatting>
  <conditionalFormatting sqref="O169">
    <cfRule type="cellIs" dxfId="7120" priority="7056" stopIfTrue="1" operator="lessThan">
      <formula>G169</formula>
    </cfRule>
  </conditionalFormatting>
  <conditionalFormatting sqref="O169">
    <cfRule type="cellIs" dxfId="7119" priority="7055" stopIfTrue="1" operator="lessThan">
      <formula>G169</formula>
    </cfRule>
  </conditionalFormatting>
  <conditionalFormatting sqref="O169">
    <cfRule type="cellIs" dxfId="7118" priority="7054" stopIfTrue="1" operator="lessThan">
      <formula>G169</formula>
    </cfRule>
  </conditionalFormatting>
  <conditionalFormatting sqref="O169">
    <cfRule type="cellIs" dxfId="7117" priority="7053" stopIfTrue="1" operator="lessThan">
      <formula>G169</formula>
    </cfRule>
  </conditionalFormatting>
  <conditionalFormatting sqref="O169">
    <cfRule type="cellIs" dxfId="7116" priority="7052" stopIfTrue="1" operator="lessThan">
      <formula>G169</formula>
    </cfRule>
  </conditionalFormatting>
  <conditionalFormatting sqref="O169">
    <cfRule type="cellIs" dxfId="7115" priority="7051" stopIfTrue="1" operator="lessThan">
      <formula>G169</formula>
    </cfRule>
  </conditionalFormatting>
  <conditionalFormatting sqref="O169">
    <cfRule type="cellIs" dxfId="7114" priority="7050" stopIfTrue="1" operator="lessThan">
      <formula>G169</formula>
    </cfRule>
  </conditionalFormatting>
  <conditionalFormatting sqref="O169">
    <cfRule type="cellIs" dxfId="7113" priority="7049" stopIfTrue="1" operator="lessThan">
      <formula>G169</formula>
    </cfRule>
  </conditionalFormatting>
  <conditionalFormatting sqref="O169">
    <cfRule type="cellIs" dxfId="7112" priority="7048" stopIfTrue="1" operator="lessThan">
      <formula>G169</formula>
    </cfRule>
  </conditionalFormatting>
  <conditionalFormatting sqref="O169">
    <cfRule type="cellIs" dxfId="7111" priority="7047" stopIfTrue="1" operator="lessThan">
      <formula>G169</formula>
    </cfRule>
  </conditionalFormatting>
  <conditionalFormatting sqref="O169">
    <cfRule type="cellIs" dxfId="7110" priority="7046" stopIfTrue="1" operator="lessThan">
      <formula>G169</formula>
    </cfRule>
  </conditionalFormatting>
  <conditionalFormatting sqref="O169">
    <cfRule type="cellIs" dxfId="7109" priority="7045" stopIfTrue="1" operator="lessThan">
      <formula>G169</formula>
    </cfRule>
  </conditionalFormatting>
  <conditionalFormatting sqref="O169">
    <cfRule type="cellIs" dxfId="7108" priority="7044" stopIfTrue="1" operator="lessThan">
      <formula>G169</formula>
    </cfRule>
  </conditionalFormatting>
  <conditionalFormatting sqref="O169">
    <cfRule type="cellIs" dxfId="7107" priority="7043" stopIfTrue="1" operator="lessThan">
      <formula>G169</formula>
    </cfRule>
  </conditionalFormatting>
  <conditionalFormatting sqref="O169">
    <cfRule type="cellIs" dxfId="7106" priority="7042" stopIfTrue="1" operator="lessThan">
      <formula>G169</formula>
    </cfRule>
  </conditionalFormatting>
  <conditionalFormatting sqref="O169">
    <cfRule type="cellIs" dxfId="7105" priority="7041" stopIfTrue="1" operator="lessThan">
      <formula>G169</formula>
    </cfRule>
  </conditionalFormatting>
  <conditionalFormatting sqref="O169">
    <cfRule type="cellIs" dxfId="7104" priority="7040" stopIfTrue="1" operator="lessThan">
      <formula>G169</formula>
    </cfRule>
  </conditionalFormatting>
  <conditionalFormatting sqref="O169">
    <cfRule type="cellIs" dxfId="7103" priority="7039" stopIfTrue="1" operator="lessThan">
      <formula>G169</formula>
    </cfRule>
  </conditionalFormatting>
  <conditionalFormatting sqref="O169">
    <cfRule type="cellIs" dxfId="7102" priority="7038" stopIfTrue="1" operator="lessThan">
      <formula>G169</formula>
    </cfRule>
  </conditionalFormatting>
  <conditionalFormatting sqref="O169">
    <cfRule type="cellIs" dxfId="7101" priority="7037" stopIfTrue="1" operator="lessThan">
      <formula>G169</formula>
    </cfRule>
  </conditionalFormatting>
  <conditionalFormatting sqref="O169">
    <cfRule type="cellIs" dxfId="7100" priority="7036" stopIfTrue="1" operator="lessThan">
      <formula>G169</formula>
    </cfRule>
  </conditionalFormatting>
  <conditionalFormatting sqref="O169">
    <cfRule type="cellIs" dxfId="7099" priority="7035" stopIfTrue="1" operator="lessThan">
      <formula>G169</formula>
    </cfRule>
  </conditionalFormatting>
  <conditionalFormatting sqref="O169">
    <cfRule type="cellIs" dxfId="7098" priority="7034" stopIfTrue="1" operator="lessThan">
      <formula>G169</formula>
    </cfRule>
  </conditionalFormatting>
  <conditionalFormatting sqref="O169">
    <cfRule type="cellIs" dxfId="7097" priority="7033" stopIfTrue="1" operator="lessThan">
      <formula>G169</formula>
    </cfRule>
  </conditionalFormatting>
  <conditionalFormatting sqref="O169">
    <cfRule type="cellIs" dxfId="7096" priority="7032" stopIfTrue="1" operator="lessThan">
      <formula>G169</formula>
    </cfRule>
  </conditionalFormatting>
  <conditionalFormatting sqref="O169">
    <cfRule type="cellIs" dxfId="7095" priority="7031" stopIfTrue="1" operator="lessThan">
      <formula>G169</formula>
    </cfRule>
  </conditionalFormatting>
  <conditionalFormatting sqref="O169">
    <cfRule type="cellIs" dxfId="7094" priority="7030" stopIfTrue="1" operator="lessThan">
      <formula>G169</formula>
    </cfRule>
  </conditionalFormatting>
  <conditionalFormatting sqref="O169">
    <cfRule type="cellIs" dxfId="7093" priority="7029" stopIfTrue="1" operator="lessThan">
      <formula>G169</formula>
    </cfRule>
  </conditionalFormatting>
  <conditionalFormatting sqref="O169">
    <cfRule type="cellIs" dxfId="7092" priority="7028" stopIfTrue="1" operator="lessThan">
      <formula>G169</formula>
    </cfRule>
  </conditionalFormatting>
  <conditionalFormatting sqref="O169">
    <cfRule type="cellIs" dxfId="7091" priority="7027" stopIfTrue="1" operator="lessThan">
      <formula>G169</formula>
    </cfRule>
  </conditionalFormatting>
  <conditionalFormatting sqref="O169">
    <cfRule type="cellIs" dxfId="7090" priority="7026" stopIfTrue="1" operator="lessThan">
      <formula>G169</formula>
    </cfRule>
  </conditionalFormatting>
  <conditionalFormatting sqref="O169">
    <cfRule type="cellIs" dxfId="7089" priority="7025" stopIfTrue="1" operator="lessThan">
      <formula>G169</formula>
    </cfRule>
  </conditionalFormatting>
  <conditionalFormatting sqref="O169">
    <cfRule type="cellIs" dxfId="7088" priority="7024" stopIfTrue="1" operator="lessThan">
      <formula>G169</formula>
    </cfRule>
  </conditionalFormatting>
  <conditionalFormatting sqref="O169">
    <cfRule type="cellIs" dxfId="7087" priority="7023" stopIfTrue="1" operator="lessThan">
      <formula>G169</formula>
    </cfRule>
  </conditionalFormatting>
  <conditionalFormatting sqref="O169">
    <cfRule type="cellIs" dxfId="7086" priority="7022" stopIfTrue="1" operator="lessThan">
      <formula>G169</formula>
    </cfRule>
  </conditionalFormatting>
  <conditionalFormatting sqref="O169">
    <cfRule type="cellIs" dxfId="7085" priority="7021" stopIfTrue="1" operator="lessThan">
      <formula>G169</formula>
    </cfRule>
  </conditionalFormatting>
  <conditionalFormatting sqref="O169">
    <cfRule type="cellIs" dxfId="7084" priority="7020" stopIfTrue="1" operator="lessThan">
      <formula>G169</formula>
    </cfRule>
  </conditionalFormatting>
  <conditionalFormatting sqref="O169">
    <cfRule type="cellIs" dxfId="7083" priority="7019" stopIfTrue="1" operator="lessThan">
      <formula>G169</formula>
    </cfRule>
  </conditionalFormatting>
  <conditionalFormatting sqref="O169">
    <cfRule type="cellIs" dxfId="7082" priority="7018" stopIfTrue="1" operator="lessThan">
      <formula>G169</formula>
    </cfRule>
  </conditionalFormatting>
  <conditionalFormatting sqref="O169">
    <cfRule type="cellIs" dxfId="7081" priority="7017" stopIfTrue="1" operator="lessThan">
      <formula>G169</formula>
    </cfRule>
  </conditionalFormatting>
  <conditionalFormatting sqref="O169">
    <cfRule type="cellIs" dxfId="7080" priority="7016" stopIfTrue="1" operator="lessThan">
      <formula>G169</formula>
    </cfRule>
  </conditionalFormatting>
  <conditionalFormatting sqref="O169">
    <cfRule type="cellIs" dxfId="7079" priority="7015" stopIfTrue="1" operator="lessThan">
      <formula>G169</formula>
    </cfRule>
  </conditionalFormatting>
  <conditionalFormatting sqref="O169">
    <cfRule type="cellIs" dxfId="7078" priority="7014" stopIfTrue="1" operator="lessThan">
      <formula>G169</formula>
    </cfRule>
  </conditionalFormatting>
  <conditionalFormatting sqref="O169">
    <cfRule type="cellIs" dxfId="7077" priority="7013" stopIfTrue="1" operator="lessThan">
      <formula>G169</formula>
    </cfRule>
  </conditionalFormatting>
  <conditionalFormatting sqref="O169">
    <cfRule type="cellIs" dxfId="7076" priority="7012" stopIfTrue="1" operator="lessThan">
      <formula>G169</formula>
    </cfRule>
  </conditionalFormatting>
  <conditionalFormatting sqref="O169">
    <cfRule type="cellIs" dxfId="7075" priority="7011" stopIfTrue="1" operator="lessThan">
      <formula>G169</formula>
    </cfRule>
  </conditionalFormatting>
  <conditionalFormatting sqref="O169">
    <cfRule type="cellIs" dxfId="7074" priority="7010" stopIfTrue="1" operator="lessThan">
      <formula>G169</formula>
    </cfRule>
  </conditionalFormatting>
  <conditionalFormatting sqref="O169">
    <cfRule type="cellIs" dxfId="7073" priority="7009" stopIfTrue="1" operator="lessThan">
      <formula>G169</formula>
    </cfRule>
  </conditionalFormatting>
  <conditionalFormatting sqref="O169">
    <cfRule type="cellIs" dxfId="7072" priority="7008" stopIfTrue="1" operator="lessThan">
      <formula>G169</formula>
    </cfRule>
  </conditionalFormatting>
  <conditionalFormatting sqref="O169">
    <cfRule type="cellIs" dxfId="7071" priority="7007" stopIfTrue="1" operator="lessThan">
      <formula>G169</formula>
    </cfRule>
  </conditionalFormatting>
  <conditionalFormatting sqref="O169">
    <cfRule type="cellIs" dxfId="7070" priority="7006" stopIfTrue="1" operator="lessThan">
      <formula>G169</formula>
    </cfRule>
  </conditionalFormatting>
  <conditionalFormatting sqref="O169">
    <cfRule type="cellIs" dxfId="7069" priority="7005" stopIfTrue="1" operator="lessThan">
      <formula>G169</formula>
    </cfRule>
  </conditionalFormatting>
  <conditionalFormatting sqref="O169">
    <cfRule type="cellIs" dxfId="7068" priority="7004" stopIfTrue="1" operator="lessThan">
      <formula>G169</formula>
    </cfRule>
  </conditionalFormatting>
  <conditionalFormatting sqref="O169">
    <cfRule type="cellIs" dxfId="7067" priority="7003" stopIfTrue="1" operator="lessThan">
      <formula>G169</formula>
    </cfRule>
  </conditionalFormatting>
  <conditionalFormatting sqref="O169">
    <cfRule type="cellIs" dxfId="7066" priority="7002" stopIfTrue="1" operator="lessThan">
      <formula>G169</formula>
    </cfRule>
  </conditionalFormatting>
  <conditionalFormatting sqref="O169">
    <cfRule type="cellIs" dxfId="7065" priority="7001" stopIfTrue="1" operator="lessThan">
      <formula>G169</formula>
    </cfRule>
  </conditionalFormatting>
  <conditionalFormatting sqref="O169">
    <cfRule type="cellIs" dxfId="7064" priority="7000" stopIfTrue="1" operator="lessThan">
      <formula>G169</formula>
    </cfRule>
  </conditionalFormatting>
  <conditionalFormatting sqref="O169">
    <cfRule type="cellIs" dxfId="7063" priority="6999" stopIfTrue="1" operator="lessThan">
      <formula>G169</formula>
    </cfRule>
  </conditionalFormatting>
  <conditionalFormatting sqref="O169">
    <cfRule type="cellIs" dxfId="7062" priority="6998" stopIfTrue="1" operator="lessThan">
      <formula>G169</formula>
    </cfRule>
  </conditionalFormatting>
  <conditionalFormatting sqref="O169">
    <cfRule type="cellIs" dxfId="7061" priority="6997" stopIfTrue="1" operator="lessThan">
      <formula>G169</formula>
    </cfRule>
  </conditionalFormatting>
  <conditionalFormatting sqref="O169">
    <cfRule type="cellIs" dxfId="7060" priority="6996" stopIfTrue="1" operator="lessThan">
      <formula>G169</formula>
    </cfRule>
  </conditionalFormatting>
  <conditionalFormatting sqref="O169">
    <cfRule type="cellIs" dxfId="7059" priority="6995" stopIfTrue="1" operator="lessThan">
      <formula>G169</formula>
    </cfRule>
  </conditionalFormatting>
  <conditionalFormatting sqref="O169">
    <cfRule type="cellIs" dxfId="7058" priority="6994" stopIfTrue="1" operator="lessThan">
      <formula>G169</formula>
    </cfRule>
  </conditionalFormatting>
  <conditionalFormatting sqref="O169">
    <cfRule type="cellIs" dxfId="7057" priority="6993" stopIfTrue="1" operator="lessThan">
      <formula>G169</formula>
    </cfRule>
  </conditionalFormatting>
  <conditionalFormatting sqref="O169">
    <cfRule type="cellIs" dxfId="7056" priority="6992" stopIfTrue="1" operator="lessThan">
      <formula>G169</formula>
    </cfRule>
  </conditionalFormatting>
  <conditionalFormatting sqref="O169">
    <cfRule type="cellIs" dxfId="7055" priority="6991" stopIfTrue="1" operator="lessThan">
      <formula>G169</formula>
    </cfRule>
  </conditionalFormatting>
  <conditionalFormatting sqref="O169">
    <cfRule type="cellIs" dxfId="7054" priority="6990" stopIfTrue="1" operator="lessThan">
      <formula>G169</formula>
    </cfRule>
  </conditionalFormatting>
  <conditionalFormatting sqref="O169">
    <cfRule type="cellIs" dxfId="7053" priority="6989" stopIfTrue="1" operator="lessThan">
      <formula>G169</formula>
    </cfRule>
  </conditionalFormatting>
  <conditionalFormatting sqref="O169">
    <cfRule type="cellIs" dxfId="7052" priority="6988" stopIfTrue="1" operator="lessThan">
      <formula>G169</formula>
    </cfRule>
  </conditionalFormatting>
  <conditionalFormatting sqref="O169">
    <cfRule type="cellIs" dxfId="7051" priority="6987" stopIfTrue="1" operator="lessThan">
      <formula>G169</formula>
    </cfRule>
  </conditionalFormatting>
  <conditionalFormatting sqref="O169">
    <cfRule type="cellIs" dxfId="7050" priority="6986" stopIfTrue="1" operator="lessThan">
      <formula>G169</formula>
    </cfRule>
  </conditionalFormatting>
  <conditionalFormatting sqref="O169">
    <cfRule type="cellIs" dxfId="7049" priority="6985" stopIfTrue="1" operator="lessThan">
      <formula>G169</formula>
    </cfRule>
  </conditionalFormatting>
  <conditionalFormatting sqref="O169">
    <cfRule type="cellIs" dxfId="7048" priority="6984" stopIfTrue="1" operator="lessThan">
      <formula>G169</formula>
    </cfRule>
  </conditionalFormatting>
  <conditionalFormatting sqref="O169">
    <cfRule type="cellIs" dxfId="7047" priority="6983" stopIfTrue="1" operator="lessThan">
      <formula>G169</formula>
    </cfRule>
  </conditionalFormatting>
  <conditionalFormatting sqref="O169">
    <cfRule type="cellIs" dxfId="7046" priority="6982" stopIfTrue="1" operator="lessThan">
      <formula>G169</formula>
    </cfRule>
  </conditionalFormatting>
  <conditionalFormatting sqref="O169">
    <cfRule type="cellIs" dxfId="7045" priority="6981" stopIfTrue="1" operator="lessThan">
      <formula>G169</formula>
    </cfRule>
  </conditionalFormatting>
  <conditionalFormatting sqref="O169">
    <cfRule type="cellIs" dxfId="7044" priority="6980" stopIfTrue="1" operator="lessThan">
      <formula>G169</formula>
    </cfRule>
  </conditionalFormatting>
  <conditionalFormatting sqref="O169">
    <cfRule type="cellIs" dxfId="7043" priority="6979" stopIfTrue="1" operator="lessThan">
      <formula>G169</formula>
    </cfRule>
  </conditionalFormatting>
  <conditionalFormatting sqref="O169">
    <cfRule type="cellIs" dxfId="7042" priority="6978" stopIfTrue="1" operator="lessThan">
      <formula>G169</formula>
    </cfRule>
  </conditionalFormatting>
  <conditionalFormatting sqref="O169">
    <cfRule type="cellIs" dxfId="7041" priority="6977" stopIfTrue="1" operator="lessThan">
      <formula>G169</formula>
    </cfRule>
  </conditionalFormatting>
  <conditionalFormatting sqref="O169">
    <cfRule type="cellIs" dxfId="7040" priority="6976" stopIfTrue="1" operator="lessThan">
      <formula>G169</formula>
    </cfRule>
  </conditionalFormatting>
  <conditionalFormatting sqref="O169">
    <cfRule type="cellIs" dxfId="7039" priority="6975" stopIfTrue="1" operator="lessThan">
      <formula>G169</formula>
    </cfRule>
  </conditionalFormatting>
  <conditionalFormatting sqref="O169">
    <cfRule type="cellIs" dxfId="7038" priority="6974" stopIfTrue="1" operator="lessThan">
      <formula>G169</formula>
    </cfRule>
  </conditionalFormatting>
  <conditionalFormatting sqref="O169">
    <cfRule type="cellIs" dxfId="7037" priority="6973" stopIfTrue="1" operator="lessThan">
      <formula>G169</formula>
    </cfRule>
  </conditionalFormatting>
  <conditionalFormatting sqref="O169">
    <cfRule type="cellIs" dxfId="7036" priority="6972" stopIfTrue="1" operator="lessThan">
      <formula>G169</formula>
    </cfRule>
  </conditionalFormatting>
  <conditionalFormatting sqref="O169">
    <cfRule type="cellIs" dxfId="7035" priority="6971" stopIfTrue="1" operator="lessThan">
      <formula>G169</formula>
    </cfRule>
  </conditionalFormatting>
  <conditionalFormatting sqref="O169">
    <cfRule type="cellIs" dxfId="7034" priority="6970" stopIfTrue="1" operator="lessThan">
      <formula>G169</formula>
    </cfRule>
  </conditionalFormatting>
  <conditionalFormatting sqref="O169">
    <cfRule type="cellIs" dxfId="7033" priority="6969" stopIfTrue="1" operator="lessThan">
      <formula>G169</formula>
    </cfRule>
  </conditionalFormatting>
  <conditionalFormatting sqref="O169">
    <cfRule type="cellIs" dxfId="7032" priority="6968" stopIfTrue="1" operator="lessThan">
      <formula>G169</formula>
    </cfRule>
  </conditionalFormatting>
  <conditionalFormatting sqref="O169">
    <cfRule type="cellIs" dxfId="7031" priority="6967" stopIfTrue="1" operator="lessThan">
      <formula>G169</formula>
    </cfRule>
  </conditionalFormatting>
  <conditionalFormatting sqref="O169">
    <cfRule type="cellIs" dxfId="7030" priority="6966" stopIfTrue="1" operator="lessThan">
      <formula>G169</formula>
    </cfRule>
  </conditionalFormatting>
  <conditionalFormatting sqref="O169">
    <cfRule type="cellIs" dxfId="7029" priority="6965" stopIfTrue="1" operator="lessThan">
      <formula>G169</formula>
    </cfRule>
  </conditionalFormatting>
  <conditionalFormatting sqref="O169">
    <cfRule type="cellIs" dxfId="7028" priority="6964" stopIfTrue="1" operator="lessThan">
      <formula>G169</formula>
    </cfRule>
  </conditionalFormatting>
  <conditionalFormatting sqref="O169">
    <cfRule type="cellIs" dxfId="7027" priority="6963" stopIfTrue="1" operator="lessThan">
      <formula>G169</formula>
    </cfRule>
  </conditionalFormatting>
  <conditionalFormatting sqref="O169">
    <cfRule type="cellIs" dxfId="7026" priority="6962" stopIfTrue="1" operator="lessThan">
      <formula>G169</formula>
    </cfRule>
  </conditionalFormatting>
  <conditionalFormatting sqref="O169">
    <cfRule type="cellIs" dxfId="7025" priority="6961" stopIfTrue="1" operator="lessThan">
      <formula>G169</formula>
    </cfRule>
  </conditionalFormatting>
  <conditionalFormatting sqref="O169">
    <cfRule type="cellIs" dxfId="7024" priority="6960" stopIfTrue="1" operator="lessThan">
      <formula>G169</formula>
    </cfRule>
  </conditionalFormatting>
  <conditionalFormatting sqref="O169">
    <cfRule type="cellIs" dxfId="7023" priority="6959" stopIfTrue="1" operator="lessThan">
      <formula>G169</formula>
    </cfRule>
  </conditionalFormatting>
  <conditionalFormatting sqref="O169">
    <cfRule type="cellIs" dxfId="7022" priority="6958" stopIfTrue="1" operator="lessThan">
      <formula>G169</formula>
    </cfRule>
  </conditionalFormatting>
  <conditionalFormatting sqref="O169">
    <cfRule type="cellIs" dxfId="7021" priority="6957" stopIfTrue="1" operator="lessThan">
      <formula>G169</formula>
    </cfRule>
  </conditionalFormatting>
  <conditionalFormatting sqref="O169">
    <cfRule type="cellIs" dxfId="7020" priority="6956" stopIfTrue="1" operator="lessThan">
      <formula>G169</formula>
    </cfRule>
  </conditionalFormatting>
  <conditionalFormatting sqref="O169">
    <cfRule type="cellIs" dxfId="7019" priority="6955" stopIfTrue="1" operator="lessThan">
      <formula>G169</formula>
    </cfRule>
  </conditionalFormatting>
  <conditionalFormatting sqref="O169">
    <cfRule type="cellIs" dxfId="7018" priority="6954" stopIfTrue="1" operator="lessThan">
      <formula>G169</formula>
    </cfRule>
  </conditionalFormatting>
  <conditionalFormatting sqref="O169">
    <cfRule type="cellIs" dxfId="7017" priority="6953" stopIfTrue="1" operator="lessThan">
      <formula>G169</formula>
    </cfRule>
  </conditionalFormatting>
  <conditionalFormatting sqref="O169">
    <cfRule type="cellIs" dxfId="7016" priority="6952" stopIfTrue="1" operator="lessThan">
      <formula>G169</formula>
    </cfRule>
  </conditionalFormatting>
  <conditionalFormatting sqref="O169">
    <cfRule type="cellIs" dxfId="7015" priority="6951" stopIfTrue="1" operator="lessThan">
      <formula>G169</formula>
    </cfRule>
  </conditionalFormatting>
  <conditionalFormatting sqref="O169">
    <cfRule type="cellIs" dxfId="7014" priority="6950" stopIfTrue="1" operator="lessThan">
      <formula>G169</formula>
    </cfRule>
  </conditionalFormatting>
  <conditionalFormatting sqref="O169">
    <cfRule type="cellIs" dxfId="7013" priority="6949" stopIfTrue="1" operator="lessThan">
      <formula>G169</formula>
    </cfRule>
  </conditionalFormatting>
  <conditionalFormatting sqref="O169">
    <cfRule type="cellIs" dxfId="7012" priority="6948" stopIfTrue="1" operator="lessThan">
      <formula>G169</formula>
    </cfRule>
  </conditionalFormatting>
  <conditionalFormatting sqref="O169">
    <cfRule type="cellIs" dxfId="7011" priority="6947" stopIfTrue="1" operator="lessThan">
      <formula>G169</formula>
    </cfRule>
  </conditionalFormatting>
  <conditionalFormatting sqref="O169">
    <cfRule type="cellIs" dxfId="7010" priority="6946" stopIfTrue="1" operator="lessThan">
      <formula>G169</formula>
    </cfRule>
  </conditionalFormatting>
  <conditionalFormatting sqref="O169">
    <cfRule type="cellIs" dxfId="7009" priority="6945" stopIfTrue="1" operator="lessThan">
      <formula>G169</formula>
    </cfRule>
  </conditionalFormatting>
  <conditionalFormatting sqref="O169">
    <cfRule type="cellIs" dxfId="7008" priority="6944" stopIfTrue="1" operator="lessThan">
      <formula>G169</formula>
    </cfRule>
  </conditionalFormatting>
  <conditionalFormatting sqref="O169">
    <cfRule type="cellIs" dxfId="7007" priority="6943" stopIfTrue="1" operator="lessThan">
      <formula>G169</formula>
    </cfRule>
  </conditionalFormatting>
  <conditionalFormatting sqref="O169">
    <cfRule type="cellIs" dxfId="7006" priority="6942" stopIfTrue="1" operator="lessThan">
      <formula>G169</formula>
    </cfRule>
  </conditionalFormatting>
  <conditionalFormatting sqref="O169">
    <cfRule type="cellIs" dxfId="7005" priority="6941" stopIfTrue="1" operator="lessThan">
      <formula>G169</formula>
    </cfRule>
  </conditionalFormatting>
  <conditionalFormatting sqref="O169">
    <cfRule type="cellIs" dxfId="7004" priority="6940" stopIfTrue="1" operator="lessThan">
      <formula>G169</formula>
    </cfRule>
  </conditionalFormatting>
  <conditionalFormatting sqref="O169">
    <cfRule type="cellIs" dxfId="7003" priority="6939" stopIfTrue="1" operator="lessThan">
      <formula>G169</formula>
    </cfRule>
  </conditionalFormatting>
  <conditionalFormatting sqref="O169">
    <cfRule type="cellIs" dxfId="7002" priority="6938" stopIfTrue="1" operator="lessThan">
      <formula>G169</formula>
    </cfRule>
  </conditionalFormatting>
  <conditionalFormatting sqref="O169">
    <cfRule type="cellIs" dxfId="7001" priority="6937" stopIfTrue="1" operator="lessThan">
      <formula>G169</formula>
    </cfRule>
  </conditionalFormatting>
  <conditionalFormatting sqref="O169">
    <cfRule type="cellIs" dxfId="7000" priority="6936" stopIfTrue="1" operator="lessThan">
      <formula>G169</formula>
    </cfRule>
  </conditionalFormatting>
  <conditionalFormatting sqref="O169">
    <cfRule type="cellIs" dxfId="6999" priority="6935" stopIfTrue="1" operator="lessThan">
      <formula>G169</formula>
    </cfRule>
  </conditionalFormatting>
  <conditionalFormatting sqref="O169">
    <cfRule type="cellIs" dxfId="6998" priority="6934" stopIfTrue="1" operator="lessThan">
      <formula>G169</formula>
    </cfRule>
  </conditionalFormatting>
  <conditionalFormatting sqref="O169">
    <cfRule type="cellIs" dxfId="6997" priority="6933" stopIfTrue="1" operator="lessThan">
      <formula>G169</formula>
    </cfRule>
  </conditionalFormatting>
  <conditionalFormatting sqref="O169">
    <cfRule type="cellIs" dxfId="6996" priority="6932" stopIfTrue="1" operator="lessThan">
      <formula>G169</formula>
    </cfRule>
  </conditionalFormatting>
  <conditionalFormatting sqref="O169">
    <cfRule type="cellIs" dxfId="6995" priority="6931" stopIfTrue="1" operator="lessThan">
      <formula>G169</formula>
    </cfRule>
  </conditionalFormatting>
  <conditionalFormatting sqref="O169">
    <cfRule type="cellIs" dxfId="6994" priority="6930" stopIfTrue="1" operator="lessThan">
      <formula>G169</formula>
    </cfRule>
  </conditionalFormatting>
  <conditionalFormatting sqref="O169">
    <cfRule type="cellIs" dxfId="6993" priority="6929" stopIfTrue="1" operator="lessThan">
      <formula>G169</formula>
    </cfRule>
  </conditionalFormatting>
  <conditionalFormatting sqref="O169">
    <cfRule type="cellIs" dxfId="6992" priority="6928" stopIfTrue="1" operator="lessThan">
      <formula>G169</formula>
    </cfRule>
  </conditionalFormatting>
  <conditionalFormatting sqref="O169">
    <cfRule type="cellIs" dxfId="6991" priority="6927" stopIfTrue="1" operator="lessThan">
      <formula>G169</formula>
    </cfRule>
  </conditionalFormatting>
  <conditionalFormatting sqref="O169">
    <cfRule type="cellIs" dxfId="6990" priority="6926" stopIfTrue="1" operator="lessThan">
      <formula>G169</formula>
    </cfRule>
  </conditionalFormatting>
  <conditionalFormatting sqref="O169">
    <cfRule type="cellIs" dxfId="6989" priority="6925" stopIfTrue="1" operator="lessThan">
      <formula>G169</formula>
    </cfRule>
  </conditionalFormatting>
  <conditionalFormatting sqref="O169">
    <cfRule type="cellIs" dxfId="6988" priority="6924" stopIfTrue="1" operator="lessThan">
      <formula>G169</formula>
    </cfRule>
  </conditionalFormatting>
  <conditionalFormatting sqref="O169">
    <cfRule type="cellIs" dxfId="6987" priority="6923" stopIfTrue="1" operator="lessThan">
      <formula>G169</formula>
    </cfRule>
  </conditionalFormatting>
  <conditionalFormatting sqref="O169">
    <cfRule type="cellIs" dxfId="6986" priority="6922" stopIfTrue="1" operator="lessThan">
      <formula>G169</formula>
    </cfRule>
  </conditionalFormatting>
  <conditionalFormatting sqref="O169">
    <cfRule type="cellIs" dxfId="6985" priority="6921" stopIfTrue="1" operator="lessThan">
      <formula>G169</formula>
    </cfRule>
  </conditionalFormatting>
  <conditionalFormatting sqref="O169">
    <cfRule type="cellIs" dxfId="6984" priority="6920" stopIfTrue="1" operator="lessThan">
      <formula>G169</formula>
    </cfRule>
  </conditionalFormatting>
  <conditionalFormatting sqref="O169">
    <cfRule type="cellIs" dxfId="6983" priority="6919" stopIfTrue="1" operator="lessThan">
      <formula>G169</formula>
    </cfRule>
  </conditionalFormatting>
  <conditionalFormatting sqref="O169">
    <cfRule type="cellIs" dxfId="6982" priority="6918" stopIfTrue="1" operator="lessThan">
      <formula>G169</formula>
    </cfRule>
  </conditionalFormatting>
  <conditionalFormatting sqref="O169">
    <cfRule type="cellIs" dxfId="6981" priority="6917" stopIfTrue="1" operator="lessThan">
      <formula>G169</formula>
    </cfRule>
  </conditionalFormatting>
  <conditionalFormatting sqref="O169">
    <cfRule type="cellIs" dxfId="6980" priority="6916" stopIfTrue="1" operator="lessThan">
      <formula>G169</formula>
    </cfRule>
  </conditionalFormatting>
  <conditionalFormatting sqref="O169">
    <cfRule type="cellIs" dxfId="6979" priority="6915" stopIfTrue="1" operator="lessThan">
      <formula>G169</formula>
    </cfRule>
  </conditionalFormatting>
  <conditionalFormatting sqref="O169">
    <cfRule type="cellIs" dxfId="6978" priority="6914" stopIfTrue="1" operator="lessThan">
      <formula>G169</formula>
    </cfRule>
  </conditionalFormatting>
  <conditionalFormatting sqref="O169">
    <cfRule type="cellIs" dxfId="6977" priority="6913" stopIfTrue="1" operator="lessThan">
      <formula>G169</formula>
    </cfRule>
  </conditionalFormatting>
  <conditionalFormatting sqref="O169">
    <cfRule type="cellIs" dxfId="6976" priority="6912" stopIfTrue="1" operator="lessThan">
      <formula>G169</formula>
    </cfRule>
  </conditionalFormatting>
  <conditionalFormatting sqref="O169">
    <cfRule type="cellIs" dxfId="6975" priority="6911" stopIfTrue="1" operator="lessThan">
      <formula>G169</formula>
    </cfRule>
  </conditionalFormatting>
  <conditionalFormatting sqref="O169">
    <cfRule type="cellIs" dxfId="6974" priority="6910" stopIfTrue="1" operator="lessThan">
      <formula>G169</formula>
    </cfRule>
  </conditionalFormatting>
  <conditionalFormatting sqref="O169">
    <cfRule type="cellIs" dxfId="6973" priority="6909" stopIfTrue="1" operator="lessThan">
      <formula>G169</formula>
    </cfRule>
  </conditionalFormatting>
  <conditionalFormatting sqref="O169">
    <cfRule type="cellIs" dxfId="6972" priority="6908" stopIfTrue="1" operator="lessThan">
      <formula>G169</formula>
    </cfRule>
  </conditionalFormatting>
  <conditionalFormatting sqref="O169">
    <cfRule type="cellIs" dxfId="6971" priority="6907" stopIfTrue="1" operator="lessThan">
      <formula>G169</formula>
    </cfRule>
  </conditionalFormatting>
  <conditionalFormatting sqref="O169">
    <cfRule type="cellIs" dxfId="6970" priority="6906" stopIfTrue="1" operator="lessThan">
      <formula>G169</formula>
    </cfRule>
  </conditionalFormatting>
  <conditionalFormatting sqref="O169">
    <cfRule type="cellIs" dxfId="6969" priority="6905" stopIfTrue="1" operator="lessThan">
      <formula>G169</formula>
    </cfRule>
  </conditionalFormatting>
  <conditionalFormatting sqref="O169">
    <cfRule type="cellIs" dxfId="6968" priority="6904" stopIfTrue="1" operator="lessThan">
      <formula>G169</formula>
    </cfRule>
  </conditionalFormatting>
  <conditionalFormatting sqref="O169">
    <cfRule type="cellIs" dxfId="6967" priority="6903" stopIfTrue="1" operator="lessThan">
      <formula>G169</formula>
    </cfRule>
  </conditionalFormatting>
  <conditionalFormatting sqref="O169">
    <cfRule type="cellIs" dxfId="6966" priority="6902" stopIfTrue="1" operator="lessThan">
      <formula>G169</formula>
    </cfRule>
  </conditionalFormatting>
  <conditionalFormatting sqref="O169">
    <cfRule type="cellIs" dxfId="6965" priority="6901" stopIfTrue="1" operator="lessThan">
      <formula>G169</formula>
    </cfRule>
  </conditionalFormatting>
  <conditionalFormatting sqref="O169">
    <cfRule type="cellIs" dxfId="6964" priority="6900" stopIfTrue="1" operator="lessThan">
      <formula>G169</formula>
    </cfRule>
  </conditionalFormatting>
  <conditionalFormatting sqref="O169">
    <cfRule type="cellIs" dxfId="6963" priority="6899" stopIfTrue="1" operator="lessThan">
      <formula>G169</formula>
    </cfRule>
  </conditionalFormatting>
  <conditionalFormatting sqref="O169">
    <cfRule type="cellIs" dxfId="6962" priority="6898" stopIfTrue="1" operator="lessThan">
      <formula>G169</formula>
    </cfRule>
  </conditionalFormatting>
  <conditionalFormatting sqref="O169">
    <cfRule type="cellIs" dxfId="6961" priority="6897" stopIfTrue="1" operator="lessThan">
      <formula>G169</formula>
    </cfRule>
  </conditionalFormatting>
  <conditionalFormatting sqref="O169">
    <cfRule type="cellIs" dxfId="6960" priority="6896" stopIfTrue="1" operator="lessThan">
      <formula>G169</formula>
    </cfRule>
  </conditionalFormatting>
  <conditionalFormatting sqref="O169">
    <cfRule type="cellIs" dxfId="6959" priority="6895" stopIfTrue="1" operator="lessThan">
      <formula>G169</formula>
    </cfRule>
  </conditionalFormatting>
  <conditionalFormatting sqref="O169">
    <cfRule type="cellIs" dxfId="6958" priority="6894" stopIfTrue="1" operator="lessThan">
      <formula>G169</formula>
    </cfRule>
  </conditionalFormatting>
  <conditionalFormatting sqref="O169">
    <cfRule type="cellIs" dxfId="6957" priority="6893" stopIfTrue="1" operator="lessThan">
      <formula>G169</formula>
    </cfRule>
  </conditionalFormatting>
  <conditionalFormatting sqref="O169">
    <cfRule type="cellIs" dxfId="6956" priority="6892" stopIfTrue="1" operator="lessThan">
      <formula>G169</formula>
    </cfRule>
  </conditionalFormatting>
  <conditionalFormatting sqref="O169">
    <cfRule type="cellIs" dxfId="6955" priority="6891" stopIfTrue="1" operator="lessThan">
      <formula>G169</formula>
    </cfRule>
  </conditionalFormatting>
  <conditionalFormatting sqref="O169">
    <cfRule type="cellIs" dxfId="6954" priority="6890" stopIfTrue="1" operator="lessThan">
      <formula>G169</formula>
    </cfRule>
  </conditionalFormatting>
  <conditionalFormatting sqref="O169">
    <cfRule type="cellIs" dxfId="6953" priority="6889" stopIfTrue="1" operator="lessThan">
      <formula>G169</formula>
    </cfRule>
  </conditionalFormatting>
  <conditionalFormatting sqref="O169">
    <cfRule type="cellIs" dxfId="6952" priority="6888" stopIfTrue="1" operator="lessThan">
      <formula>G169</formula>
    </cfRule>
  </conditionalFormatting>
  <conditionalFormatting sqref="O169">
    <cfRule type="cellIs" dxfId="6951" priority="6887" stopIfTrue="1" operator="lessThan">
      <formula>G169</formula>
    </cfRule>
  </conditionalFormatting>
  <conditionalFormatting sqref="O169">
    <cfRule type="cellIs" dxfId="6950" priority="6886" stopIfTrue="1" operator="lessThan">
      <formula>G169</formula>
    </cfRule>
  </conditionalFormatting>
  <conditionalFormatting sqref="O169">
    <cfRule type="cellIs" dxfId="6949" priority="6885" stopIfTrue="1" operator="lessThan">
      <formula>G169</formula>
    </cfRule>
  </conditionalFormatting>
  <conditionalFormatting sqref="O169">
    <cfRule type="cellIs" dxfId="6948" priority="6884" stopIfTrue="1" operator="lessThan">
      <formula>G169</formula>
    </cfRule>
  </conditionalFormatting>
  <conditionalFormatting sqref="O169">
    <cfRule type="cellIs" dxfId="6947" priority="6883" stopIfTrue="1" operator="lessThan">
      <formula>G169</formula>
    </cfRule>
  </conditionalFormatting>
  <conditionalFormatting sqref="O169">
    <cfRule type="cellIs" dxfId="6946" priority="6882" stopIfTrue="1" operator="lessThan">
      <formula>G169</formula>
    </cfRule>
  </conditionalFormatting>
  <conditionalFormatting sqref="O169">
    <cfRule type="cellIs" dxfId="6945" priority="6881" stopIfTrue="1" operator="lessThan">
      <formula>G169</formula>
    </cfRule>
  </conditionalFormatting>
  <conditionalFormatting sqref="O169">
    <cfRule type="cellIs" dxfId="6944" priority="6880" stopIfTrue="1" operator="lessThan">
      <formula>G169</formula>
    </cfRule>
  </conditionalFormatting>
  <conditionalFormatting sqref="O169">
    <cfRule type="cellIs" dxfId="6943" priority="6879" stopIfTrue="1" operator="lessThan">
      <formula>G169</formula>
    </cfRule>
  </conditionalFormatting>
  <conditionalFormatting sqref="O169">
    <cfRule type="cellIs" dxfId="6942" priority="6878" stopIfTrue="1" operator="lessThan">
      <formula>G169</formula>
    </cfRule>
  </conditionalFormatting>
  <conditionalFormatting sqref="O169">
    <cfRule type="cellIs" dxfId="6941" priority="6877" stopIfTrue="1" operator="lessThan">
      <formula>G169</formula>
    </cfRule>
  </conditionalFormatting>
  <conditionalFormatting sqref="O169">
    <cfRule type="cellIs" dxfId="6940" priority="6876" stopIfTrue="1" operator="lessThan">
      <formula>G169</formula>
    </cfRule>
  </conditionalFormatting>
  <conditionalFormatting sqref="O169">
    <cfRule type="cellIs" dxfId="6939" priority="6875" stopIfTrue="1" operator="lessThan">
      <formula>G169</formula>
    </cfRule>
  </conditionalFormatting>
  <conditionalFormatting sqref="O169">
    <cfRule type="cellIs" dxfId="6938" priority="6874" stopIfTrue="1" operator="lessThan">
      <formula>G169</formula>
    </cfRule>
  </conditionalFormatting>
  <conditionalFormatting sqref="O169">
    <cfRule type="cellIs" dxfId="6937" priority="6873" stopIfTrue="1" operator="lessThan">
      <formula>G169</formula>
    </cfRule>
  </conditionalFormatting>
  <conditionalFormatting sqref="O169">
    <cfRule type="cellIs" dxfId="6936" priority="6872" stopIfTrue="1" operator="lessThan">
      <formula>G169</formula>
    </cfRule>
  </conditionalFormatting>
  <conditionalFormatting sqref="O169">
    <cfRule type="cellIs" dxfId="6935" priority="6871" stopIfTrue="1" operator="lessThan">
      <formula>G169</formula>
    </cfRule>
  </conditionalFormatting>
  <conditionalFormatting sqref="O169">
    <cfRule type="cellIs" dxfId="6934" priority="6870" stopIfTrue="1" operator="lessThan">
      <formula>G169</formula>
    </cfRule>
  </conditionalFormatting>
  <conditionalFormatting sqref="O169">
    <cfRule type="cellIs" dxfId="6933" priority="6869" stopIfTrue="1" operator="lessThan">
      <formula>G169</formula>
    </cfRule>
  </conditionalFormatting>
  <conditionalFormatting sqref="O169">
    <cfRule type="cellIs" dxfId="6932" priority="6868" stopIfTrue="1" operator="lessThan">
      <formula>G169</formula>
    </cfRule>
  </conditionalFormatting>
  <conditionalFormatting sqref="O169">
    <cfRule type="cellIs" dxfId="6931" priority="6867" stopIfTrue="1" operator="lessThan">
      <formula>G169</formula>
    </cfRule>
  </conditionalFormatting>
  <conditionalFormatting sqref="O169">
    <cfRule type="cellIs" dxfId="6930" priority="6866" stopIfTrue="1" operator="lessThan">
      <formula>G169</formula>
    </cfRule>
  </conditionalFormatting>
  <conditionalFormatting sqref="O169">
    <cfRule type="cellIs" dxfId="6929" priority="6865" stopIfTrue="1" operator="lessThan">
      <formula>G169</formula>
    </cfRule>
  </conditionalFormatting>
  <conditionalFormatting sqref="O169">
    <cfRule type="cellIs" dxfId="6928" priority="6864" stopIfTrue="1" operator="lessThan">
      <formula>G169</formula>
    </cfRule>
  </conditionalFormatting>
  <conditionalFormatting sqref="O169">
    <cfRule type="cellIs" dxfId="6927" priority="6863" stopIfTrue="1" operator="lessThan">
      <formula>G169</formula>
    </cfRule>
  </conditionalFormatting>
  <conditionalFormatting sqref="O169">
    <cfRule type="cellIs" dxfId="6926" priority="6862" stopIfTrue="1" operator="lessThan">
      <formula>G169</formula>
    </cfRule>
  </conditionalFormatting>
  <conditionalFormatting sqref="O169">
    <cfRule type="cellIs" dxfId="6925" priority="6861" stopIfTrue="1" operator="lessThan">
      <formula>G169</formula>
    </cfRule>
  </conditionalFormatting>
  <conditionalFormatting sqref="O169">
    <cfRule type="cellIs" dxfId="6924" priority="6860" stopIfTrue="1" operator="lessThan">
      <formula>G169</formula>
    </cfRule>
  </conditionalFormatting>
  <conditionalFormatting sqref="O169">
    <cfRule type="cellIs" dxfId="6923" priority="6859" stopIfTrue="1" operator="lessThan">
      <formula>G169</formula>
    </cfRule>
  </conditionalFormatting>
  <conditionalFormatting sqref="O169">
    <cfRule type="cellIs" dxfId="6922" priority="6858" stopIfTrue="1" operator="lessThan">
      <formula>G169</formula>
    </cfRule>
  </conditionalFormatting>
  <conditionalFormatting sqref="O169">
    <cfRule type="cellIs" dxfId="6921" priority="6857" stopIfTrue="1" operator="lessThan">
      <formula>G169</formula>
    </cfRule>
  </conditionalFormatting>
  <conditionalFormatting sqref="O169">
    <cfRule type="cellIs" dxfId="6920" priority="6856" stopIfTrue="1" operator="lessThan">
      <formula>G169</formula>
    </cfRule>
  </conditionalFormatting>
  <conditionalFormatting sqref="O169">
    <cfRule type="cellIs" dxfId="6919" priority="6855" stopIfTrue="1" operator="lessThan">
      <formula>G169</formula>
    </cfRule>
  </conditionalFormatting>
  <conditionalFormatting sqref="O169">
    <cfRule type="cellIs" dxfId="6918" priority="6854" stopIfTrue="1" operator="lessThan">
      <formula>G169</formula>
    </cfRule>
  </conditionalFormatting>
  <conditionalFormatting sqref="Y169">
    <cfRule type="cellIs" dxfId="6917" priority="6853" stopIfTrue="1" operator="lessThan">
      <formula>J169</formula>
    </cfRule>
  </conditionalFormatting>
  <conditionalFormatting sqref="Y169">
    <cfRule type="cellIs" dxfId="6916" priority="6852" stopIfTrue="1" operator="lessThan">
      <formula>J169</formula>
    </cfRule>
  </conditionalFormatting>
  <conditionalFormatting sqref="Y169">
    <cfRule type="cellIs" dxfId="6915" priority="6851" stopIfTrue="1" operator="lessThan">
      <formula>J169</formula>
    </cfRule>
  </conditionalFormatting>
  <conditionalFormatting sqref="Y169">
    <cfRule type="cellIs" dxfId="6914" priority="6850" stopIfTrue="1" operator="lessThan">
      <formula>J169</formula>
    </cfRule>
  </conditionalFormatting>
  <conditionalFormatting sqref="Y169">
    <cfRule type="cellIs" dxfId="6913" priority="6849" stopIfTrue="1" operator="lessThan">
      <formula>J169</formula>
    </cfRule>
  </conditionalFormatting>
  <conditionalFormatting sqref="Y169">
    <cfRule type="cellIs" dxfId="6912" priority="6848" stopIfTrue="1" operator="lessThan">
      <formula>J169</formula>
    </cfRule>
  </conditionalFormatting>
  <conditionalFormatting sqref="Y169">
    <cfRule type="cellIs" dxfId="6911" priority="6847" stopIfTrue="1" operator="lessThan">
      <formula>J169</formula>
    </cfRule>
  </conditionalFormatting>
  <conditionalFormatting sqref="Y169">
    <cfRule type="cellIs" dxfId="6910" priority="6846" stopIfTrue="1" operator="lessThan">
      <formula>J169</formula>
    </cfRule>
  </conditionalFormatting>
  <conditionalFormatting sqref="Y169">
    <cfRule type="cellIs" dxfId="6909" priority="6845" stopIfTrue="1" operator="lessThan">
      <formula>J169</formula>
    </cfRule>
  </conditionalFormatting>
  <conditionalFormatting sqref="Y169">
    <cfRule type="cellIs" dxfId="6908" priority="6844" stopIfTrue="1" operator="lessThan">
      <formula>J169</formula>
    </cfRule>
  </conditionalFormatting>
  <conditionalFormatting sqref="Y169">
    <cfRule type="cellIs" dxfId="6907" priority="6843" stopIfTrue="1" operator="lessThan">
      <formula>J169</formula>
    </cfRule>
  </conditionalFormatting>
  <conditionalFormatting sqref="Y169">
    <cfRule type="cellIs" dxfId="6906" priority="6842" stopIfTrue="1" operator="lessThan">
      <formula>J169</formula>
    </cfRule>
  </conditionalFormatting>
  <conditionalFormatting sqref="X169">
    <cfRule type="cellIs" dxfId="6905" priority="6841" stopIfTrue="1" operator="lessThan">
      <formula>J169</formula>
    </cfRule>
  </conditionalFormatting>
  <conditionalFormatting sqref="X169">
    <cfRule type="cellIs" dxfId="6904" priority="6840" stopIfTrue="1" operator="lessThan">
      <formula>J169</formula>
    </cfRule>
  </conditionalFormatting>
  <conditionalFormatting sqref="X169">
    <cfRule type="cellIs" dxfId="6903" priority="6839" stopIfTrue="1" operator="lessThan">
      <formula>J169</formula>
    </cfRule>
  </conditionalFormatting>
  <conditionalFormatting sqref="Y169">
    <cfRule type="cellIs" dxfId="6902" priority="6838" stopIfTrue="1" operator="lessThan">
      <formula>J169</formula>
    </cfRule>
  </conditionalFormatting>
  <conditionalFormatting sqref="X169">
    <cfRule type="cellIs" dxfId="6901" priority="6837" stopIfTrue="1" operator="lessThan">
      <formula>J169</formula>
    </cfRule>
  </conditionalFormatting>
  <conditionalFormatting sqref="X169">
    <cfRule type="cellIs" dxfId="6900" priority="6836" stopIfTrue="1" operator="lessThan">
      <formula>J169</formula>
    </cfRule>
  </conditionalFormatting>
  <conditionalFormatting sqref="Y169">
    <cfRule type="cellIs" dxfId="6899" priority="6835" stopIfTrue="1" operator="lessThan">
      <formula>J169</formula>
    </cfRule>
  </conditionalFormatting>
  <conditionalFormatting sqref="Y169">
    <cfRule type="cellIs" dxfId="6898" priority="6834" stopIfTrue="1" operator="lessThan">
      <formula>J169</formula>
    </cfRule>
  </conditionalFormatting>
  <conditionalFormatting sqref="Y169">
    <cfRule type="cellIs" dxfId="6897" priority="6833" stopIfTrue="1" operator="lessThan">
      <formula>J169</formula>
    </cfRule>
  </conditionalFormatting>
  <conditionalFormatting sqref="Y169">
    <cfRule type="cellIs" dxfId="6896" priority="6832" stopIfTrue="1" operator="lessThan">
      <formula>J169</formula>
    </cfRule>
  </conditionalFormatting>
  <conditionalFormatting sqref="Y169">
    <cfRule type="cellIs" dxfId="6895" priority="6831" stopIfTrue="1" operator="lessThan">
      <formula>J169</formula>
    </cfRule>
  </conditionalFormatting>
  <conditionalFormatting sqref="Y169">
    <cfRule type="cellIs" dxfId="6894" priority="6830" stopIfTrue="1" operator="lessThan">
      <formula>J169</formula>
    </cfRule>
  </conditionalFormatting>
  <conditionalFormatting sqref="Y169">
    <cfRule type="cellIs" dxfId="6893" priority="6829" stopIfTrue="1" operator="lessThan">
      <formula>J169</formula>
    </cfRule>
  </conditionalFormatting>
  <conditionalFormatting sqref="Y169">
    <cfRule type="cellIs" dxfId="6892" priority="6828" stopIfTrue="1" operator="lessThan">
      <formula>J169</formula>
    </cfRule>
  </conditionalFormatting>
  <conditionalFormatting sqref="Y169">
    <cfRule type="cellIs" dxfId="6891" priority="6827" stopIfTrue="1" operator="lessThan">
      <formula>J169</formula>
    </cfRule>
  </conditionalFormatting>
  <conditionalFormatting sqref="Y169">
    <cfRule type="cellIs" dxfId="6890" priority="6826" stopIfTrue="1" operator="lessThan">
      <formula>J169</formula>
    </cfRule>
  </conditionalFormatting>
  <conditionalFormatting sqref="Y169">
    <cfRule type="cellIs" dxfId="6889" priority="6825" stopIfTrue="1" operator="lessThan">
      <formula>J169</formula>
    </cfRule>
  </conditionalFormatting>
  <conditionalFormatting sqref="Y169">
    <cfRule type="cellIs" dxfId="6888" priority="6824" stopIfTrue="1" operator="lessThan">
      <formula>J169</formula>
    </cfRule>
  </conditionalFormatting>
  <conditionalFormatting sqref="X169">
    <cfRule type="cellIs" dxfId="6887" priority="6823" stopIfTrue="1" operator="lessThan">
      <formula>J169</formula>
    </cfRule>
  </conditionalFormatting>
  <conditionalFormatting sqref="X169">
    <cfRule type="cellIs" dxfId="6886" priority="6822" stopIfTrue="1" operator="lessThan">
      <formula>J169</formula>
    </cfRule>
  </conditionalFormatting>
  <conditionalFormatting sqref="X169">
    <cfRule type="cellIs" dxfId="6885" priority="6821" stopIfTrue="1" operator="lessThan">
      <formula>J169</formula>
    </cfRule>
  </conditionalFormatting>
  <conditionalFormatting sqref="Y169">
    <cfRule type="cellIs" dxfId="6884" priority="6820" stopIfTrue="1" operator="lessThan">
      <formula>J169</formula>
    </cfRule>
  </conditionalFormatting>
  <conditionalFormatting sqref="X169">
    <cfRule type="cellIs" dxfId="6883" priority="6819" stopIfTrue="1" operator="lessThan">
      <formula>J169</formula>
    </cfRule>
  </conditionalFormatting>
  <conditionalFormatting sqref="X169">
    <cfRule type="cellIs" dxfId="6882" priority="6818" stopIfTrue="1" operator="lessThan">
      <formula>J169</formula>
    </cfRule>
  </conditionalFormatting>
  <conditionalFormatting sqref="O170">
    <cfRule type="cellIs" dxfId="6881" priority="6817" stopIfTrue="1" operator="lessThan">
      <formula>G170</formula>
    </cfRule>
  </conditionalFormatting>
  <conditionalFormatting sqref="O170">
    <cfRule type="cellIs" dxfId="6880" priority="6816" stopIfTrue="1" operator="lessThan">
      <formula>G170</formula>
    </cfRule>
  </conditionalFormatting>
  <conditionalFormatting sqref="O170">
    <cfRule type="cellIs" dxfId="6879" priority="6815" stopIfTrue="1" operator="lessThan">
      <formula>G170</formula>
    </cfRule>
  </conditionalFormatting>
  <conditionalFormatting sqref="O170">
    <cfRule type="cellIs" dxfId="6878" priority="6814" stopIfTrue="1" operator="lessThan">
      <formula>G170</formula>
    </cfRule>
  </conditionalFormatting>
  <conditionalFormatting sqref="O170">
    <cfRule type="cellIs" dxfId="6877" priority="6813" stopIfTrue="1" operator="lessThan">
      <formula>G170</formula>
    </cfRule>
  </conditionalFormatting>
  <conditionalFormatting sqref="O170">
    <cfRule type="cellIs" dxfId="6876" priority="6812" stopIfTrue="1" operator="lessThan">
      <formula>G170</formula>
    </cfRule>
  </conditionalFormatting>
  <conditionalFormatting sqref="O170">
    <cfRule type="cellIs" dxfId="6875" priority="6811" stopIfTrue="1" operator="lessThan">
      <formula>G170</formula>
    </cfRule>
  </conditionalFormatting>
  <conditionalFormatting sqref="O170">
    <cfRule type="cellIs" dxfId="6874" priority="6810" stopIfTrue="1" operator="lessThan">
      <formula>G170</formula>
    </cfRule>
  </conditionalFormatting>
  <conditionalFormatting sqref="O170">
    <cfRule type="cellIs" dxfId="6873" priority="6809" stopIfTrue="1" operator="lessThan">
      <formula>G170</formula>
    </cfRule>
  </conditionalFormatting>
  <conditionalFormatting sqref="O170">
    <cfRule type="cellIs" dxfId="6872" priority="6808" stopIfTrue="1" operator="lessThan">
      <formula>G170</formula>
    </cfRule>
  </conditionalFormatting>
  <conditionalFormatting sqref="O170">
    <cfRule type="cellIs" dxfId="6871" priority="6807" stopIfTrue="1" operator="lessThan">
      <formula>G170</formula>
    </cfRule>
  </conditionalFormatting>
  <conditionalFormatting sqref="O170">
    <cfRule type="cellIs" dxfId="6870" priority="6806" stopIfTrue="1" operator="lessThan">
      <formula>G170</formula>
    </cfRule>
  </conditionalFormatting>
  <conditionalFormatting sqref="O170">
    <cfRule type="cellIs" dxfId="6869" priority="6805" stopIfTrue="1" operator="lessThan">
      <formula>G170</formula>
    </cfRule>
  </conditionalFormatting>
  <conditionalFormatting sqref="O170">
    <cfRule type="cellIs" dxfId="6868" priority="6804" stopIfTrue="1" operator="lessThan">
      <formula>G170</formula>
    </cfRule>
  </conditionalFormatting>
  <conditionalFormatting sqref="O170">
    <cfRule type="cellIs" dxfId="6867" priority="6803" stopIfTrue="1" operator="lessThan">
      <formula>G170</formula>
    </cfRule>
  </conditionalFormatting>
  <conditionalFormatting sqref="O170">
    <cfRule type="cellIs" dxfId="6866" priority="6802" stopIfTrue="1" operator="lessThan">
      <formula>G170</formula>
    </cfRule>
  </conditionalFormatting>
  <conditionalFormatting sqref="O170">
    <cfRule type="cellIs" dxfId="6865" priority="6801" stopIfTrue="1" operator="lessThan">
      <formula>G170</formula>
    </cfRule>
  </conditionalFormatting>
  <conditionalFormatting sqref="O170">
    <cfRule type="cellIs" dxfId="6864" priority="6800" stopIfTrue="1" operator="lessThan">
      <formula>G170</formula>
    </cfRule>
  </conditionalFormatting>
  <conditionalFormatting sqref="O170">
    <cfRule type="cellIs" dxfId="6863" priority="6799" stopIfTrue="1" operator="lessThan">
      <formula>G170</formula>
    </cfRule>
  </conditionalFormatting>
  <conditionalFormatting sqref="O170">
    <cfRule type="cellIs" dxfId="6862" priority="6798" stopIfTrue="1" operator="lessThan">
      <formula>G170</formula>
    </cfRule>
  </conditionalFormatting>
  <conditionalFormatting sqref="O170">
    <cfRule type="cellIs" dxfId="6861" priority="6797" stopIfTrue="1" operator="lessThan">
      <formula>G170</formula>
    </cfRule>
  </conditionalFormatting>
  <conditionalFormatting sqref="O170">
    <cfRule type="cellIs" dxfId="6860" priority="6796" stopIfTrue="1" operator="lessThan">
      <formula>G170</formula>
    </cfRule>
  </conditionalFormatting>
  <conditionalFormatting sqref="O170">
    <cfRule type="cellIs" dxfId="6859" priority="6795" stopIfTrue="1" operator="lessThan">
      <formula>G170</formula>
    </cfRule>
  </conditionalFormatting>
  <conditionalFormatting sqref="O170">
    <cfRule type="cellIs" dxfId="6858" priority="6794" stopIfTrue="1" operator="lessThan">
      <formula>G170</formula>
    </cfRule>
  </conditionalFormatting>
  <conditionalFormatting sqref="O170">
    <cfRule type="cellIs" dxfId="6857" priority="6793" stopIfTrue="1" operator="lessThan">
      <formula>G170</formula>
    </cfRule>
  </conditionalFormatting>
  <conditionalFormatting sqref="O170">
    <cfRule type="cellIs" dxfId="6856" priority="6792" stopIfTrue="1" operator="lessThan">
      <formula>G170</formula>
    </cfRule>
  </conditionalFormatting>
  <conditionalFormatting sqref="O170">
    <cfRule type="cellIs" dxfId="6855" priority="6791" stopIfTrue="1" operator="lessThan">
      <formula>G170</formula>
    </cfRule>
  </conditionalFormatting>
  <conditionalFormatting sqref="O170">
    <cfRule type="cellIs" dxfId="6854" priority="6790" stopIfTrue="1" operator="lessThan">
      <formula>G170</formula>
    </cfRule>
  </conditionalFormatting>
  <conditionalFormatting sqref="O170">
    <cfRule type="cellIs" dxfId="6853" priority="6789" stopIfTrue="1" operator="lessThan">
      <formula>G170</formula>
    </cfRule>
  </conditionalFormatting>
  <conditionalFormatting sqref="O170">
    <cfRule type="cellIs" dxfId="6852" priority="6788" stopIfTrue="1" operator="lessThan">
      <formula>G170</formula>
    </cfRule>
  </conditionalFormatting>
  <conditionalFormatting sqref="O170">
    <cfRule type="cellIs" dxfId="6851" priority="6787" stopIfTrue="1" operator="lessThan">
      <formula>G170</formula>
    </cfRule>
  </conditionalFormatting>
  <conditionalFormatting sqref="O170">
    <cfRule type="cellIs" dxfId="6850" priority="6786" stopIfTrue="1" operator="lessThan">
      <formula>G170</formula>
    </cfRule>
  </conditionalFormatting>
  <conditionalFormatting sqref="O170">
    <cfRule type="cellIs" dxfId="6849" priority="6785" stopIfTrue="1" operator="lessThan">
      <formula>G170</formula>
    </cfRule>
  </conditionalFormatting>
  <conditionalFormatting sqref="O170">
    <cfRule type="cellIs" dxfId="6848" priority="6784" stopIfTrue="1" operator="lessThan">
      <formula>G170</formula>
    </cfRule>
  </conditionalFormatting>
  <conditionalFormatting sqref="O170">
    <cfRule type="cellIs" dxfId="6847" priority="6783" stopIfTrue="1" operator="lessThan">
      <formula>G170</formula>
    </cfRule>
  </conditionalFormatting>
  <conditionalFormatting sqref="O170">
    <cfRule type="cellIs" dxfId="6846" priority="6782" stopIfTrue="1" operator="lessThan">
      <formula>G170</formula>
    </cfRule>
  </conditionalFormatting>
  <conditionalFormatting sqref="O170">
    <cfRule type="cellIs" dxfId="6845" priority="6781" stopIfTrue="1" operator="lessThan">
      <formula>G170</formula>
    </cfRule>
  </conditionalFormatting>
  <conditionalFormatting sqref="O170">
    <cfRule type="cellIs" dxfId="6844" priority="6780" stopIfTrue="1" operator="lessThan">
      <formula>G170</formula>
    </cfRule>
  </conditionalFormatting>
  <conditionalFormatting sqref="O170">
    <cfRule type="cellIs" dxfId="6843" priority="6779" stopIfTrue="1" operator="lessThan">
      <formula>G170</formula>
    </cfRule>
  </conditionalFormatting>
  <conditionalFormatting sqref="O170">
    <cfRule type="cellIs" dxfId="6842" priority="6778" stopIfTrue="1" operator="lessThan">
      <formula>G170</formula>
    </cfRule>
  </conditionalFormatting>
  <conditionalFormatting sqref="O170">
    <cfRule type="cellIs" dxfId="6841" priority="6777" stopIfTrue="1" operator="lessThan">
      <formula>G170</formula>
    </cfRule>
  </conditionalFormatting>
  <conditionalFormatting sqref="O170">
    <cfRule type="cellIs" dxfId="6840" priority="6776" stopIfTrue="1" operator="lessThan">
      <formula>G170</formula>
    </cfRule>
  </conditionalFormatting>
  <conditionalFormatting sqref="O170">
    <cfRule type="cellIs" dxfId="6839" priority="6775" stopIfTrue="1" operator="lessThan">
      <formula>G170</formula>
    </cfRule>
  </conditionalFormatting>
  <conditionalFormatting sqref="O170">
    <cfRule type="cellIs" dxfId="6838" priority="6774" stopIfTrue="1" operator="lessThan">
      <formula>G170</formula>
    </cfRule>
  </conditionalFormatting>
  <conditionalFormatting sqref="O170">
    <cfRule type="cellIs" dxfId="6837" priority="6773" stopIfTrue="1" operator="lessThan">
      <formula>G170</formula>
    </cfRule>
  </conditionalFormatting>
  <conditionalFormatting sqref="O170">
    <cfRule type="cellIs" dxfId="6836" priority="6772" stopIfTrue="1" operator="lessThan">
      <formula>G170</formula>
    </cfRule>
  </conditionalFormatting>
  <conditionalFormatting sqref="O170">
    <cfRule type="cellIs" dxfId="6835" priority="6771" stopIfTrue="1" operator="lessThan">
      <formula>G170</formula>
    </cfRule>
  </conditionalFormatting>
  <conditionalFormatting sqref="O170">
    <cfRule type="cellIs" dxfId="6834" priority="6770" stopIfTrue="1" operator="lessThan">
      <formula>G170</formula>
    </cfRule>
  </conditionalFormatting>
  <conditionalFormatting sqref="O170">
    <cfRule type="cellIs" dxfId="6833" priority="6769" stopIfTrue="1" operator="lessThan">
      <formula>G170</formula>
    </cfRule>
  </conditionalFormatting>
  <conditionalFormatting sqref="O170">
    <cfRule type="cellIs" dxfId="6832" priority="6768" stopIfTrue="1" operator="lessThan">
      <formula>G170</formula>
    </cfRule>
  </conditionalFormatting>
  <conditionalFormatting sqref="O170">
    <cfRule type="cellIs" dxfId="6831" priority="6767" stopIfTrue="1" operator="lessThan">
      <formula>G170</formula>
    </cfRule>
  </conditionalFormatting>
  <conditionalFormatting sqref="O170">
    <cfRule type="cellIs" dxfId="6830" priority="6766" stopIfTrue="1" operator="lessThan">
      <formula>G170</formula>
    </cfRule>
  </conditionalFormatting>
  <conditionalFormatting sqref="O170">
    <cfRule type="cellIs" dxfId="6829" priority="6765" stopIfTrue="1" operator="lessThan">
      <formula>G170</formula>
    </cfRule>
  </conditionalFormatting>
  <conditionalFormatting sqref="O170">
    <cfRule type="cellIs" dxfId="6828" priority="6764" stopIfTrue="1" operator="lessThan">
      <formula>G170</formula>
    </cfRule>
  </conditionalFormatting>
  <conditionalFormatting sqref="O170">
    <cfRule type="cellIs" dxfId="6827" priority="6763" stopIfTrue="1" operator="lessThan">
      <formula>G170</formula>
    </cfRule>
  </conditionalFormatting>
  <conditionalFormatting sqref="O170">
    <cfRule type="cellIs" dxfId="6826" priority="6762" stopIfTrue="1" operator="lessThan">
      <formula>G170</formula>
    </cfRule>
  </conditionalFormatting>
  <conditionalFormatting sqref="O170">
    <cfRule type="cellIs" dxfId="6825" priority="6761" stopIfTrue="1" operator="lessThan">
      <formula>G170</formula>
    </cfRule>
  </conditionalFormatting>
  <conditionalFormatting sqref="O170">
    <cfRule type="cellIs" dxfId="6824" priority="6760" stopIfTrue="1" operator="lessThan">
      <formula>G170</formula>
    </cfRule>
  </conditionalFormatting>
  <conditionalFormatting sqref="O170">
    <cfRule type="cellIs" dxfId="6823" priority="6759" stopIfTrue="1" operator="lessThan">
      <formula>G170</formula>
    </cfRule>
  </conditionalFormatting>
  <conditionalFormatting sqref="O170">
    <cfRule type="cellIs" dxfId="6822" priority="6758" stopIfTrue="1" operator="lessThan">
      <formula>G170</formula>
    </cfRule>
  </conditionalFormatting>
  <conditionalFormatting sqref="O170">
    <cfRule type="cellIs" dxfId="6821" priority="6757" stopIfTrue="1" operator="lessThan">
      <formula>G170</formula>
    </cfRule>
  </conditionalFormatting>
  <conditionalFormatting sqref="O170">
    <cfRule type="cellIs" dxfId="6820" priority="6756" stopIfTrue="1" operator="lessThan">
      <formula>G170</formula>
    </cfRule>
  </conditionalFormatting>
  <conditionalFormatting sqref="O170">
    <cfRule type="cellIs" dxfId="6819" priority="6755" stopIfTrue="1" operator="lessThan">
      <formula>G170</formula>
    </cfRule>
  </conditionalFormatting>
  <conditionalFormatting sqref="O170">
    <cfRule type="cellIs" dxfId="6818" priority="6754" stopIfTrue="1" operator="lessThan">
      <formula>G170</formula>
    </cfRule>
  </conditionalFormatting>
  <conditionalFormatting sqref="O170">
    <cfRule type="cellIs" dxfId="6817" priority="6753" stopIfTrue="1" operator="lessThan">
      <formula>G170</formula>
    </cfRule>
  </conditionalFormatting>
  <conditionalFormatting sqref="O170">
    <cfRule type="cellIs" dxfId="6816" priority="6752" stopIfTrue="1" operator="lessThan">
      <formula>G170</formula>
    </cfRule>
  </conditionalFormatting>
  <conditionalFormatting sqref="O170">
    <cfRule type="cellIs" dxfId="6815" priority="6751" stopIfTrue="1" operator="lessThan">
      <formula>G170</formula>
    </cfRule>
  </conditionalFormatting>
  <conditionalFormatting sqref="O170">
    <cfRule type="cellIs" dxfId="6814" priority="6750" stopIfTrue="1" operator="lessThan">
      <formula>G170</formula>
    </cfRule>
  </conditionalFormatting>
  <conditionalFormatting sqref="O170">
    <cfRule type="cellIs" dxfId="6813" priority="6749" stopIfTrue="1" operator="lessThan">
      <formula>G170</formula>
    </cfRule>
  </conditionalFormatting>
  <conditionalFormatting sqref="O170">
    <cfRule type="cellIs" dxfId="6812" priority="6748" stopIfTrue="1" operator="lessThan">
      <formula>G170</formula>
    </cfRule>
  </conditionalFormatting>
  <conditionalFormatting sqref="O170">
    <cfRule type="cellIs" dxfId="6811" priority="6747" stopIfTrue="1" operator="lessThan">
      <formula>G170</formula>
    </cfRule>
  </conditionalFormatting>
  <conditionalFormatting sqref="O170">
    <cfRule type="cellIs" dxfId="6810" priority="6746" stopIfTrue="1" operator="lessThan">
      <formula>G170</formula>
    </cfRule>
  </conditionalFormatting>
  <conditionalFormatting sqref="O170">
    <cfRule type="cellIs" dxfId="6809" priority="6745" stopIfTrue="1" operator="lessThan">
      <formula>G170</formula>
    </cfRule>
  </conditionalFormatting>
  <conditionalFormatting sqref="O170">
    <cfRule type="cellIs" dxfId="6808" priority="6744" stopIfTrue="1" operator="lessThan">
      <formula>G170</formula>
    </cfRule>
  </conditionalFormatting>
  <conditionalFormatting sqref="O170">
    <cfRule type="cellIs" dxfId="6807" priority="6743" stopIfTrue="1" operator="lessThan">
      <formula>G170</formula>
    </cfRule>
  </conditionalFormatting>
  <conditionalFormatting sqref="O170">
    <cfRule type="cellIs" dxfId="6806" priority="6742" stopIfTrue="1" operator="lessThan">
      <formula>G170</formula>
    </cfRule>
  </conditionalFormatting>
  <conditionalFormatting sqref="O170">
    <cfRule type="cellIs" dxfId="6805" priority="6741" stopIfTrue="1" operator="lessThan">
      <formula>G170</formula>
    </cfRule>
  </conditionalFormatting>
  <conditionalFormatting sqref="O170">
    <cfRule type="cellIs" dxfId="6804" priority="6740" stopIfTrue="1" operator="lessThan">
      <formula>G170</formula>
    </cfRule>
  </conditionalFormatting>
  <conditionalFormatting sqref="O170">
    <cfRule type="cellIs" dxfId="6803" priority="6739" stopIfTrue="1" operator="lessThan">
      <formula>G170</formula>
    </cfRule>
  </conditionalFormatting>
  <conditionalFormatting sqref="O170">
    <cfRule type="cellIs" dxfId="6802" priority="6738" stopIfTrue="1" operator="lessThan">
      <formula>G170</formula>
    </cfRule>
  </conditionalFormatting>
  <conditionalFormatting sqref="O170">
    <cfRule type="cellIs" dxfId="6801" priority="6737" stopIfTrue="1" operator="lessThan">
      <formula>G170</formula>
    </cfRule>
  </conditionalFormatting>
  <conditionalFormatting sqref="O170">
    <cfRule type="cellIs" dxfId="6800" priority="6736" stopIfTrue="1" operator="lessThan">
      <formula>G170</formula>
    </cfRule>
  </conditionalFormatting>
  <conditionalFormatting sqref="O170">
    <cfRule type="cellIs" dxfId="6799" priority="6735" stopIfTrue="1" operator="lessThan">
      <formula>G170</formula>
    </cfRule>
  </conditionalFormatting>
  <conditionalFormatting sqref="O170">
    <cfRule type="cellIs" dxfId="6798" priority="6734" stopIfTrue="1" operator="lessThan">
      <formula>G170</formula>
    </cfRule>
  </conditionalFormatting>
  <conditionalFormatting sqref="O170">
    <cfRule type="cellIs" dxfId="6797" priority="6733" stopIfTrue="1" operator="lessThan">
      <formula>G170</formula>
    </cfRule>
  </conditionalFormatting>
  <conditionalFormatting sqref="O170">
    <cfRule type="cellIs" dxfId="6796" priority="6732" stopIfTrue="1" operator="lessThan">
      <formula>G170</formula>
    </cfRule>
  </conditionalFormatting>
  <conditionalFormatting sqref="O170">
    <cfRule type="cellIs" dxfId="6795" priority="6731" stopIfTrue="1" operator="lessThan">
      <formula>G170</formula>
    </cfRule>
  </conditionalFormatting>
  <conditionalFormatting sqref="O170">
    <cfRule type="cellIs" dxfId="6794" priority="6730" stopIfTrue="1" operator="lessThan">
      <formula>G170</formula>
    </cfRule>
  </conditionalFormatting>
  <conditionalFormatting sqref="O170">
    <cfRule type="cellIs" dxfId="6793" priority="6729" stopIfTrue="1" operator="lessThan">
      <formula>G170</formula>
    </cfRule>
  </conditionalFormatting>
  <conditionalFormatting sqref="O170">
    <cfRule type="cellIs" dxfId="6792" priority="6728" stopIfTrue="1" operator="lessThan">
      <formula>G170</formula>
    </cfRule>
  </conditionalFormatting>
  <conditionalFormatting sqref="O170">
    <cfRule type="cellIs" dxfId="6791" priority="6727" stopIfTrue="1" operator="lessThan">
      <formula>G170</formula>
    </cfRule>
  </conditionalFormatting>
  <conditionalFormatting sqref="O170">
    <cfRule type="cellIs" dxfId="6790" priority="6726" stopIfTrue="1" operator="lessThan">
      <formula>G170</formula>
    </cfRule>
  </conditionalFormatting>
  <conditionalFormatting sqref="O170">
    <cfRule type="cellIs" dxfId="6789" priority="6725" stopIfTrue="1" operator="lessThan">
      <formula>G170</formula>
    </cfRule>
  </conditionalFormatting>
  <conditionalFormatting sqref="O170">
    <cfRule type="cellIs" dxfId="6788" priority="6724" stopIfTrue="1" operator="lessThan">
      <formula>G170</formula>
    </cfRule>
  </conditionalFormatting>
  <conditionalFormatting sqref="O170">
    <cfRule type="cellIs" dxfId="6787" priority="6723" stopIfTrue="1" operator="lessThan">
      <formula>G170</formula>
    </cfRule>
  </conditionalFormatting>
  <conditionalFormatting sqref="O170">
    <cfRule type="cellIs" dxfId="6786" priority="6722" stopIfTrue="1" operator="lessThan">
      <formula>G170</formula>
    </cfRule>
  </conditionalFormatting>
  <conditionalFormatting sqref="O170">
    <cfRule type="cellIs" dxfId="6785" priority="6721" stopIfTrue="1" operator="lessThan">
      <formula>G170</formula>
    </cfRule>
  </conditionalFormatting>
  <conditionalFormatting sqref="O170">
    <cfRule type="cellIs" dxfId="6784" priority="6720" stopIfTrue="1" operator="lessThan">
      <formula>G170</formula>
    </cfRule>
  </conditionalFormatting>
  <conditionalFormatting sqref="O170">
    <cfRule type="cellIs" dxfId="6783" priority="6719" stopIfTrue="1" operator="lessThan">
      <formula>G170</formula>
    </cfRule>
  </conditionalFormatting>
  <conditionalFormatting sqref="O170">
    <cfRule type="cellIs" dxfId="6782" priority="6718" stopIfTrue="1" operator="lessThan">
      <formula>G170</formula>
    </cfRule>
  </conditionalFormatting>
  <conditionalFormatting sqref="O170">
    <cfRule type="cellIs" dxfId="6781" priority="6717" stopIfTrue="1" operator="lessThan">
      <formula>G170</formula>
    </cfRule>
  </conditionalFormatting>
  <conditionalFormatting sqref="O170">
    <cfRule type="cellIs" dxfId="6780" priority="6716" stopIfTrue="1" operator="lessThan">
      <formula>G170</formula>
    </cfRule>
  </conditionalFormatting>
  <conditionalFormatting sqref="O170">
    <cfRule type="cellIs" dxfId="6779" priority="6715" stopIfTrue="1" operator="lessThan">
      <formula>G170</formula>
    </cfRule>
  </conditionalFormatting>
  <conditionalFormatting sqref="O170">
    <cfRule type="cellIs" dxfId="6778" priority="6714" stopIfTrue="1" operator="lessThan">
      <formula>G170</formula>
    </cfRule>
  </conditionalFormatting>
  <conditionalFormatting sqref="O170">
    <cfRule type="cellIs" dxfId="6777" priority="6713" stopIfTrue="1" operator="lessThan">
      <formula>G170</formula>
    </cfRule>
  </conditionalFormatting>
  <conditionalFormatting sqref="O170">
    <cfRule type="cellIs" dxfId="6776" priority="6712" stopIfTrue="1" operator="lessThan">
      <formula>G170</formula>
    </cfRule>
  </conditionalFormatting>
  <conditionalFormatting sqref="O170">
    <cfRule type="cellIs" dxfId="6775" priority="6711" stopIfTrue="1" operator="lessThan">
      <formula>G170</formula>
    </cfRule>
  </conditionalFormatting>
  <conditionalFormatting sqref="O170">
    <cfRule type="cellIs" dxfId="6774" priority="6710" stopIfTrue="1" operator="lessThan">
      <formula>G170</formula>
    </cfRule>
  </conditionalFormatting>
  <conditionalFormatting sqref="O170">
    <cfRule type="cellIs" dxfId="6773" priority="6709" stopIfTrue="1" operator="lessThan">
      <formula>G170</formula>
    </cfRule>
  </conditionalFormatting>
  <conditionalFormatting sqref="O170">
    <cfRule type="cellIs" dxfId="6772" priority="6708" stopIfTrue="1" operator="lessThan">
      <formula>G170</formula>
    </cfRule>
  </conditionalFormatting>
  <conditionalFormatting sqref="O170">
    <cfRule type="cellIs" dxfId="6771" priority="6707" stopIfTrue="1" operator="lessThan">
      <formula>G170</formula>
    </cfRule>
  </conditionalFormatting>
  <conditionalFormatting sqref="O170">
    <cfRule type="cellIs" dxfId="6770" priority="6706" stopIfTrue="1" operator="lessThan">
      <formula>G170</formula>
    </cfRule>
  </conditionalFormatting>
  <conditionalFormatting sqref="O170">
    <cfRule type="cellIs" dxfId="6769" priority="6705" stopIfTrue="1" operator="lessThan">
      <formula>G170</formula>
    </cfRule>
  </conditionalFormatting>
  <conditionalFormatting sqref="O170">
    <cfRule type="cellIs" dxfId="6768" priority="6704" stopIfTrue="1" operator="lessThan">
      <formula>G170</formula>
    </cfRule>
  </conditionalFormatting>
  <conditionalFormatting sqref="O170">
    <cfRule type="cellIs" dxfId="6767" priority="6703" stopIfTrue="1" operator="lessThan">
      <formula>G170</formula>
    </cfRule>
  </conditionalFormatting>
  <conditionalFormatting sqref="O170">
    <cfRule type="cellIs" dxfId="6766" priority="6702" stopIfTrue="1" operator="lessThan">
      <formula>G170</formula>
    </cfRule>
  </conditionalFormatting>
  <conditionalFormatting sqref="O170">
    <cfRule type="cellIs" dxfId="6765" priority="6701" stopIfTrue="1" operator="lessThan">
      <formula>G170</formula>
    </cfRule>
  </conditionalFormatting>
  <conditionalFormatting sqref="O170">
    <cfRule type="cellIs" dxfId="6764" priority="6700" stopIfTrue="1" operator="lessThan">
      <formula>G170</formula>
    </cfRule>
  </conditionalFormatting>
  <conditionalFormatting sqref="O170">
    <cfRule type="cellIs" dxfId="6763" priority="6699" stopIfTrue="1" operator="lessThan">
      <formula>G170</formula>
    </cfRule>
  </conditionalFormatting>
  <conditionalFormatting sqref="O170">
    <cfRule type="cellIs" dxfId="6762" priority="6698" stopIfTrue="1" operator="lessThan">
      <formula>G170</formula>
    </cfRule>
  </conditionalFormatting>
  <conditionalFormatting sqref="O170">
    <cfRule type="cellIs" dxfId="6761" priority="6697" stopIfTrue="1" operator="lessThan">
      <formula>G170</formula>
    </cfRule>
  </conditionalFormatting>
  <conditionalFormatting sqref="O170">
    <cfRule type="cellIs" dxfId="6760" priority="6696" stopIfTrue="1" operator="lessThan">
      <formula>G170</formula>
    </cfRule>
  </conditionalFormatting>
  <conditionalFormatting sqref="O170">
    <cfRule type="cellIs" dxfId="6759" priority="6695" stopIfTrue="1" operator="lessThan">
      <formula>G170</formula>
    </cfRule>
  </conditionalFormatting>
  <conditionalFormatting sqref="O170">
    <cfRule type="cellIs" dxfId="6758" priority="6694" stopIfTrue="1" operator="lessThan">
      <formula>G170</formula>
    </cfRule>
  </conditionalFormatting>
  <conditionalFormatting sqref="O170">
    <cfRule type="cellIs" dxfId="6757" priority="6693" stopIfTrue="1" operator="lessThan">
      <formula>G170</formula>
    </cfRule>
  </conditionalFormatting>
  <conditionalFormatting sqref="O170">
    <cfRule type="cellIs" dxfId="6756" priority="6692" stopIfTrue="1" operator="lessThan">
      <formula>G170</formula>
    </cfRule>
  </conditionalFormatting>
  <conditionalFormatting sqref="O170">
    <cfRule type="cellIs" dxfId="6755" priority="6691" stopIfTrue="1" operator="lessThan">
      <formula>G170</formula>
    </cfRule>
  </conditionalFormatting>
  <conditionalFormatting sqref="O170">
    <cfRule type="cellIs" dxfId="6754" priority="6690" stopIfTrue="1" operator="lessThan">
      <formula>G170</formula>
    </cfRule>
  </conditionalFormatting>
  <conditionalFormatting sqref="O170">
    <cfRule type="cellIs" dxfId="6753" priority="6689" stopIfTrue="1" operator="lessThan">
      <formula>G170</formula>
    </cfRule>
  </conditionalFormatting>
  <conditionalFormatting sqref="O170">
    <cfRule type="cellIs" dxfId="6752" priority="6688" stopIfTrue="1" operator="lessThan">
      <formula>G170</formula>
    </cfRule>
  </conditionalFormatting>
  <conditionalFormatting sqref="O170">
    <cfRule type="cellIs" dxfId="6751" priority="6687" stopIfTrue="1" operator="lessThan">
      <formula>G170</formula>
    </cfRule>
  </conditionalFormatting>
  <conditionalFormatting sqref="O170">
    <cfRule type="cellIs" dxfId="6750" priority="6686" stopIfTrue="1" operator="lessThan">
      <formula>G170</formula>
    </cfRule>
  </conditionalFormatting>
  <conditionalFormatting sqref="O170">
    <cfRule type="cellIs" dxfId="6749" priority="6685" stopIfTrue="1" operator="lessThan">
      <formula>G170</formula>
    </cfRule>
  </conditionalFormatting>
  <conditionalFormatting sqref="O170">
    <cfRule type="cellIs" dxfId="6748" priority="6684" stopIfTrue="1" operator="lessThan">
      <formula>G170</formula>
    </cfRule>
  </conditionalFormatting>
  <conditionalFormatting sqref="O170">
    <cfRule type="cellIs" dxfId="6747" priority="6683" stopIfTrue="1" operator="lessThan">
      <formula>G170</formula>
    </cfRule>
  </conditionalFormatting>
  <conditionalFormatting sqref="O170">
    <cfRule type="cellIs" dxfId="6746" priority="6682" stopIfTrue="1" operator="lessThan">
      <formula>G170</formula>
    </cfRule>
  </conditionalFormatting>
  <conditionalFormatting sqref="O170">
    <cfRule type="cellIs" dxfId="6745" priority="6681" stopIfTrue="1" operator="lessThan">
      <formula>G170</formula>
    </cfRule>
  </conditionalFormatting>
  <conditionalFormatting sqref="O170">
    <cfRule type="cellIs" dxfId="6744" priority="6680" stopIfTrue="1" operator="lessThan">
      <formula>G170</formula>
    </cfRule>
  </conditionalFormatting>
  <conditionalFormatting sqref="O170">
    <cfRule type="cellIs" dxfId="6743" priority="6679" stopIfTrue="1" operator="lessThan">
      <formula>G170</formula>
    </cfRule>
  </conditionalFormatting>
  <conditionalFormatting sqref="O170">
    <cfRule type="cellIs" dxfId="6742" priority="6678" stopIfTrue="1" operator="lessThan">
      <formula>G170</formula>
    </cfRule>
  </conditionalFormatting>
  <conditionalFormatting sqref="O170">
    <cfRule type="cellIs" dxfId="6741" priority="6677" stopIfTrue="1" operator="lessThan">
      <formula>G170</formula>
    </cfRule>
  </conditionalFormatting>
  <conditionalFormatting sqref="O170">
    <cfRule type="cellIs" dxfId="6740" priority="6676" stopIfTrue="1" operator="lessThan">
      <formula>G170</formula>
    </cfRule>
  </conditionalFormatting>
  <conditionalFormatting sqref="O170">
    <cfRule type="cellIs" dxfId="6739" priority="6675" stopIfTrue="1" operator="lessThan">
      <formula>G170</formula>
    </cfRule>
  </conditionalFormatting>
  <conditionalFormatting sqref="O170">
    <cfRule type="cellIs" dxfId="6738" priority="6674" stopIfTrue="1" operator="lessThan">
      <formula>G170</formula>
    </cfRule>
  </conditionalFormatting>
  <conditionalFormatting sqref="O170">
    <cfRule type="cellIs" dxfId="6737" priority="6673" stopIfTrue="1" operator="lessThan">
      <formula>G170</formula>
    </cfRule>
  </conditionalFormatting>
  <conditionalFormatting sqref="O170">
    <cfRule type="cellIs" dxfId="6736" priority="6672" stopIfTrue="1" operator="lessThan">
      <formula>G170</formula>
    </cfRule>
  </conditionalFormatting>
  <conditionalFormatting sqref="O170">
    <cfRule type="cellIs" dxfId="6735" priority="6671" stopIfTrue="1" operator="lessThan">
      <formula>G170</formula>
    </cfRule>
  </conditionalFormatting>
  <conditionalFormatting sqref="O170">
    <cfRule type="cellIs" dxfId="6734" priority="6670" stopIfTrue="1" operator="lessThan">
      <formula>G170</formula>
    </cfRule>
  </conditionalFormatting>
  <conditionalFormatting sqref="O170">
    <cfRule type="cellIs" dxfId="6733" priority="6669" stopIfTrue="1" operator="lessThan">
      <formula>G170</formula>
    </cfRule>
  </conditionalFormatting>
  <conditionalFormatting sqref="O170">
    <cfRule type="cellIs" dxfId="6732" priority="6668" stopIfTrue="1" operator="lessThan">
      <formula>G170</formula>
    </cfRule>
  </conditionalFormatting>
  <conditionalFormatting sqref="O170">
    <cfRule type="cellIs" dxfId="6731" priority="6667" stopIfTrue="1" operator="lessThan">
      <formula>G170</formula>
    </cfRule>
  </conditionalFormatting>
  <conditionalFormatting sqref="O170">
    <cfRule type="cellIs" dxfId="6730" priority="6666" stopIfTrue="1" operator="lessThan">
      <formula>G170</formula>
    </cfRule>
  </conditionalFormatting>
  <conditionalFormatting sqref="O170">
    <cfRule type="cellIs" dxfId="6729" priority="6665" stopIfTrue="1" operator="lessThan">
      <formula>G170</formula>
    </cfRule>
  </conditionalFormatting>
  <conditionalFormatting sqref="O170">
    <cfRule type="cellIs" dxfId="6728" priority="6664" stopIfTrue="1" operator="lessThan">
      <formula>G170</formula>
    </cfRule>
  </conditionalFormatting>
  <conditionalFormatting sqref="O170">
    <cfRule type="cellIs" dxfId="6727" priority="6663" stopIfTrue="1" operator="lessThan">
      <formula>G170</formula>
    </cfRule>
  </conditionalFormatting>
  <conditionalFormatting sqref="O170">
    <cfRule type="cellIs" dxfId="6726" priority="6662" stopIfTrue="1" operator="lessThan">
      <formula>G170</formula>
    </cfRule>
  </conditionalFormatting>
  <conditionalFormatting sqref="O170">
    <cfRule type="cellIs" dxfId="6725" priority="6661" stopIfTrue="1" operator="lessThan">
      <formula>G170</formula>
    </cfRule>
  </conditionalFormatting>
  <conditionalFormatting sqref="O170">
    <cfRule type="cellIs" dxfId="6724" priority="6660" stopIfTrue="1" operator="lessThan">
      <formula>G170</formula>
    </cfRule>
  </conditionalFormatting>
  <conditionalFormatting sqref="O170">
    <cfRule type="cellIs" dxfId="6723" priority="6659" stopIfTrue="1" operator="lessThan">
      <formula>G170</formula>
    </cfRule>
  </conditionalFormatting>
  <conditionalFormatting sqref="O170">
    <cfRule type="cellIs" dxfId="6722" priority="6658" stopIfTrue="1" operator="lessThan">
      <formula>G170</formula>
    </cfRule>
  </conditionalFormatting>
  <conditionalFormatting sqref="O170">
    <cfRule type="cellIs" dxfId="6721" priority="6657" stopIfTrue="1" operator="lessThan">
      <formula>G170</formula>
    </cfRule>
  </conditionalFormatting>
  <conditionalFormatting sqref="O170">
    <cfRule type="cellIs" dxfId="6720" priority="6656" stopIfTrue="1" operator="lessThan">
      <formula>G170</formula>
    </cfRule>
  </conditionalFormatting>
  <conditionalFormatting sqref="O170">
    <cfRule type="cellIs" dxfId="6719" priority="6655" stopIfTrue="1" operator="lessThan">
      <formula>G170</formula>
    </cfRule>
  </conditionalFormatting>
  <conditionalFormatting sqref="O170">
    <cfRule type="cellIs" dxfId="6718" priority="6654" stopIfTrue="1" operator="lessThan">
      <formula>G170</formula>
    </cfRule>
  </conditionalFormatting>
  <conditionalFormatting sqref="O170">
    <cfRule type="cellIs" dxfId="6717" priority="6653" stopIfTrue="1" operator="lessThan">
      <formula>G170</formula>
    </cfRule>
  </conditionalFormatting>
  <conditionalFormatting sqref="O170">
    <cfRule type="cellIs" dxfId="6716" priority="6652" stopIfTrue="1" operator="lessThan">
      <formula>G170</formula>
    </cfRule>
  </conditionalFormatting>
  <conditionalFormatting sqref="O170">
    <cfRule type="cellIs" dxfId="6715" priority="6651" stopIfTrue="1" operator="lessThan">
      <formula>G170</formula>
    </cfRule>
  </conditionalFormatting>
  <conditionalFormatting sqref="O170">
    <cfRule type="cellIs" dxfId="6714" priority="6650" stopIfTrue="1" operator="lessThan">
      <formula>G170</formula>
    </cfRule>
  </conditionalFormatting>
  <conditionalFormatting sqref="O170">
    <cfRule type="cellIs" dxfId="6713" priority="6649" stopIfTrue="1" operator="lessThan">
      <formula>G170</formula>
    </cfRule>
  </conditionalFormatting>
  <conditionalFormatting sqref="O170">
    <cfRule type="cellIs" dxfId="6712" priority="6648" stopIfTrue="1" operator="lessThan">
      <formula>G170</formula>
    </cfRule>
  </conditionalFormatting>
  <conditionalFormatting sqref="O170">
    <cfRule type="cellIs" dxfId="6711" priority="6647" stopIfTrue="1" operator="lessThan">
      <formula>G170</formula>
    </cfRule>
  </conditionalFormatting>
  <conditionalFormatting sqref="O170">
    <cfRule type="cellIs" dxfId="6710" priority="6646" stopIfTrue="1" operator="lessThan">
      <formula>G170</formula>
    </cfRule>
  </conditionalFormatting>
  <conditionalFormatting sqref="O170">
    <cfRule type="cellIs" dxfId="6709" priority="6645" stopIfTrue="1" operator="lessThan">
      <formula>G170</formula>
    </cfRule>
  </conditionalFormatting>
  <conditionalFormatting sqref="O170">
    <cfRule type="cellIs" dxfId="6708" priority="6644" stopIfTrue="1" operator="lessThan">
      <formula>G170</formula>
    </cfRule>
  </conditionalFormatting>
  <conditionalFormatting sqref="O170">
    <cfRule type="cellIs" dxfId="6707" priority="6643" stopIfTrue="1" operator="lessThan">
      <formula>G170</formula>
    </cfRule>
  </conditionalFormatting>
  <conditionalFormatting sqref="O170">
    <cfRule type="cellIs" dxfId="6706" priority="6642" stopIfTrue="1" operator="lessThan">
      <formula>G170</formula>
    </cfRule>
  </conditionalFormatting>
  <conditionalFormatting sqref="O170">
    <cfRule type="cellIs" dxfId="6705" priority="6641" stopIfTrue="1" operator="lessThan">
      <formula>G170</formula>
    </cfRule>
  </conditionalFormatting>
  <conditionalFormatting sqref="O170">
    <cfRule type="cellIs" dxfId="6704" priority="6640" stopIfTrue="1" operator="lessThan">
      <formula>G170</formula>
    </cfRule>
  </conditionalFormatting>
  <conditionalFormatting sqref="O170">
    <cfRule type="cellIs" dxfId="6703" priority="6639" stopIfTrue="1" operator="lessThan">
      <formula>G170</formula>
    </cfRule>
  </conditionalFormatting>
  <conditionalFormatting sqref="O170">
    <cfRule type="cellIs" dxfId="6702" priority="6638" stopIfTrue="1" operator="lessThan">
      <formula>G170</formula>
    </cfRule>
  </conditionalFormatting>
  <conditionalFormatting sqref="O170">
    <cfRule type="cellIs" dxfId="6701" priority="6637" stopIfTrue="1" operator="lessThan">
      <formula>G170</formula>
    </cfRule>
  </conditionalFormatting>
  <conditionalFormatting sqref="O170">
    <cfRule type="cellIs" dxfId="6700" priority="6636" stopIfTrue="1" operator="lessThan">
      <formula>G170</formula>
    </cfRule>
  </conditionalFormatting>
  <conditionalFormatting sqref="O170">
    <cfRule type="cellIs" dxfId="6699" priority="6635" stopIfTrue="1" operator="lessThan">
      <formula>G170</formula>
    </cfRule>
  </conditionalFormatting>
  <conditionalFormatting sqref="O170">
    <cfRule type="cellIs" dxfId="6698" priority="6634" stopIfTrue="1" operator="lessThan">
      <formula>G170</formula>
    </cfRule>
  </conditionalFormatting>
  <conditionalFormatting sqref="O170">
    <cfRule type="cellIs" dxfId="6697" priority="6633" stopIfTrue="1" operator="lessThan">
      <formula>G170</formula>
    </cfRule>
  </conditionalFormatting>
  <conditionalFormatting sqref="O170">
    <cfRule type="cellIs" dxfId="6696" priority="6632" stopIfTrue="1" operator="lessThan">
      <formula>G170</formula>
    </cfRule>
  </conditionalFormatting>
  <conditionalFormatting sqref="O170">
    <cfRule type="cellIs" dxfId="6695" priority="6631" stopIfTrue="1" operator="lessThan">
      <formula>G170</formula>
    </cfRule>
  </conditionalFormatting>
  <conditionalFormatting sqref="O170">
    <cfRule type="cellIs" dxfId="6694" priority="6630" stopIfTrue="1" operator="lessThan">
      <formula>G170</formula>
    </cfRule>
  </conditionalFormatting>
  <conditionalFormatting sqref="O170">
    <cfRule type="cellIs" dxfId="6693" priority="6629" stopIfTrue="1" operator="lessThan">
      <formula>G170</formula>
    </cfRule>
  </conditionalFormatting>
  <conditionalFormatting sqref="O170">
    <cfRule type="cellIs" dxfId="6692" priority="6628" stopIfTrue="1" operator="lessThan">
      <formula>G170</formula>
    </cfRule>
  </conditionalFormatting>
  <conditionalFormatting sqref="O170">
    <cfRule type="cellIs" dxfId="6691" priority="6627" stopIfTrue="1" operator="lessThan">
      <formula>G170</formula>
    </cfRule>
  </conditionalFormatting>
  <conditionalFormatting sqref="O170">
    <cfRule type="cellIs" dxfId="6690" priority="6626" stopIfTrue="1" operator="lessThan">
      <formula>G170</formula>
    </cfRule>
  </conditionalFormatting>
  <conditionalFormatting sqref="O170">
    <cfRule type="cellIs" dxfId="6689" priority="6625" stopIfTrue="1" operator="lessThan">
      <formula>G170</formula>
    </cfRule>
  </conditionalFormatting>
  <conditionalFormatting sqref="O170">
    <cfRule type="cellIs" dxfId="6688" priority="6624" stopIfTrue="1" operator="lessThan">
      <formula>G170</formula>
    </cfRule>
  </conditionalFormatting>
  <conditionalFormatting sqref="O170">
    <cfRule type="cellIs" dxfId="6687" priority="6623" stopIfTrue="1" operator="lessThan">
      <formula>G170</formula>
    </cfRule>
  </conditionalFormatting>
  <conditionalFormatting sqref="O170">
    <cfRule type="cellIs" dxfId="6686" priority="6622" stopIfTrue="1" operator="lessThan">
      <formula>G170</formula>
    </cfRule>
  </conditionalFormatting>
  <conditionalFormatting sqref="O170">
    <cfRule type="cellIs" dxfId="6685" priority="6621" stopIfTrue="1" operator="lessThan">
      <formula>G170</formula>
    </cfRule>
  </conditionalFormatting>
  <conditionalFormatting sqref="O170">
    <cfRule type="cellIs" dxfId="6684" priority="6620" stopIfTrue="1" operator="lessThan">
      <formula>G170</formula>
    </cfRule>
  </conditionalFormatting>
  <conditionalFormatting sqref="O170">
    <cfRule type="cellIs" dxfId="6683" priority="6619" stopIfTrue="1" operator="lessThan">
      <formula>G170</formula>
    </cfRule>
  </conditionalFormatting>
  <conditionalFormatting sqref="O170">
    <cfRule type="cellIs" dxfId="6682" priority="6618" stopIfTrue="1" operator="lessThan">
      <formula>G170</formula>
    </cfRule>
  </conditionalFormatting>
  <conditionalFormatting sqref="O170">
    <cfRule type="cellIs" dxfId="6681" priority="6617" stopIfTrue="1" operator="lessThan">
      <formula>G170</formula>
    </cfRule>
  </conditionalFormatting>
  <conditionalFormatting sqref="O170">
    <cfRule type="cellIs" dxfId="6680" priority="6616" stopIfTrue="1" operator="lessThan">
      <formula>G170</formula>
    </cfRule>
  </conditionalFormatting>
  <conditionalFormatting sqref="O170">
    <cfRule type="cellIs" dxfId="6679" priority="6615" stopIfTrue="1" operator="lessThan">
      <formula>G170</formula>
    </cfRule>
  </conditionalFormatting>
  <conditionalFormatting sqref="O170">
    <cfRule type="cellIs" dxfId="6678" priority="6614" stopIfTrue="1" operator="lessThan">
      <formula>G170</formula>
    </cfRule>
  </conditionalFormatting>
  <conditionalFormatting sqref="O170">
    <cfRule type="cellIs" dxfId="6677" priority="6613" stopIfTrue="1" operator="lessThan">
      <formula>G170</formula>
    </cfRule>
  </conditionalFormatting>
  <conditionalFormatting sqref="O170">
    <cfRule type="cellIs" dxfId="6676" priority="6612" stopIfTrue="1" operator="lessThan">
      <formula>G170</formula>
    </cfRule>
  </conditionalFormatting>
  <conditionalFormatting sqref="O170">
    <cfRule type="cellIs" dxfId="6675" priority="6611" stopIfTrue="1" operator="lessThan">
      <formula>G170</formula>
    </cfRule>
  </conditionalFormatting>
  <conditionalFormatting sqref="O170">
    <cfRule type="cellIs" dxfId="6674" priority="6610" stopIfTrue="1" operator="lessThan">
      <formula>G170</formula>
    </cfRule>
  </conditionalFormatting>
  <conditionalFormatting sqref="O170">
    <cfRule type="cellIs" dxfId="6673" priority="6609" stopIfTrue="1" operator="lessThan">
      <formula>G170</formula>
    </cfRule>
  </conditionalFormatting>
  <conditionalFormatting sqref="O170">
    <cfRule type="cellIs" dxfId="6672" priority="6608" stopIfTrue="1" operator="lessThan">
      <formula>G170</formula>
    </cfRule>
  </conditionalFormatting>
  <conditionalFormatting sqref="O170">
    <cfRule type="cellIs" dxfId="6671" priority="6607" stopIfTrue="1" operator="lessThan">
      <formula>G170</formula>
    </cfRule>
  </conditionalFormatting>
  <conditionalFormatting sqref="O170">
    <cfRule type="cellIs" dxfId="6670" priority="6606" stopIfTrue="1" operator="lessThan">
      <formula>G170</formula>
    </cfRule>
  </conditionalFormatting>
  <conditionalFormatting sqref="O170">
    <cfRule type="cellIs" dxfId="6669" priority="6605" stopIfTrue="1" operator="lessThan">
      <formula>G170</formula>
    </cfRule>
  </conditionalFormatting>
  <conditionalFormatting sqref="O170">
    <cfRule type="cellIs" dxfId="6668" priority="6604" stopIfTrue="1" operator="lessThan">
      <formula>G170</formula>
    </cfRule>
  </conditionalFormatting>
  <conditionalFormatting sqref="O170">
    <cfRule type="cellIs" dxfId="6667" priority="6603" stopIfTrue="1" operator="lessThan">
      <formula>G170</formula>
    </cfRule>
  </conditionalFormatting>
  <conditionalFormatting sqref="O170">
    <cfRule type="cellIs" dxfId="6666" priority="6602" stopIfTrue="1" operator="lessThan">
      <formula>G170</formula>
    </cfRule>
  </conditionalFormatting>
  <conditionalFormatting sqref="O170">
    <cfRule type="cellIs" dxfId="6665" priority="6601" stopIfTrue="1" operator="lessThan">
      <formula>G170</formula>
    </cfRule>
  </conditionalFormatting>
  <conditionalFormatting sqref="O170">
    <cfRule type="cellIs" dxfId="6664" priority="6600" stopIfTrue="1" operator="lessThan">
      <formula>G170</formula>
    </cfRule>
  </conditionalFormatting>
  <conditionalFormatting sqref="O170">
    <cfRule type="cellIs" dxfId="6663" priority="6599" stopIfTrue="1" operator="lessThan">
      <formula>G170</formula>
    </cfRule>
  </conditionalFormatting>
  <conditionalFormatting sqref="O170">
    <cfRule type="cellIs" dxfId="6662" priority="6598" stopIfTrue="1" operator="lessThan">
      <formula>G170</formula>
    </cfRule>
  </conditionalFormatting>
  <conditionalFormatting sqref="O170">
    <cfRule type="cellIs" dxfId="6661" priority="6597" stopIfTrue="1" operator="lessThan">
      <formula>G170</formula>
    </cfRule>
  </conditionalFormatting>
  <conditionalFormatting sqref="O170">
    <cfRule type="cellIs" dxfId="6660" priority="6596" stopIfTrue="1" operator="lessThan">
      <formula>G170</formula>
    </cfRule>
  </conditionalFormatting>
  <conditionalFormatting sqref="O170">
    <cfRule type="cellIs" dxfId="6659" priority="6595" stopIfTrue="1" operator="lessThan">
      <formula>G170</formula>
    </cfRule>
  </conditionalFormatting>
  <conditionalFormatting sqref="O170">
    <cfRule type="cellIs" dxfId="6658" priority="6594" stopIfTrue="1" operator="lessThan">
      <formula>G170</formula>
    </cfRule>
  </conditionalFormatting>
  <conditionalFormatting sqref="O170">
    <cfRule type="cellIs" dxfId="6657" priority="6593" stopIfTrue="1" operator="lessThan">
      <formula>G170</formula>
    </cfRule>
  </conditionalFormatting>
  <conditionalFormatting sqref="O170">
    <cfRule type="cellIs" dxfId="6656" priority="6592" stopIfTrue="1" operator="lessThan">
      <formula>G170</formula>
    </cfRule>
  </conditionalFormatting>
  <conditionalFormatting sqref="O170">
    <cfRule type="cellIs" dxfId="6655" priority="6591" stopIfTrue="1" operator="lessThan">
      <formula>G170</formula>
    </cfRule>
  </conditionalFormatting>
  <conditionalFormatting sqref="O170">
    <cfRule type="cellIs" dxfId="6654" priority="6590" stopIfTrue="1" operator="lessThan">
      <formula>G170</formula>
    </cfRule>
  </conditionalFormatting>
  <conditionalFormatting sqref="O170">
    <cfRule type="cellIs" dxfId="6653" priority="6589" stopIfTrue="1" operator="lessThan">
      <formula>G170</formula>
    </cfRule>
  </conditionalFormatting>
  <conditionalFormatting sqref="O170">
    <cfRule type="cellIs" dxfId="6652" priority="6588" stopIfTrue="1" operator="lessThan">
      <formula>G170</formula>
    </cfRule>
  </conditionalFormatting>
  <conditionalFormatting sqref="O170">
    <cfRule type="cellIs" dxfId="6651" priority="6587" stopIfTrue="1" operator="lessThan">
      <formula>G170</formula>
    </cfRule>
  </conditionalFormatting>
  <conditionalFormatting sqref="O170">
    <cfRule type="cellIs" dxfId="6650" priority="6586" stopIfTrue="1" operator="lessThan">
      <formula>G170</formula>
    </cfRule>
  </conditionalFormatting>
  <conditionalFormatting sqref="O170">
    <cfRule type="cellIs" dxfId="6649" priority="6585" stopIfTrue="1" operator="lessThan">
      <formula>G170</formula>
    </cfRule>
  </conditionalFormatting>
  <conditionalFormatting sqref="O170">
    <cfRule type="cellIs" dxfId="6648" priority="6584" stopIfTrue="1" operator="lessThan">
      <formula>G170</formula>
    </cfRule>
  </conditionalFormatting>
  <conditionalFormatting sqref="O170">
    <cfRule type="cellIs" dxfId="6647" priority="6583" stopIfTrue="1" operator="lessThan">
      <formula>G170</formula>
    </cfRule>
  </conditionalFormatting>
  <conditionalFormatting sqref="O170">
    <cfRule type="cellIs" dxfId="6646" priority="6582" stopIfTrue="1" operator="lessThan">
      <formula>G170</formula>
    </cfRule>
  </conditionalFormatting>
  <conditionalFormatting sqref="O170">
    <cfRule type="cellIs" dxfId="6645" priority="6581" stopIfTrue="1" operator="lessThan">
      <formula>G170</formula>
    </cfRule>
  </conditionalFormatting>
  <conditionalFormatting sqref="O170">
    <cfRule type="cellIs" dxfId="6644" priority="6580" stopIfTrue="1" operator="lessThan">
      <formula>G170</formula>
    </cfRule>
  </conditionalFormatting>
  <conditionalFormatting sqref="O170">
    <cfRule type="cellIs" dxfId="6643" priority="6579" stopIfTrue="1" operator="lessThan">
      <formula>G170</formula>
    </cfRule>
  </conditionalFormatting>
  <conditionalFormatting sqref="O170">
    <cfRule type="cellIs" dxfId="6642" priority="6578" stopIfTrue="1" operator="lessThan">
      <formula>G170</formula>
    </cfRule>
  </conditionalFormatting>
  <conditionalFormatting sqref="O170">
    <cfRule type="cellIs" dxfId="6641" priority="6577" stopIfTrue="1" operator="lessThan">
      <formula>G170</formula>
    </cfRule>
  </conditionalFormatting>
  <conditionalFormatting sqref="O170">
    <cfRule type="cellIs" dxfId="6640" priority="6576" stopIfTrue="1" operator="lessThan">
      <formula>G170</formula>
    </cfRule>
  </conditionalFormatting>
  <conditionalFormatting sqref="O170">
    <cfRule type="cellIs" dxfId="6639" priority="6575" stopIfTrue="1" operator="lessThan">
      <formula>G170</formula>
    </cfRule>
  </conditionalFormatting>
  <conditionalFormatting sqref="O170">
    <cfRule type="cellIs" dxfId="6638" priority="6574" stopIfTrue="1" operator="lessThan">
      <formula>G170</formula>
    </cfRule>
  </conditionalFormatting>
  <conditionalFormatting sqref="O170">
    <cfRule type="cellIs" dxfId="6637" priority="6573" stopIfTrue="1" operator="lessThan">
      <formula>G170</formula>
    </cfRule>
  </conditionalFormatting>
  <conditionalFormatting sqref="O170">
    <cfRule type="cellIs" dxfId="6636" priority="6572" stopIfTrue="1" operator="lessThan">
      <formula>G170</formula>
    </cfRule>
  </conditionalFormatting>
  <conditionalFormatting sqref="O170">
    <cfRule type="cellIs" dxfId="6635" priority="6571" stopIfTrue="1" operator="lessThan">
      <formula>G170</formula>
    </cfRule>
  </conditionalFormatting>
  <conditionalFormatting sqref="O170">
    <cfRule type="cellIs" dxfId="6634" priority="6570" stopIfTrue="1" operator="lessThan">
      <formula>G170</formula>
    </cfRule>
  </conditionalFormatting>
  <conditionalFormatting sqref="O170">
    <cfRule type="cellIs" dxfId="6633" priority="6569" stopIfTrue="1" operator="lessThan">
      <formula>G170</formula>
    </cfRule>
  </conditionalFormatting>
  <conditionalFormatting sqref="O170">
    <cfRule type="cellIs" dxfId="6632" priority="6568" stopIfTrue="1" operator="lessThan">
      <formula>G170</formula>
    </cfRule>
  </conditionalFormatting>
  <conditionalFormatting sqref="O170">
    <cfRule type="cellIs" dxfId="6631" priority="6567" stopIfTrue="1" operator="lessThan">
      <formula>G170</formula>
    </cfRule>
  </conditionalFormatting>
  <conditionalFormatting sqref="O170">
    <cfRule type="cellIs" dxfId="6630" priority="6566" stopIfTrue="1" operator="lessThan">
      <formula>G170</formula>
    </cfRule>
  </conditionalFormatting>
  <conditionalFormatting sqref="O170">
    <cfRule type="cellIs" dxfId="6629" priority="6565" stopIfTrue="1" operator="lessThan">
      <formula>G170</formula>
    </cfRule>
  </conditionalFormatting>
  <conditionalFormatting sqref="O170">
    <cfRule type="cellIs" dxfId="6628" priority="6564" stopIfTrue="1" operator="lessThan">
      <formula>G170</formula>
    </cfRule>
  </conditionalFormatting>
  <conditionalFormatting sqref="O170">
    <cfRule type="cellIs" dxfId="6627" priority="6563" stopIfTrue="1" operator="lessThan">
      <formula>G170</formula>
    </cfRule>
  </conditionalFormatting>
  <conditionalFormatting sqref="O170">
    <cfRule type="cellIs" dxfId="6626" priority="6562" stopIfTrue="1" operator="lessThan">
      <formula>G170</formula>
    </cfRule>
  </conditionalFormatting>
  <conditionalFormatting sqref="O170">
    <cfRule type="cellIs" dxfId="6625" priority="6561" stopIfTrue="1" operator="lessThan">
      <formula>G170</formula>
    </cfRule>
  </conditionalFormatting>
  <conditionalFormatting sqref="O170">
    <cfRule type="cellIs" dxfId="6624" priority="6560" stopIfTrue="1" operator="lessThan">
      <formula>G170</formula>
    </cfRule>
  </conditionalFormatting>
  <conditionalFormatting sqref="O170">
    <cfRule type="cellIs" dxfId="6623" priority="6559" stopIfTrue="1" operator="lessThan">
      <formula>G170</formula>
    </cfRule>
  </conditionalFormatting>
  <conditionalFormatting sqref="O170">
    <cfRule type="cellIs" dxfId="6622" priority="6558" stopIfTrue="1" operator="lessThan">
      <formula>G170</formula>
    </cfRule>
  </conditionalFormatting>
  <conditionalFormatting sqref="O170">
    <cfRule type="cellIs" dxfId="6621" priority="6557" stopIfTrue="1" operator="lessThan">
      <formula>G170</formula>
    </cfRule>
  </conditionalFormatting>
  <conditionalFormatting sqref="O170">
    <cfRule type="cellIs" dxfId="6620" priority="6556" stopIfTrue="1" operator="lessThan">
      <formula>G170</formula>
    </cfRule>
  </conditionalFormatting>
  <conditionalFormatting sqref="O170">
    <cfRule type="cellIs" dxfId="6619" priority="6555" stopIfTrue="1" operator="lessThan">
      <formula>G170</formula>
    </cfRule>
  </conditionalFormatting>
  <conditionalFormatting sqref="O170">
    <cfRule type="cellIs" dxfId="6618" priority="6554" stopIfTrue="1" operator="lessThan">
      <formula>G170</formula>
    </cfRule>
  </conditionalFormatting>
  <conditionalFormatting sqref="O170">
    <cfRule type="cellIs" dxfId="6617" priority="6553" stopIfTrue="1" operator="lessThan">
      <formula>G170</formula>
    </cfRule>
  </conditionalFormatting>
  <conditionalFormatting sqref="O170">
    <cfRule type="cellIs" dxfId="6616" priority="6552" stopIfTrue="1" operator="lessThan">
      <formula>G170</formula>
    </cfRule>
  </conditionalFormatting>
  <conditionalFormatting sqref="O170">
    <cfRule type="cellIs" dxfId="6615" priority="6551" stopIfTrue="1" operator="lessThan">
      <formula>G170</formula>
    </cfRule>
  </conditionalFormatting>
  <conditionalFormatting sqref="O170">
    <cfRule type="cellIs" dxfId="6614" priority="6550" stopIfTrue="1" operator="lessThan">
      <formula>G170</formula>
    </cfRule>
  </conditionalFormatting>
  <conditionalFormatting sqref="O170">
    <cfRule type="cellIs" dxfId="6613" priority="6549" stopIfTrue="1" operator="lessThan">
      <formula>G170</formula>
    </cfRule>
  </conditionalFormatting>
  <conditionalFormatting sqref="O170">
    <cfRule type="cellIs" dxfId="6612" priority="6548" stopIfTrue="1" operator="lessThan">
      <formula>G170</formula>
    </cfRule>
  </conditionalFormatting>
  <conditionalFormatting sqref="O170">
    <cfRule type="cellIs" dxfId="6611" priority="6547" stopIfTrue="1" operator="lessThan">
      <formula>G170</formula>
    </cfRule>
  </conditionalFormatting>
  <conditionalFormatting sqref="O170">
    <cfRule type="cellIs" dxfId="6610" priority="6546" stopIfTrue="1" operator="lessThan">
      <formula>G170</formula>
    </cfRule>
  </conditionalFormatting>
  <conditionalFormatting sqref="O170">
    <cfRule type="cellIs" dxfId="6609" priority="6545" stopIfTrue="1" operator="lessThan">
      <formula>G170</formula>
    </cfRule>
  </conditionalFormatting>
  <conditionalFormatting sqref="O170">
    <cfRule type="cellIs" dxfId="6608" priority="6544" stopIfTrue="1" operator="lessThan">
      <formula>G170</formula>
    </cfRule>
  </conditionalFormatting>
  <conditionalFormatting sqref="O170">
    <cfRule type="cellIs" dxfId="6607" priority="6543" stopIfTrue="1" operator="lessThan">
      <formula>G170</formula>
    </cfRule>
  </conditionalFormatting>
  <conditionalFormatting sqref="O170">
    <cfRule type="cellIs" dxfId="6606" priority="6542" stopIfTrue="1" operator="lessThan">
      <formula>G170</formula>
    </cfRule>
  </conditionalFormatting>
  <conditionalFormatting sqref="O170">
    <cfRule type="cellIs" dxfId="6605" priority="6541" stopIfTrue="1" operator="lessThan">
      <formula>G170</formula>
    </cfRule>
  </conditionalFormatting>
  <conditionalFormatting sqref="O170">
    <cfRule type="cellIs" dxfId="6604" priority="6540" stopIfTrue="1" operator="lessThan">
      <formula>G170</formula>
    </cfRule>
  </conditionalFormatting>
  <conditionalFormatting sqref="O170">
    <cfRule type="cellIs" dxfId="6603" priority="6539" stopIfTrue="1" operator="lessThan">
      <formula>G170</formula>
    </cfRule>
  </conditionalFormatting>
  <conditionalFormatting sqref="O170">
    <cfRule type="cellIs" dxfId="6602" priority="6538" stopIfTrue="1" operator="lessThan">
      <formula>G170</formula>
    </cfRule>
  </conditionalFormatting>
  <conditionalFormatting sqref="O170">
    <cfRule type="cellIs" dxfId="6601" priority="6537" stopIfTrue="1" operator="lessThan">
      <formula>G170</formula>
    </cfRule>
  </conditionalFormatting>
  <conditionalFormatting sqref="O170">
    <cfRule type="cellIs" dxfId="6600" priority="6536" stopIfTrue="1" operator="lessThan">
      <formula>G170</formula>
    </cfRule>
  </conditionalFormatting>
  <conditionalFormatting sqref="O170">
    <cfRule type="cellIs" dxfId="6599" priority="6535" stopIfTrue="1" operator="lessThan">
      <formula>G170</formula>
    </cfRule>
  </conditionalFormatting>
  <conditionalFormatting sqref="O170">
    <cfRule type="cellIs" dxfId="6598" priority="6534" stopIfTrue="1" operator="lessThan">
      <formula>G170</formula>
    </cfRule>
  </conditionalFormatting>
  <conditionalFormatting sqref="O170">
    <cfRule type="cellIs" dxfId="6597" priority="6533" stopIfTrue="1" operator="lessThan">
      <formula>G170</formula>
    </cfRule>
  </conditionalFormatting>
  <conditionalFormatting sqref="O170">
    <cfRule type="cellIs" dxfId="6596" priority="6532" stopIfTrue="1" operator="lessThan">
      <formula>G170</formula>
    </cfRule>
  </conditionalFormatting>
  <conditionalFormatting sqref="O170">
    <cfRule type="cellIs" dxfId="6595" priority="6531" stopIfTrue="1" operator="lessThan">
      <formula>G170</formula>
    </cfRule>
  </conditionalFormatting>
  <conditionalFormatting sqref="O170">
    <cfRule type="cellIs" dxfId="6594" priority="6530" stopIfTrue="1" operator="lessThan">
      <formula>G170</formula>
    </cfRule>
  </conditionalFormatting>
  <conditionalFormatting sqref="O170">
    <cfRule type="cellIs" dxfId="6593" priority="6529" stopIfTrue="1" operator="lessThan">
      <formula>G170</formula>
    </cfRule>
  </conditionalFormatting>
  <conditionalFormatting sqref="O170">
    <cfRule type="cellIs" dxfId="6592" priority="6528" stopIfTrue="1" operator="lessThan">
      <formula>G170</formula>
    </cfRule>
  </conditionalFormatting>
  <conditionalFormatting sqref="O170">
    <cfRule type="cellIs" dxfId="6591" priority="6527" stopIfTrue="1" operator="lessThan">
      <formula>G170</formula>
    </cfRule>
  </conditionalFormatting>
  <conditionalFormatting sqref="O170">
    <cfRule type="cellIs" dxfId="6590" priority="6526" stopIfTrue="1" operator="lessThan">
      <formula>G170</formula>
    </cfRule>
  </conditionalFormatting>
  <conditionalFormatting sqref="O170">
    <cfRule type="cellIs" dxfId="6589" priority="6525" stopIfTrue="1" operator="lessThan">
      <formula>G170</formula>
    </cfRule>
  </conditionalFormatting>
  <conditionalFormatting sqref="O170">
    <cfRule type="cellIs" dxfId="6588" priority="6524" stopIfTrue="1" operator="lessThan">
      <formula>G170</formula>
    </cfRule>
  </conditionalFormatting>
  <conditionalFormatting sqref="O170">
    <cfRule type="cellIs" dxfId="6587" priority="6523" stopIfTrue="1" operator="lessThan">
      <formula>G170</formula>
    </cfRule>
  </conditionalFormatting>
  <conditionalFormatting sqref="O170">
    <cfRule type="cellIs" dxfId="6586" priority="6522" stopIfTrue="1" operator="lessThan">
      <formula>G170</formula>
    </cfRule>
  </conditionalFormatting>
  <conditionalFormatting sqref="O170">
    <cfRule type="cellIs" dxfId="6585" priority="6521" stopIfTrue="1" operator="lessThan">
      <formula>G170</formula>
    </cfRule>
  </conditionalFormatting>
  <conditionalFormatting sqref="O170">
    <cfRule type="cellIs" dxfId="6584" priority="6520" stopIfTrue="1" operator="lessThan">
      <formula>G170</formula>
    </cfRule>
  </conditionalFormatting>
  <conditionalFormatting sqref="O170">
    <cfRule type="cellIs" dxfId="6583" priority="6519" stopIfTrue="1" operator="lessThan">
      <formula>G170</formula>
    </cfRule>
  </conditionalFormatting>
  <conditionalFormatting sqref="O170">
    <cfRule type="cellIs" dxfId="6582" priority="6518" stopIfTrue="1" operator="lessThan">
      <formula>G170</formula>
    </cfRule>
  </conditionalFormatting>
  <conditionalFormatting sqref="O170">
    <cfRule type="cellIs" dxfId="6581" priority="6517" stopIfTrue="1" operator="lessThan">
      <formula>G170</formula>
    </cfRule>
  </conditionalFormatting>
  <conditionalFormatting sqref="O170">
    <cfRule type="cellIs" dxfId="6580" priority="6516" stopIfTrue="1" operator="lessThan">
      <formula>G170</formula>
    </cfRule>
  </conditionalFormatting>
  <conditionalFormatting sqref="O170">
    <cfRule type="cellIs" dxfId="6579" priority="6515" stopIfTrue="1" operator="lessThan">
      <formula>G170</formula>
    </cfRule>
  </conditionalFormatting>
  <conditionalFormatting sqref="O170">
    <cfRule type="cellIs" dxfId="6578" priority="6514" stopIfTrue="1" operator="lessThan">
      <formula>G170</formula>
    </cfRule>
  </conditionalFormatting>
  <conditionalFormatting sqref="O170">
    <cfRule type="cellIs" dxfId="6577" priority="6513" stopIfTrue="1" operator="lessThan">
      <formula>G170</formula>
    </cfRule>
  </conditionalFormatting>
  <conditionalFormatting sqref="O170">
    <cfRule type="cellIs" dxfId="6576" priority="6512" stopIfTrue="1" operator="lessThan">
      <formula>G170</formula>
    </cfRule>
  </conditionalFormatting>
  <conditionalFormatting sqref="O170">
    <cfRule type="cellIs" dxfId="6575" priority="6511" stopIfTrue="1" operator="lessThan">
      <formula>G170</formula>
    </cfRule>
  </conditionalFormatting>
  <conditionalFormatting sqref="O170">
    <cfRule type="cellIs" dxfId="6574" priority="6510" stopIfTrue="1" operator="lessThan">
      <formula>G170</formula>
    </cfRule>
  </conditionalFormatting>
  <conditionalFormatting sqref="O170">
    <cfRule type="cellIs" dxfId="6573" priority="6509" stopIfTrue="1" operator="lessThan">
      <formula>G170</formula>
    </cfRule>
  </conditionalFormatting>
  <conditionalFormatting sqref="O170">
    <cfRule type="cellIs" dxfId="6572" priority="6508" stopIfTrue="1" operator="lessThan">
      <formula>G170</formula>
    </cfRule>
  </conditionalFormatting>
  <conditionalFormatting sqref="O170">
    <cfRule type="cellIs" dxfId="6571" priority="6507" stopIfTrue="1" operator="lessThan">
      <formula>G170</formula>
    </cfRule>
  </conditionalFormatting>
  <conditionalFormatting sqref="O170">
    <cfRule type="cellIs" dxfId="6570" priority="6506" stopIfTrue="1" operator="lessThan">
      <formula>G170</formula>
    </cfRule>
  </conditionalFormatting>
  <conditionalFormatting sqref="O170">
    <cfRule type="cellIs" dxfId="6569" priority="6505" stopIfTrue="1" operator="lessThan">
      <formula>G170</formula>
    </cfRule>
  </conditionalFormatting>
  <conditionalFormatting sqref="O170">
    <cfRule type="cellIs" dxfId="6568" priority="6504" stopIfTrue="1" operator="lessThan">
      <formula>G170</formula>
    </cfRule>
  </conditionalFormatting>
  <conditionalFormatting sqref="O170">
    <cfRule type="cellIs" dxfId="6567" priority="6503" stopIfTrue="1" operator="lessThan">
      <formula>G170</formula>
    </cfRule>
  </conditionalFormatting>
  <conditionalFormatting sqref="O170">
    <cfRule type="cellIs" dxfId="6566" priority="6502" stopIfTrue="1" operator="lessThan">
      <formula>G170</formula>
    </cfRule>
  </conditionalFormatting>
  <conditionalFormatting sqref="O170">
    <cfRule type="cellIs" dxfId="6565" priority="6501" stopIfTrue="1" operator="lessThan">
      <formula>G170</formula>
    </cfRule>
  </conditionalFormatting>
  <conditionalFormatting sqref="O170">
    <cfRule type="cellIs" dxfId="6564" priority="6500" stopIfTrue="1" operator="lessThan">
      <formula>G170</formula>
    </cfRule>
  </conditionalFormatting>
  <conditionalFormatting sqref="O170">
    <cfRule type="cellIs" dxfId="6563" priority="6499" stopIfTrue="1" operator="lessThan">
      <formula>G170</formula>
    </cfRule>
  </conditionalFormatting>
  <conditionalFormatting sqref="O170">
    <cfRule type="cellIs" dxfId="6562" priority="6498" stopIfTrue="1" operator="lessThan">
      <formula>G170</formula>
    </cfRule>
  </conditionalFormatting>
  <conditionalFormatting sqref="O170">
    <cfRule type="cellIs" dxfId="6561" priority="6497" stopIfTrue="1" operator="lessThan">
      <formula>G170</formula>
    </cfRule>
  </conditionalFormatting>
  <conditionalFormatting sqref="O170">
    <cfRule type="cellIs" dxfId="6560" priority="6496" stopIfTrue="1" operator="lessThan">
      <formula>G170</formula>
    </cfRule>
  </conditionalFormatting>
  <conditionalFormatting sqref="O170">
    <cfRule type="cellIs" dxfId="6559" priority="6495" stopIfTrue="1" operator="lessThan">
      <formula>G170</formula>
    </cfRule>
  </conditionalFormatting>
  <conditionalFormatting sqref="O170">
    <cfRule type="cellIs" dxfId="6558" priority="6494" stopIfTrue="1" operator="lessThan">
      <formula>G170</formula>
    </cfRule>
  </conditionalFormatting>
  <conditionalFormatting sqref="O170">
    <cfRule type="cellIs" dxfId="6557" priority="6493" stopIfTrue="1" operator="lessThan">
      <formula>G170</formula>
    </cfRule>
  </conditionalFormatting>
  <conditionalFormatting sqref="O170">
    <cfRule type="cellIs" dxfId="6556" priority="6492" stopIfTrue="1" operator="lessThan">
      <formula>G170</formula>
    </cfRule>
  </conditionalFormatting>
  <conditionalFormatting sqref="O170">
    <cfRule type="cellIs" dxfId="6555" priority="6491" stopIfTrue="1" operator="lessThan">
      <formula>G170</formula>
    </cfRule>
  </conditionalFormatting>
  <conditionalFormatting sqref="O170">
    <cfRule type="cellIs" dxfId="6554" priority="6490" stopIfTrue="1" operator="lessThan">
      <formula>G170</formula>
    </cfRule>
  </conditionalFormatting>
  <conditionalFormatting sqref="O170">
    <cfRule type="cellIs" dxfId="6553" priority="6489" stopIfTrue="1" operator="lessThan">
      <formula>G170</formula>
    </cfRule>
  </conditionalFormatting>
  <conditionalFormatting sqref="O170">
    <cfRule type="cellIs" dxfId="6552" priority="6488" stopIfTrue="1" operator="lessThan">
      <formula>G170</formula>
    </cfRule>
  </conditionalFormatting>
  <conditionalFormatting sqref="O170">
    <cfRule type="cellIs" dxfId="6551" priority="6487" stopIfTrue="1" operator="lessThan">
      <formula>G170</formula>
    </cfRule>
  </conditionalFormatting>
  <conditionalFormatting sqref="O170">
    <cfRule type="cellIs" dxfId="6550" priority="6486" stopIfTrue="1" operator="lessThan">
      <formula>G170</formula>
    </cfRule>
  </conditionalFormatting>
  <conditionalFormatting sqref="O170">
    <cfRule type="cellIs" dxfId="6549" priority="6485" stopIfTrue="1" operator="lessThan">
      <formula>G170</formula>
    </cfRule>
  </conditionalFormatting>
  <conditionalFormatting sqref="O170">
    <cfRule type="cellIs" dxfId="6548" priority="6484" stopIfTrue="1" operator="lessThan">
      <formula>G170</formula>
    </cfRule>
  </conditionalFormatting>
  <conditionalFormatting sqref="O170">
    <cfRule type="cellIs" dxfId="6547" priority="6483" stopIfTrue="1" operator="lessThan">
      <formula>G170</formula>
    </cfRule>
  </conditionalFormatting>
  <conditionalFormatting sqref="O170">
    <cfRule type="cellIs" dxfId="6546" priority="6482" stopIfTrue="1" operator="lessThan">
      <formula>G170</formula>
    </cfRule>
  </conditionalFormatting>
  <conditionalFormatting sqref="O170">
    <cfRule type="cellIs" dxfId="6545" priority="6481" stopIfTrue="1" operator="lessThan">
      <formula>G170</formula>
    </cfRule>
  </conditionalFormatting>
  <conditionalFormatting sqref="O170">
    <cfRule type="cellIs" dxfId="6544" priority="6480" stopIfTrue="1" operator="lessThan">
      <formula>G170</formula>
    </cfRule>
  </conditionalFormatting>
  <conditionalFormatting sqref="O170">
    <cfRule type="cellIs" dxfId="6543" priority="6479" stopIfTrue="1" operator="lessThan">
      <formula>G170</formula>
    </cfRule>
  </conditionalFormatting>
  <conditionalFormatting sqref="O170">
    <cfRule type="cellIs" dxfId="6542" priority="6478" stopIfTrue="1" operator="lessThan">
      <formula>G170</formula>
    </cfRule>
  </conditionalFormatting>
  <conditionalFormatting sqref="O170">
    <cfRule type="cellIs" dxfId="6541" priority="6477" stopIfTrue="1" operator="lessThan">
      <formula>G170</formula>
    </cfRule>
  </conditionalFormatting>
  <conditionalFormatting sqref="O170">
    <cfRule type="cellIs" dxfId="6540" priority="6476" stopIfTrue="1" operator="lessThan">
      <formula>G170</formula>
    </cfRule>
  </conditionalFormatting>
  <conditionalFormatting sqref="O170">
    <cfRule type="cellIs" dxfId="6539" priority="6475" stopIfTrue="1" operator="lessThan">
      <formula>G170</formula>
    </cfRule>
  </conditionalFormatting>
  <conditionalFormatting sqref="O170">
    <cfRule type="cellIs" dxfId="6538" priority="6474" stopIfTrue="1" operator="lessThan">
      <formula>G170</formula>
    </cfRule>
  </conditionalFormatting>
  <conditionalFormatting sqref="O170">
    <cfRule type="cellIs" dxfId="6537" priority="6473" stopIfTrue="1" operator="lessThan">
      <formula>G170</formula>
    </cfRule>
  </conditionalFormatting>
  <conditionalFormatting sqref="O170">
    <cfRule type="cellIs" dxfId="6536" priority="6472" stopIfTrue="1" operator="lessThan">
      <formula>G170</formula>
    </cfRule>
  </conditionalFormatting>
  <conditionalFormatting sqref="O170">
    <cfRule type="cellIs" dxfId="6535" priority="6471" stopIfTrue="1" operator="lessThan">
      <formula>G170</formula>
    </cfRule>
  </conditionalFormatting>
  <conditionalFormatting sqref="O170">
    <cfRule type="cellIs" dxfId="6534" priority="6470" stopIfTrue="1" operator="lessThan">
      <formula>G170</formula>
    </cfRule>
  </conditionalFormatting>
  <conditionalFormatting sqref="O170">
    <cfRule type="cellIs" dxfId="6533" priority="6469" stopIfTrue="1" operator="lessThan">
      <formula>G170</formula>
    </cfRule>
  </conditionalFormatting>
  <conditionalFormatting sqref="O170">
    <cfRule type="cellIs" dxfId="6532" priority="6468" stopIfTrue="1" operator="lessThan">
      <formula>G170</formula>
    </cfRule>
  </conditionalFormatting>
  <conditionalFormatting sqref="O170">
    <cfRule type="cellIs" dxfId="6531" priority="6467" stopIfTrue="1" operator="lessThan">
      <formula>G170</formula>
    </cfRule>
  </conditionalFormatting>
  <conditionalFormatting sqref="O170">
    <cfRule type="cellIs" dxfId="6530" priority="6466" stopIfTrue="1" operator="lessThan">
      <formula>G170</formula>
    </cfRule>
  </conditionalFormatting>
  <conditionalFormatting sqref="O170">
    <cfRule type="cellIs" dxfId="6529" priority="6465" stopIfTrue="1" operator="lessThan">
      <formula>G170</formula>
    </cfRule>
  </conditionalFormatting>
  <conditionalFormatting sqref="O170">
    <cfRule type="cellIs" dxfId="6528" priority="6464" stopIfTrue="1" operator="lessThan">
      <formula>G170</formula>
    </cfRule>
  </conditionalFormatting>
  <conditionalFormatting sqref="O170">
    <cfRule type="cellIs" dxfId="6527" priority="6463" stopIfTrue="1" operator="lessThan">
      <formula>G170</formula>
    </cfRule>
  </conditionalFormatting>
  <conditionalFormatting sqref="O170">
    <cfRule type="cellIs" dxfId="6526" priority="6462" stopIfTrue="1" operator="lessThan">
      <formula>G170</formula>
    </cfRule>
  </conditionalFormatting>
  <conditionalFormatting sqref="O170">
    <cfRule type="cellIs" dxfId="6525" priority="6461" stopIfTrue="1" operator="lessThan">
      <formula>G170</formula>
    </cfRule>
  </conditionalFormatting>
  <conditionalFormatting sqref="O170">
    <cfRule type="cellIs" dxfId="6524" priority="6460" stopIfTrue="1" operator="lessThan">
      <formula>G170</formula>
    </cfRule>
  </conditionalFormatting>
  <conditionalFormatting sqref="O170">
    <cfRule type="cellIs" dxfId="6523" priority="6459" stopIfTrue="1" operator="lessThan">
      <formula>G170</formula>
    </cfRule>
  </conditionalFormatting>
  <conditionalFormatting sqref="O170">
    <cfRule type="cellIs" dxfId="6522" priority="6458" stopIfTrue="1" operator="lessThan">
      <formula>G170</formula>
    </cfRule>
  </conditionalFormatting>
  <conditionalFormatting sqref="O170">
    <cfRule type="cellIs" dxfId="6521" priority="6457" stopIfTrue="1" operator="lessThan">
      <formula>G170</formula>
    </cfRule>
  </conditionalFormatting>
  <conditionalFormatting sqref="O170">
    <cfRule type="cellIs" dxfId="6520" priority="6456" stopIfTrue="1" operator="lessThan">
      <formula>G170</formula>
    </cfRule>
  </conditionalFormatting>
  <conditionalFormatting sqref="O170">
    <cfRule type="cellIs" dxfId="6519" priority="6455" stopIfTrue="1" operator="lessThan">
      <formula>G170</formula>
    </cfRule>
  </conditionalFormatting>
  <conditionalFormatting sqref="O170">
    <cfRule type="cellIs" dxfId="6518" priority="6454" stopIfTrue="1" operator="lessThan">
      <formula>G170</formula>
    </cfRule>
  </conditionalFormatting>
  <conditionalFormatting sqref="O170">
    <cfRule type="cellIs" dxfId="6517" priority="6453" stopIfTrue="1" operator="lessThan">
      <formula>G170</formula>
    </cfRule>
  </conditionalFormatting>
  <conditionalFormatting sqref="Y170">
    <cfRule type="cellIs" dxfId="6516" priority="6452" stopIfTrue="1" operator="lessThan">
      <formula>J170</formula>
    </cfRule>
  </conditionalFormatting>
  <conditionalFormatting sqref="Y170">
    <cfRule type="cellIs" dxfId="6515" priority="6451" stopIfTrue="1" operator="lessThan">
      <formula>J170</formula>
    </cfRule>
  </conditionalFormatting>
  <conditionalFormatting sqref="Y170">
    <cfRule type="cellIs" dxfId="6514" priority="6450" stopIfTrue="1" operator="lessThan">
      <formula>J170</formula>
    </cfRule>
  </conditionalFormatting>
  <conditionalFormatting sqref="Y170">
    <cfRule type="cellIs" dxfId="6513" priority="6449" stopIfTrue="1" operator="lessThan">
      <formula>J170</formula>
    </cfRule>
  </conditionalFormatting>
  <conditionalFormatting sqref="Y170">
    <cfRule type="cellIs" dxfId="6512" priority="6448" stopIfTrue="1" operator="lessThan">
      <formula>J170</formula>
    </cfRule>
  </conditionalFormatting>
  <conditionalFormatting sqref="Y170">
    <cfRule type="cellIs" dxfId="6511" priority="6447" stopIfTrue="1" operator="lessThan">
      <formula>J170</formula>
    </cfRule>
  </conditionalFormatting>
  <conditionalFormatting sqref="Y170">
    <cfRule type="cellIs" dxfId="6510" priority="6446" stopIfTrue="1" operator="lessThan">
      <formula>J170</formula>
    </cfRule>
  </conditionalFormatting>
  <conditionalFormatting sqref="Y170">
    <cfRule type="cellIs" dxfId="6509" priority="6445" stopIfTrue="1" operator="lessThan">
      <formula>J170</formula>
    </cfRule>
  </conditionalFormatting>
  <conditionalFormatting sqref="Y170">
    <cfRule type="cellIs" dxfId="6508" priority="6444" stopIfTrue="1" operator="lessThan">
      <formula>J170</formula>
    </cfRule>
  </conditionalFormatting>
  <conditionalFormatting sqref="Y170">
    <cfRule type="cellIs" dxfId="6507" priority="6443" stopIfTrue="1" operator="lessThan">
      <formula>J170</formula>
    </cfRule>
  </conditionalFormatting>
  <conditionalFormatting sqref="Y170">
    <cfRule type="cellIs" dxfId="6506" priority="6442" stopIfTrue="1" operator="lessThan">
      <formula>J170</formula>
    </cfRule>
  </conditionalFormatting>
  <conditionalFormatting sqref="Y170">
    <cfRule type="cellIs" dxfId="6505" priority="6441" stopIfTrue="1" operator="lessThan">
      <formula>J170</formula>
    </cfRule>
  </conditionalFormatting>
  <conditionalFormatting sqref="X170">
    <cfRule type="cellIs" dxfId="6504" priority="6440" stopIfTrue="1" operator="lessThan">
      <formula>J170</formula>
    </cfRule>
  </conditionalFormatting>
  <conditionalFormatting sqref="X170">
    <cfRule type="cellIs" dxfId="6503" priority="6439" stopIfTrue="1" operator="lessThan">
      <formula>J170</formula>
    </cfRule>
  </conditionalFormatting>
  <conditionalFormatting sqref="X170">
    <cfRule type="cellIs" dxfId="6502" priority="6438" stopIfTrue="1" operator="lessThan">
      <formula>J170</formula>
    </cfRule>
  </conditionalFormatting>
  <conditionalFormatting sqref="Y170">
    <cfRule type="cellIs" dxfId="6501" priority="6437" stopIfTrue="1" operator="lessThan">
      <formula>J170</formula>
    </cfRule>
  </conditionalFormatting>
  <conditionalFormatting sqref="X170">
    <cfRule type="cellIs" dxfId="6500" priority="6436" stopIfTrue="1" operator="lessThan">
      <formula>J170</formula>
    </cfRule>
  </conditionalFormatting>
  <conditionalFormatting sqref="X170">
    <cfRule type="cellIs" dxfId="6499" priority="6435" stopIfTrue="1" operator="lessThan">
      <formula>J170</formula>
    </cfRule>
  </conditionalFormatting>
  <conditionalFormatting sqref="Y170">
    <cfRule type="cellIs" dxfId="6498" priority="6434" stopIfTrue="1" operator="lessThan">
      <formula>J170</formula>
    </cfRule>
  </conditionalFormatting>
  <conditionalFormatting sqref="Y170">
    <cfRule type="cellIs" dxfId="6497" priority="6433" stopIfTrue="1" operator="lessThan">
      <formula>J170</formula>
    </cfRule>
  </conditionalFormatting>
  <conditionalFormatting sqref="Y170">
    <cfRule type="cellIs" dxfId="6496" priority="6432" stopIfTrue="1" operator="lessThan">
      <formula>J170</formula>
    </cfRule>
  </conditionalFormatting>
  <conditionalFormatting sqref="Y170">
    <cfRule type="cellIs" dxfId="6495" priority="6431" stopIfTrue="1" operator="lessThan">
      <formula>J170</formula>
    </cfRule>
  </conditionalFormatting>
  <conditionalFormatting sqref="Y170">
    <cfRule type="cellIs" dxfId="6494" priority="6430" stopIfTrue="1" operator="lessThan">
      <formula>J170</formula>
    </cfRule>
  </conditionalFormatting>
  <conditionalFormatting sqref="Y170">
    <cfRule type="cellIs" dxfId="6493" priority="6429" stopIfTrue="1" operator="lessThan">
      <formula>J170</formula>
    </cfRule>
  </conditionalFormatting>
  <conditionalFormatting sqref="Y170">
    <cfRule type="cellIs" dxfId="6492" priority="6428" stopIfTrue="1" operator="lessThan">
      <formula>J170</formula>
    </cfRule>
  </conditionalFormatting>
  <conditionalFormatting sqref="Y170">
    <cfRule type="cellIs" dxfId="6491" priority="6427" stopIfTrue="1" operator="lessThan">
      <formula>J170</formula>
    </cfRule>
  </conditionalFormatting>
  <conditionalFormatting sqref="Y170">
    <cfRule type="cellIs" dxfId="6490" priority="6426" stopIfTrue="1" operator="lessThan">
      <formula>J170</formula>
    </cfRule>
  </conditionalFormatting>
  <conditionalFormatting sqref="Y170">
    <cfRule type="cellIs" dxfId="6489" priority="6425" stopIfTrue="1" operator="lessThan">
      <formula>J170</formula>
    </cfRule>
  </conditionalFormatting>
  <conditionalFormatting sqref="Y170">
    <cfRule type="cellIs" dxfId="6488" priority="6424" stopIfTrue="1" operator="lessThan">
      <formula>J170</formula>
    </cfRule>
  </conditionalFormatting>
  <conditionalFormatting sqref="Y170">
    <cfRule type="cellIs" dxfId="6487" priority="6423" stopIfTrue="1" operator="lessThan">
      <formula>J170</formula>
    </cfRule>
  </conditionalFormatting>
  <conditionalFormatting sqref="X170">
    <cfRule type="cellIs" dxfId="6486" priority="6422" stopIfTrue="1" operator="lessThan">
      <formula>J170</formula>
    </cfRule>
  </conditionalFormatting>
  <conditionalFormatting sqref="X170">
    <cfRule type="cellIs" dxfId="6485" priority="6421" stopIfTrue="1" operator="lessThan">
      <formula>J170</formula>
    </cfRule>
  </conditionalFormatting>
  <conditionalFormatting sqref="X170">
    <cfRule type="cellIs" dxfId="6484" priority="6420" stopIfTrue="1" operator="lessThan">
      <formula>J170</formula>
    </cfRule>
  </conditionalFormatting>
  <conditionalFormatting sqref="Y170">
    <cfRule type="cellIs" dxfId="6483" priority="6419" stopIfTrue="1" operator="lessThan">
      <formula>J170</formula>
    </cfRule>
  </conditionalFormatting>
  <conditionalFormatting sqref="X170">
    <cfRule type="cellIs" dxfId="6482" priority="6418" stopIfTrue="1" operator="lessThan">
      <formula>J170</formula>
    </cfRule>
  </conditionalFormatting>
  <conditionalFormatting sqref="X170">
    <cfRule type="cellIs" dxfId="6481" priority="6417" stopIfTrue="1" operator="lessThan">
      <formula>J170</formula>
    </cfRule>
  </conditionalFormatting>
  <conditionalFormatting sqref="O171">
    <cfRule type="cellIs" dxfId="6480" priority="6416" stopIfTrue="1" operator="lessThan">
      <formula>G171</formula>
    </cfRule>
  </conditionalFormatting>
  <conditionalFormatting sqref="O171">
    <cfRule type="cellIs" dxfId="6479" priority="6415" stopIfTrue="1" operator="lessThan">
      <formula>G171</formula>
    </cfRule>
  </conditionalFormatting>
  <conditionalFormatting sqref="O171">
    <cfRule type="cellIs" dxfId="6478" priority="6414" stopIfTrue="1" operator="lessThan">
      <formula>G171</formula>
    </cfRule>
  </conditionalFormatting>
  <conditionalFormatting sqref="O171">
    <cfRule type="cellIs" dxfId="6477" priority="6413" stopIfTrue="1" operator="lessThan">
      <formula>G171</formula>
    </cfRule>
  </conditionalFormatting>
  <conditionalFormatting sqref="O171">
    <cfRule type="cellIs" dxfId="6476" priority="6412" stopIfTrue="1" operator="lessThan">
      <formula>G171</formula>
    </cfRule>
  </conditionalFormatting>
  <conditionalFormatting sqref="O171">
    <cfRule type="cellIs" dxfId="6475" priority="6411" stopIfTrue="1" operator="lessThan">
      <formula>G171</formula>
    </cfRule>
  </conditionalFormatting>
  <conditionalFormatting sqref="O171">
    <cfRule type="cellIs" dxfId="6474" priority="6410" stopIfTrue="1" operator="lessThan">
      <formula>G171</formula>
    </cfRule>
  </conditionalFormatting>
  <conditionalFormatting sqref="O171">
    <cfRule type="cellIs" dxfId="6473" priority="6409" stopIfTrue="1" operator="lessThan">
      <formula>G171</formula>
    </cfRule>
  </conditionalFormatting>
  <conditionalFormatting sqref="O171">
    <cfRule type="cellIs" dxfId="6472" priority="6408" stopIfTrue="1" operator="lessThan">
      <formula>G171</formula>
    </cfRule>
  </conditionalFormatting>
  <conditionalFormatting sqref="O171">
    <cfRule type="cellIs" dxfId="6471" priority="6407" stopIfTrue="1" operator="lessThan">
      <formula>G171</formula>
    </cfRule>
  </conditionalFormatting>
  <conditionalFormatting sqref="O171">
    <cfRule type="cellIs" dxfId="6470" priority="6406" stopIfTrue="1" operator="lessThan">
      <formula>G171</formula>
    </cfRule>
  </conditionalFormatting>
  <conditionalFormatting sqref="O171">
    <cfRule type="cellIs" dxfId="6469" priority="6405" stopIfTrue="1" operator="lessThan">
      <formula>G171</formula>
    </cfRule>
  </conditionalFormatting>
  <conditionalFormatting sqref="O171">
    <cfRule type="cellIs" dxfId="6468" priority="6404" stopIfTrue="1" operator="lessThan">
      <formula>G171</formula>
    </cfRule>
  </conditionalFormatting>
  <conditionalFormatting sqref="O171">
    <cfRule type="cellIs" dxfId="6467" priority="6403" stopIfTrue="1" operator="lessThan">
      <formula>G171</formula>
    </cfRule>
  </conditionalFormatting>
  <conditionalFormatting sqref="O171">
    <cfRule type="cellIs" dxfId="6466" priority="6402" stopIfTrue="1" operator="lessThan">
      <formula>G171</formula>
    </cfRule>
  </conditionalFormatting>
  <conditionalFormatting sqref="O171">
    <cfRule type="cellIs" dxfId="6465" priority="6401" stopIfTrue="1" operator="lessThan">
      <formula>G171</formula>
    </cfRule>
  </conditionalFormatting>
  <conditionalFormatting sqref="O171">
    <cfRule type="cellIs" dxfId="6464" priority="6400" stopIfTrue="1" operator="lessThan">
      <formula>G171</formula>
    </cfRule>
  </conditionalFormatting>
  <conditionalFormatting sqref="O171">
    <cfRule type="cellIs" dxfId="6463" priority="6399" stopIfTrue="1" operator="lessThan">
      <formula>G171</formula>
    </cfRule>
  </conditionalFormatting>
  <conditionalFormatting sqref="O171">
    <cfRule type="cellIs" dxfId="6462" priority="6398" stopIfTrue="1" operator="lessThan">
      <formula>G171</formula>
    </cfRule>
  </conditionalFormatting>
  <conditionalFormatting sqref="O171">
    <cfRule type="cellIs" dxfId="6461" priority="6397" stopIfTrue="1" operator="lessThan">
      <formula>G171</formula>
    </cfRule>
  </conditionalFormatting>
  <conditionalFormatting sqref="O171">
    <cfRule type="cellIs" dxfId="6460" priority="6396" stopIfTrue="1" operator="lessThan">
      <formula>G171</formula>
    </cfRule>
  </conditionalFormatting>
  <conditionalFormatting sqref="O171">
    <cfRule type="cellIs" dxfId="6459" priority="6395" stopIfTrue="1" operator="lessThan">
      <formula>G171</formula>
    </cfRule>
  </conditionalFormatting>
  <conditionalFormatting sqref="O171">
    <cfRule type="cellIs" dxfId="6458" priority="6394" stopIfTrue="1" operator="lessThan">
      <formula>G171</formula>
    </cfRule>
  </conditionalFormatting>
  <conditionalFormatting sqref="O171">
    <cfRule type="cellIs" dxfId="6457" priority="6393" stopIfTrue="1" operator="lessThan">
      <formula>G171</formula>
    </cfRule>
  </conditionalFormatting>
  <conditionalFormatting sqref="O171">
    <cfRule type="cellIs" dxfId="6456" priority="6392" stopIfTrue="1" operator="lessThan">
      <formula>G171</formula>
    </cfRule>
  </conditionalFormatting>
  <conditionalFormatting sqref="O171">
    <cfRule type="cellIs" dxfId="6455" priority="6391" stopIfTrue="1" operator="lessThan">
      <formula>G171</formula>
    </cfRule>
  </conditionalFormatting>
  <conditionalFormatting sqref="O171">
    <cfRule type="cellIs" dxfId="6454" priority="6390" stopIfTrue="1" operator="lessThan">
      <formula>G171</formula>
    </cfRule>
  </conditionalFormatting>
  <conditionalFormatting sqref="O171">
    <cfRule type="cellIs" dxfId="6453" priority="6389" stopIfTrue="1" operator="lessThan">
      <formula>G171</formula>
    </cfRule>
  </conditionalFormatting>
  <conditionalFormatting sqref="O171">
    <cfRule type="cellIs" dxfId="6452" priority="6388" stopIfTrue="1" operator="lessThan">
      <formula>G171</formula>
    </cfRule>
  </conditionalFormatting>
  <conditionalFormatting sqref="O171">
    <cfRule type="cellIs" dxfId="6451" priority="6387" stopIfTrue="1" operator="lessThan">
      <formula>G171</formula>
    </cfRule>
  </conditionalFormatting>
  <conditionalFormatting sqref="O171">
    <cfRule type="cellIs" dxfId="6450" priority="6386" stopIfTrue="1" operator="lessThan">
      <formula>G171</formula>
    </cfRule>
  </conditionalFormatting>
  <conditionalFormatting sqref="O171">
    <cfRule type="cellIs" dxfId="6449" priority="6385" stopIfTrue="1" operator="lessThan">
      <formula>G171</formula>
    </cfRule>
  </conditionalFormatting>
  <conditionalFormatting sqref="O171">
    <cfRule type="cellIs" dxfId="6448" priority="6384" stopIfTrue="1" operator="lessThan">
      <formula>G171</formula>
    </cfRule>
  </conditionalFormatting>
  <conditionalFormatting sqref="O171">
    <cfRule type="cellIs" dxfId="6447" priority="6383" stopIfTrue="1" operator="lessThan">
      <formula>G171</formula>
    </cfRule>
  </conditionalFormatting>
  <conditionalFormatting sqref="O171">
    <cfRule type="cellIs" dxfId="6446" priority="6382" stopIfTrue="1" operator="lessThan">
      <formula>G171</formula>
    </cfRule>
  </conditionalFormatting>
  <conditionalFormatting sqref="O171">
    <cfRule type="cellIs" dxfId="6445" priority="6381" stopIfTrue="1" operator="lessThan">
      <formula>G171</formula>
    </cfRule>
  </conditionalFormatting>
  <conditionalFormatting sqref="O171">
    <cfRule type="cellIs" dxfId="6444" priority="6380" stopIfTrue="1" operator="lessThan">
      <formula>G171</formula>
    </cfRule>
  </conditionalFormatting>
  <conditionalFormatting sqref="O171">
    <cfRule type="cellIs" dxfId="6443" priority="6379" stopIfTrue="1" operator="lessThan">
      <formula>G171</formula>
    </cfRule>
  </conditionalFormatting>
  <conditionalFormatting sqref="O171">
    <cfRule type="cellIs" dxfId="6442" priority="6378" stopIfTrue="1" operator="lessThan">
      <formula>G171</formula>
    </cfRule>
  </conditionalFormatting>
  <conditionalFormatting sqref="O171">
    <cfRule type="cellIs" dxfId="6441" priority="6377" stopIfTrue="1" operator="lessThan">
      <formula>G171</formula>
    </cfRule>
  </conditionalFormatting>
  <conditionalFormatting sqref="O171">
    <cfRule type="cellIs" dxfId="6440" priority="6376" stopIfTrue="1" operator="lessThan">
      <formula>G171</formula>
    </cfRule>
  </conditionalFormatting>
  <conditionalFormatting sqref="O171">
    <cfRule type="cellIs" dxfId="6439" priority="6375" stopIfTrue="1" operator="lessThan">
      <formula>G171</formula>
    </cfRule>
  </conditionalFormatting>
  <conditionalFormatting sqref="O171">
    <cfRule type="cellIs" dxfId="6438" priority="6374" stopIfTrue="1" operator="lessThan">
      <formula>G171</formula>
    </cfRule>
  </conditionalFormatting>
  <conditionalFormatting sqref="O171">
    <cfRule type="cellIs" dxfId="6437" priority="6373" stopIfTrue="1" operator="lessThan">
      <formula>G171</formula>
    </cfRule>
  </conditionalFormatting>
  <conditionalFormatting sqref="O171">
    <cfRule type="cellIs" dxfId="6436" priority="6372" stopIfTrue="1" operator="lessThan">
      <formula>G171</formula>
    </cfRule>
  </conditionalFormatting>
  <conditionalFormatting sqref="O171">
    <cfRule type="cellIs" dxfId="6435" priority="6371" stopIfTrue="1" operator="lessThan">
      <formula>G171</formula>
    </cfRule>
  </conditionalFormatting>
  <conditionalFormatting sqref="O171">
    <cfRule type="cellIs" dxfId="6434" priority="6370" stopIfTrue="1" operator="lessThan">
      <formula>G171</formula>
    </cfRule>
  </conditionalFormatting>
  <conditionalFormatting sqref="O171">
    <cfRule type="cellIs" dxfId="6433" priority="6369" stopIfTrue="1" operator="lessThan">
      <formula>G171</formula>
    </cfRule>
  </conditionalFormatting>
  <conditionalFormatting sqref="O171">
    <cfRule type="cellIs" dxfId="6432" priority="6368" stopIfTrue="1" operator="lessThan">
      <formula>G171</formula>
    </cfRule>
  </conditionalFormatting>
  <conditionalFormatting sqref="O171">
    <cfRule type="cellIs" dxfId="6431" priority="6367" stopIfTrue="1" operator="lessThan">
      <formula>G171</formula>
    </cfRule>
  </conditionalFormatting>
  <conditionalFormatting sqref="O171">
    <cfRule type="cellIs" dxfId="6430" priority="6366" stopIfTrue="1" operator="lessThan">
      <formula>G171</formula>
    </cfRule>
  </conditionalFormatting>
  <conditionalFormatting sqref="O171">
    <cfRule type="cellIs" dxfId="6429" priority="6365" stopIfTrue="1" operator="lessThan">
      <formula>G171</formula>
    </cfRule>
  </conditionalFormatting>
  <conditionalFormatting sqref="O171">
    <cfRule type="cellIs" dxfId="6428" priority="6364" stopIfTrue="1" operator="lessThan">
      <formula>G171</formula>
    </cfRule>
  </conditionalFormatting>
  <conditionalFormatting sqref="O171">
    <cfRule type="cellIs" dxfId="6427" priority="6363" stopIfTrue="1" operator="lessThan">
      <formula>G171</formula>
    </cfRule>
  </conditionalFormatting>
  <conditionalFormatting sqref="O171">
    <cfRule type="cellIs" dxfId="6426" priority="6362" stopIfTrue="1" operator="lessThan">
      <formula>G171</formula>
    </cfRule>
  </conditionalFormatting>
  <conditionalFormatting sqref="O171">
    <cfRule type="cellIs" dxfId="6425" priority="6361" stopIfTrue="1" operator="lessThan">
      <formula>G171</formula>
    </cfRule>
  </conditionalFormatting>
  <conditionalFormatting sqref="O171">
    <cfRule type="cellIs" dxfId="6424" priority="6360" stopIfTrue="1" operator="lessThan">
      <formula>G171</formula>
    </cfRule>
  </conditionalFormatting>
  <conditionalFormatting sqref="O171">
    <cfRule type="cellIs" dxfId="6423" priority="6359" stopIfTrue="1" operator="lessThan">
      <formula>G171</formula>
    </cfRule>
  </conditionalFormatting>
  <conditionalFormatting sqref="O171">
    <cfRule type="cellIs" dxfId="6422" priority="6358" stopIfTrue="1" operator="lessThan">
      <formula>G171</formula>
    </cfRule>
  </conditionalFormatting>
  <conditionalFormatting sqref="O171">
    <cfRule type="cellIs" dxfId="6421" priority="6357" stopIfTrue="1" operator="lessThan">
      <formula>G171</formula>
    </cfRule>
  </conditionalFormatting>
  <conditionalFormatting sqref="O171">
    <cfRule type="cellIs" dxfId="6420" priority="6356" stopIfTrue="1" operator="lessThan">
      <formula>G171</formula>
    </cfRule>
  </conditionalFormatting>
  <conditionalFormatting sqref="O171">
    <cfRule type="cellIs" dxfId="6419" priority="6355" stopIfTrue="1" operator="lessThan">
      <formula>G171</formula>
    </cfRule>
  </conditionalFormatting>
  <conditionalFormatting sqref="O171">
    <cfRule type="cellIs" dxfId="6418" priority="6354" stopIfTrue="1" operator="lessThan">
      <formula>G171</formula>
    </cfRule>
  </conditionalFormatting>
  <conditionalFormatting sqref="O171">
    <cfRule type="cellIs" dxfId="6417" priority="6353" stopIfTrue="1" operator="lessThan">
      <formula>G171</formula>
    </cfRule>
  </conditionalFormatting>
  <conditionalFormatting sqref="O171">
    <cfRule type="cellIs" dxfId="6416" priority="6352" stopIfTrue="1" operator="lessThan">
      <formula>G171</formula>
    </cfRule>
  </conditionalFormatting>
  <conditionalFormatting sqref="O171">
    <cfRule type="cellIs" dxfId="6415" priority="6351" stopIfTrue="1" operator="lessThan">
      <formula>G171</formula>
    </cfRule>
  </conditionalFormatting>
  <conditionalFormatting sqref="O171">
    <cfRule type="cellIs" dxfId="6414" priority="6350" stopIfTrue="1" operator="lessThan">
      <formula>G171</formula>
    </cfRule>
  </conditionalFormatting>
  <conditionalFormatting sqref="O171">
    <cfRule type="cellIs" dxfId="6413" priority="6349" stopIfTrue="1" operator="lessThan">
      <formula>G171</formula>
    </cfRule>
  </conditionalFormatting>
  <conditionalFormatting sqref="O171">
    <cfRule type="cellIs" dxfId="6412" priority="6348" stopIfTrue="1" operator="lessThan">
      <formula>G171</formula>
    </cfRule>
  </conditionalFormatting>
  <conditionalFormatting sqref="O171">
    <cfRule type="cellIs" dxfId="6411" priority="6347" stopIfTrue="1" operator="lessThan">
      <formula>G171</formula>
    </cfRule>
  </conditionalFormatting>
  <conditionalFormatting sqref="O171">
    <cfRule type="cellIs" dxfId="6410" priority="6346" stopIfTrue="1" operator="lessThan">
      <formula>G171</formula>
    </cfRule>
  </conditionalFormatting>
  <conditionalFormatting sqref="O171">
    <cfRule type="cellIs" dxfId="6409" priority="6345" stopIfTrue="1" operator="lessThan">
      <formula>G171</formula>
    </cfRule>
  </conditionalFormatting>
  <conditionalFormatting sqref="O171">
    <cfRule type="cellIs" dxfId="6408" priority="6344" stopIfTrue="1" operator="lessThan">
      <formula>G171</formula>
    </cfRule>
  </conditionalFormatting>
  <conditionalFormatting sqref="O171">
    <cfRule type="cellIs" dxfId="6407" priority="6343" stopIfTrue="1" operator="lessThan">
      <formula>G171</formula>
    </cfRule>
  </conditionalFormatting>
  <conditionalFormatting sqref="O171">
    <cfRule type="cellIs" dxfId="6406" priority="6342" stopIfTrue="1" operator="lessThan">
      <formula>G171</formula>
    </cfRule>
  </conditionalFormatting>
  <conditionalFormatting sqref="O171">
    <cfRule type="cellIs" dxfId="6405" priority="6341" stopIfTrue="1" operator="lessThan">
      <formula>G171</formula>
    </cfRule>
  </conditionalFormatting>
  <conditionalFormatting sqref="O171">
    <cfRule type="cellIs" dxfId="6404" priority="6340" stopIfTrue="1" operator="lessThan">
      <formula>G171</formula>
    </cfRule>
  </conditionalFormatting>
  <conditionalFormatting sqref="O171">
    <cfRule type="cellIs" dxfId="6403" priority="6339" stopIfTrue="1" operator="lessThan">
      <formula>G171</formula>
    </cfRule>
  </conditionalFormatting>
  <conditionalFormatting sqref="O171">
    <cfRule type="cellIs" dxfId="6402" priority="6338" stopIfTrue="1" operator="lessThan">
      <formula>G171</formula>
    </cfRule>
  </conditionalFormatting>
  <conditionalFormatting sqref="O171">
    <cfRule type="cellIs" dxfId="6401" priority="6337" stopIfTrue="1" operator="lessThan">
      <formula>G171</formula>
    </cfRule>
  </conditionalFormatting>
  <conditionalFormatting sqref="O171">
    <cfRule type="cellIs" dxfId="6400" priority="6336" stopIfTrue="1" operator="lessThan">
      <formula>G171</formula>
    </cfRule>
  </conditionalFormatting>
  <conditionalFormatting sqref="O171">
    <cfRule type="cellIs" dxfId="6399" priority="6335" stopIfTrue="1" operator="lessThan">
      <formula>G171</formula>
    </cfRule>
  </conditionalFormatting>
  <conditionalFormatting sqref="O171">
    <cfRule type="cellIs" dxfId="6398" priority="6334" stopIfTrue="1" operator="lessThan">
      <formula>G171</formula>
    </cfRule>
  </conditionalFormatting>
  <conditionalFormatting sqref="O171">
    <cfRule type="cellIs" dxfId="6397" priority="6333" stopIfTrue="1" operator="lessThan">
      <formula>G171</formula>
    </cfRule>
  </conditionalFormatting>
  <conditionalFormatting sqref="O171">
    <cfRule type="cellIs" dxfId="6396" priority="6332" stopIfTrue="1" operator="lessThan">
      <formula>G171</formula>
    </cfRule>
  </conditionalFormatting>
  <conditionalFormatting sqref="O171">
    <cfRule type="cellIs" dxfId="6395" priority="6331" stopIfTrue="1" operator="lessThan">
      <formula>G171</formula>
    </cfRule>
  </conditionalFormatting>
  <conditionalFormatting sqref="O171">
    <cfRule type="cellIs" dxfId="6394" priority="6330" stopIfTrue="1" operator="lessThan">
      <formula>G171</formula>
    </cfRule>
  </conditionalFormatting>
  <conditionalFormatting sqref="O171">
    <cfRule type="cellIs" dxfId="6393" priority="6329" stopIfTrue="1" operator="lessThan">
      <formula>G171</formula>
    </cfRule>
  </conditionalFormatting>
  <conditionalFormatting sqref="O171">
    <cfRule type="cellIs" dxfId="6392" priority="6328" stopIfTrue="1" operator="lessThan">
      <formula>G171</formula>
    </cfRule>
  </conditionalFormatting>
  <conditionalFormatting sqref="O171">
    <cfRule type="cellIs" dxfId="6391" priority="6327" stopIfTrue="1" operator="lessThan">
      <formula>G171</formula>
    </cfRule>
  </conditionalFormatting>
  <conditionalFormatting sqref="O171">
    <cfRule type="cellIs" dxfId="6390" priority="6326" stopIfTrue="1" operator="lessThan">
      <formula>G171</formula>
    </cfRule>
  </conditionalFormatting>
  <conditionalFormatting sqref="O171">
    <cfRule type="cellIs" dxfId="6389" priority="6325" stopIfTrue="1" operator="lessThan">
      <formula>G171</formula>
    </cfRule>
  </conditionalFormatting>
  <conditionalFormatting sqref="O171">
    <cfRule type="cellIs" dxfId="6388" priority="6324" stopIfTrue="1" operator="lessThan">
      <formula>G171</formula>
    </cfRule>
  </conditionalFormatting>
  <conditionalFormatting sqref="O171">
    <cfRule type="cellIs" dxfId="6387" priority="6323" stopIfTrue="1" operator="lessThan">
      <formula>G171</formula>
    </cfRule>
  </conditionalFormatting>
  <conditionalFormatting sqref="O171">
    <cfRule type="cellIs" dxfId="6386" priority="6322" stopIfTrue="1" operator="lessThan">
      <formula>G171</formula>
    </cfRule>
  </conditionalFormatting>
  <conditionalFormatting sqref="O171">
    <cfRule type="cellIs" dxfId="6385" priority="6321" stopIfTrue="1" operator="lessThan">
      <formula>G171</formula>
    </cfRule>
  </conditionalFormatting>
  <conditionalFormatting sqref="O171">
    <cfRule type="cellIs" dxfId="6384" priority="6320" stopIfTrue="1" operator="lessThan">
      <formula>G171</formula>
    </cfRule>
  </conditionalFormatting>
  <conditionalFormatting sqref="O171">
    <cfRule type="cellIs" dxfId="6383" priority="6319" stopIfTrue="1" operator="lessThan">
      <formula>G171</formula>
    </cfRule>
  </conditionalFormatting>
  <conditionalFormatting sqref="O171">
    <cfRule type="cellIs" dxfId="6382" priority="6318" stopIfTrue="1" operator="lessThan">
      <formula>G171</formula>
    </cfRule>
  </conditionalFormatting>
  <conditionalFormatting sqref="O171">
    <cfRule type="cellIs" dxfId="6381" priority="6317" stopIfTrue="1" operator="lessThan">
      <formula>G171</formula>
    </cfRule>
  </conditionalFormatting>
  <conditionalFormatting sqref="O171">
    <cfRule type="cellIs" dxfId="6380" priority="6316" stopIfTrue="1" operator="lessThan">
      <formula>G171</formula>
    </cfRule>
  </conditionalFormatting>
  <conditionalFormatting sqref="O171">
    <cfRule type="cellIs" dxfId="6379" priority="6315" stopIfTrue="1" operator="lessThan">
      <formula>G171</formula>
    </cfRule>
  </conditionalFormatting>
  <conditionalFormatting sqref="O171">
    <cfRule type="cellIs" dxfId="6378" priority="6314" stopIfTrue="1" operator="lessThan">
      <formula>G171</formula>
    </cfRule>
  </conditionalFormatting>
  <conditionalFormatting sqref="O171">
    <cfRule type="cellIs" dxfId="6377" priority="6313" stopIfTrue="1" operator="lessThan">
      <formula>G171</formula>
    </cfRule>
  </conditionalFormatting>
  <conditionalFormatting sqref="O171">
    <cfRule type="cellIs" dxfId="6376" priority="6312" stopIfTrue="1" operator="lessThan">
      <formula>G171</formula>
    </cfRule>
  </conditionalFormatting>
  <conditionalFormatting sqref="O171">
    <cfRule type="cellIs" dxfId="6375" priority="6311" stopIfTrue="1" operator="lessThan">
      <formula>G171</formula>
    </cfRule>
  </conditionalFormatting>
  <conditionalFormatting sqref="O171">
    <cfRule type="cellIs" dxfId="6374" priority="6310" stopIfTrue="1" operator="lessThan">
      <formula>G171</formula>
    </cfRule>
  </conditionalFormatting>
  <conditionalFormatting sqref="O171">
    <cfRule type="cellIs" dxfId="6373" priority="6309" stopIfTrue="1" operator="lessThan">
      <formula>G171</formula>
    </cfRule>
  </conditionalFormatting>
  <conditionalFormatting sqref="O171">
    <cfRule type="cellIs" dxfId="6372" priority="6308" stopIfTrue="1" operator="lessThan">
      <formula>G171</formula>
    </cfRule>
  </conditionalFormatting>
  <conditionalFormatting sqref="O171">
    <cfRule type="cellIs" dxfId="6371" priority="6307" stopIfTrue="1" operator="lessThan">
      <formula>G171</formula>
    </cfRule>
  </conditionalFormatting>
  <conditionalFormatting sqref="O171">
    <cfRule type="cellIs" dxfId="6370" priority="6306" stopIfTrue="1" operator="lessThan">
      <formula>G171</formula>
    </cfRule>
  </conditionalFormatting>
  <conditionalFormatting sqref="O171">
    <cfRule type="cellIs" dxfId="6369" priority="6305" stopIfTrue="1" operator="lessThan">
      <formula>G171</formula>
    </cfRule>
  </conditionalFormatting>
  <conditionalFormatting sqref="O171">
    <cfRule type="cellIs" dxfId="6368" priority="6304" stopIfTrue="1" operator="lessThan">
      <formula>G171</formula>
    </cfRule>
  </conditionalFormatting>
  <conditionalFormatting sqref="O171">
    <cfRule type="cellIs" dxfId="6367" priority="6303" stopIfTrue="1" operator="lessThan">
      <formula>G171</formula>
    </cfRule>
  </conditionalFormatting>
  <conditionalFormatting sqref="O171">
    <cfRule type="cellIs" dxfId="6366" priority="6302" stopIfTrue="1" operator="lessThan">
      <formula>G171</formula>
    </cfRule>
  </conditionalFormatting>
  <conditionalFormatting sqref="O171">
    <cfRule type="cellIs" dxfId="6365" priority="6301" stopIfTrue="1" operator="lessThan">
      <formula>G171</formula>
    </cfRule>
  </conditionalFormatting>
  <conditionalFormatting sqref="O171">
    <cfRule type="cellIs" dxfId="6364" priority="6300" stopIfTrue="1" operator="lessThan">
      <formula>G171</formula>
    </cfRule>
  </conditionalFormatting>
  <conditionalFormatting sqref="O171">
    <cfRule type="cellIs" dxfId="6363" priority="6299" stopIfTrue="1" operator="lessThan">
      <formula>G171</formula>
    </cfRule>
  </conditionalFormatting>
  <conditionalFormatting sqref="O171">
    <cfRule type="cellIs" dxfId="6362" priority="6298" stopIfTrue="1" operator="lessThan">
      <formula>G171</formula>
    </cfRule>
  </conditionalFormatting>
  <conditionalFormatting sqref="O171">
    <cfRule type="cellIs" dxfId="6361" priority="6297" stopIfTrue="1" operator="lessThan">
      <formula>G171</formula>
    </cfRule>
  </conditionalFormatting>
  <conditionalFormatting sqref="O171">
    <cfRule type="cellIs" dxfId="6360" priority="6296" stopIfTrue="1" operator="lessThan">
      <formula>G171</formula>
    </cfRule>
  </conditionalFormatting>
  <conditionalFormatting sqref="O171">
    <cfRule type="cellIs" dxfId="6359" priority="6295" stopIfTrue="1" operator="lessThan">
      <formula>G171</formula>
    </cfRule>
  </conditionalFormatting>
  <conditionalFormatting sqref="O171">
    <cfRule type="cellIs" dxfId="6358" priority="6294" stopIfTrue="1" operator="lessThan">
      <formula>G171</formula>
    </cfRule>
  </conditionalFormatting>
  <conditionalFormatting sqref="O171">
    <cfRule type="cellIs" dxfId="6357" priority="6293" stopIfTrue="1" operator="lessThan">
      <formula>G171</formula>
    </cfRule>
  </conditionalFormatting>
  <conditionalFormatting sqref="O171">
    <cfRule type="cellIs" dxfId="6356" priority="6292" stopIfTrue="1" operator="lessThan">
      <formula>G171</formula>
    </cfRule>
  </conditionalFormatting>
  <conditionalFormatting sqref="O171">
    <cfRule type="cellIs" dxfId="6355" priority="6291" stopIfTrue="1" operator="lessThan">
      <formula>G171</formula>
    </cfRule>
  </conditionalFormatting>
  <conditionalFormatting sqref="O171">
    <cfRule type="cellIs" dxfId="6354" priority="6290" stopIfTrue="1" operator="lessThan">
      <formula>G171</formula>
    </cfRule>
  </conditionalFormatting>
  <conditionalFormatting sqref="O171">
    <cfRule type="cellIs" dxfId="6353" priority="6289" stopIfTrue="1" operator="lessThan">
      <formula>G171</formula>
    </cfRule>
  </conditionalFormatting>
  <conditionalFormatting sqref="O171">
    <cfRule type="cellIs" dxfId="6352" priority="6288" stopIfTrue="1" operator="lessThan">
      <formula>G171</formula>
    </cfRule>
  </conditionalFormatting>
  <conditionalFormatting sqref="O171">
    <cfRule type="cellIs" dxfId="6351" priority="6287" stopIfTrue="1" operator="lessThan">
      <formula>G171</formula>
    </cfRule>
  </conditionalFormatting>
  <conditionalFormatting sqref="O171">
    <cfRule type="cellIs" dxfId="6350" priority="6286" stopIfTrue="1" operator="lessThan">
      <formula>G171</formula>
    </cfRule>
  </conditionalFormatting>
  <conditionalFormatting sqref="O171">
    <cfRule type="cellIs" dxfId="6349" priority="6285" stopIfTrue="1" operator="lessThan">
      <formula>G171</formula>
    </cfRule>
  </conditionalFormatting>
  <conditionalFormatting sqref="O171">
    <cfRule type="cellIs" dxfId="6348" priority="6284" stopIfTrue="1" operator="lessThan">
      <formula>G171</formula>
    </cfRule>
  </conditionalFormatting>
  <conditionalFormatting sqref="O171">
    <cfRule type="cellIs" dxfId="6347" priority="6283" stopIfTrue="1" operator="lessThan">
      <formula>G171</formula>
    </cfRule>
  </conditionalFormatting>
  <conditionalFormatting sqref="O171">
    <cfRule type="cellIs" dxfId="6346" priority="6282" stopIfTrue="1" operator="lessThan">
      <formula>G171</formula>
    </cfRule>
  </conditionalFormatting>
  <conditionalFormatting sqref="O171">
    <cfRule type="cellIs" dxfId="6345" priority="6281" stopIfTrue="1" operator="lessThan">
      <formula>G171</formula>
    </cfRule>
  </conditionalFormatting>
  <conditionalFormatting sqref="O171">
    <cfRule type="cellIs" dxfId="6344" priority="6280" stopIfTrue="1" operator="lessThan">
      <formula>G171</formula>
    </cfRule>
  </conditionalFormatting>
  <conditionalFormatting sqref="O171">
    <cfRule type="cellIs" dxfId="6343" priority="6279" stopIfTrue="1" operator="lessThan">
      <formula>G171</formula>
    </cfRule>
  </conditionalFormatting>
  <conditionalFormatting sqref="O171">
    <cfRule type="cellIs" dxfId="6342" priority="6278" stopIfTrue="1" operator="lessThan">
      <formula>G171</formula>
    </cfRule>
  </conditionalFormatting>
  <conditionalFormatting sqref="O171">
    <cfRule type="cellIs" dxfId="6341" priority="6277" stopIfTrue="1" operator="lessThan">
      <formula>G171</formula>
    </cfRule>
  </conditionalFormatting>
  <conditionalFormatting sqref="O171">
    <cfRule type="cellIs" dxfId="6340" priority="6276" stopIfTrue="1" operator="lessThan">
      <formula>G171</formula>
    </cfRule>
  </conditionalFormatting>
  <conditionalFormatting sqref="O171">
    <cfRule type="cellIs" dxfId="6339" priority="6275" stopIfTrue="1" operator="lessThan">
      <formula>G171</formula>
    </cfRule>
  </conditionalFormatting>
  <conditionalFormatting sqref="O171">
    <cfRule type="cellIs" dxfId="6338" priority="6274" stopIfTrue="1" operator="lessThan">
      <formula>G171</formula>
    </cfRule>
  </conditionalFormatting>
  <conditionalFormatting sqref="O171">
    <cfRule type="cellIs" dxfId="6337" priority="6273" stopIfTrue="1" operator="lessThan">
      <formula>G171</formula>
    </cfRule>
  </conditionalFormatting>
  <conditionalFormatting sqref="O171">
    <cfRule type="cellIs" dxfId="6336" priority="6272" stopIfTrue="1" operator="lessThan">
      <formula>G171</formula>
    </cfRule>
  </conditionalFormatting>
  <conditionalFormatting sqref="O171">
    <cfRule type="cellIs" dxfId="6335" priority="6271" stopIfTrue="1" operator="lessThan">
      <formula>G171</formula>
    </cfRule>
  </conditionalFormatting>
  <conditionalFormatting sqref="O171">
    <cfRule type="cellIs" dxfId="6334" priority="6270" stopIfTrue="1" operator="lessThan">
      <formula>G171</formula>
    </cfRule>
  </conditionalFormatting>
  <conditionalFormatting sqref="O171">
    <cfRule type="cellIs" dxfId="6333" priority="6269" stopIfTrue="1" operator="lessThan">
      <formula>G171</formula>
    </cfRule>
  </conditionalFormatting>
  <conditionalFormatting sqref="O171">
    <cfRule type="cellIs" dxfId="6332" priority="6268" stopIfTrue="1" operator="lessThan">
      <formula>G171</formula>
    </cfRule>
  </conditionalFormatting>
  <conditionalFormatting sqref="O171">
    <cfRule type="cellIs" dxfId="6331" priority="6267" stopIfTrue="1" operator="lessThan">
      <formula>G171</formula>
    </cfRule>
  </conditionalFormatting>
  <conditionalFormatting sqref="O171">
    <cfRule type="cellIs" dxfId="6330" priority="6266" stopIfTrue="1" operator="lessThan">
      <formula>G171</formula>
    </cfRule>
  </conditionalFormatting>
  <conditionalFormatting sqref="O171">
    <cfRule type="cellIs" dxfId="6329" priority="6265" stopIfTrue="1" operator="lessThan">
      <formula>G171</formula>
    </cfRule>
  </conditionalFormatting>
  <conditionalFormatting sqref="O171">
    <cfRule type="cellIs" dxfId="6328" priority="6264" stopIfTrue="1" operator="lessThan">
      <formula>G171</formula>
    </cfRule>
  </conditionalFormatting>
  <conditionalFormatting sqref="O171">
    <cfRule type="cellIs" dxfId="6327" priority="6263" stopIfTrue="1" operator="lessThan">
      <formula>G171</formula>
    </cfRule>
  </conditionalFormatting>
  <conditionalFormatting sqref="O171">
    <cfRule type="cellIs" dxfId="6326" priority="6262" stopIfTrue="1" operator="lessThan">
      <formula>G171</formula>
    </cfRule>
  </conditionalFormatting>
  <conditionalFormatting sqref="O171">
    <cfRule type="cellIs" dxfId="6325" priority="6261" stopIfTrue="1" operator="lessThan">
      <formula>G171</formula>
    </cfRule>
  </conditionalFormatting>
  <conditionalFormatting sqref="O171">
    <cfRule type="cellIs" dxfId="6324" priority="6260" stopIfTrue="1" operator="lessThan">
      <formula>G171</formula>
    </cfRule>
  </conditionalFormatting>
  <conditionalFormatting sqref="O171">
    <cfRule type="cellIs" dxfId="6323" priority="6259" stopIfTrue="1" operator="lessThan">
      <formula>G171</formula>
    </cfRule>
  </conditionalFormatting>
  <conditionalFormatting sqref="O171">
    <cfRule type="cellIs" dxfId="6322" priority="6258" stopIfTrue="1" operator="lessThan">
      <formula>G171</formula>
    </cfRule>
  </conditionalFormatting>
  <conditionalFormatting sqref="O171">
    <cfRule type="cellIs" dxfId="6321" priority="6257" stopIfTrue="1" operator="lessThan">
      <formula>G171</formula>
    </cfRule>
  </conditionalFormatting>
  <conditionalFormatting sqref="O171">
    <cfRule type="cellIs" dxfId="6320" priority="6256" stopIfTrue="1" operator="lessThan">
      <formula>G171</formula>
    </cfRule>
  </conditionalFormatting>
  <conditionalFormatting sqref="O171">
    <cfRule type="cellIs" dxfId="6319" priority="6255" stopIfTrue="1" operator="lessThan">
      <formula>G171</formula>
    </cfRule>
  </conditionalFormatting>
  <conditionalFormatting sqref="O171">
    <cfRule type="cellIs" dxfId="6318" priority="6254" stopIfTrue="1" operator="lessThan">
      <formula>G171</formula>
    </cfRule>
  </conditionalFormatting>
  <conditionalFormatting sqref="O171">
    <cfRule type="cellIs" dxfId="6317" priority="6253" stopIfTrue="1" operator="lessThan">
      <formula>G171</formula>
    </cfRule>
  </conditionalFormatting>
  <conditionalFormatting sqref="O171">
    <cfRule type="cellIs" dxfId="6316" priority="6252" stopIfTrue="1" operator="lessThan">
      <formula>G171</formula>
    </cfRule>
  </conditionalFormatting>
  <conditionalFormatting sqref="O171">
    <cfRule type="cellIs" dxfId="6315" priority="6251" stopIfTrue="1" operator="lessThan">
      <formula>G171</formula>
    </cfRule>
  </conditionalFormatting>
  <conditionalFormatting sqref="O171">
    <cfRule type="cellIs" dxfId="6314" priority="6250" stopIfTrue="1" operator="lessThan">
      <formula>G171</formula>
    </cfRule>
  </conditionalFormatting>
  <conditionalFormatting sqref="O171">
    <cfRule type="cellIs" dxfId="6313" priority="6249" stopIfTrue="1" operator="lessThan">
      <formula>G171</formula>
    </cfRule>
  </conditionalFormatting>
  <conditionalFormatting sqref="O171">
    <cfRule type="cellIs" dxfId="6312" priority="6248" stopIfTrue="1" operator="lessThan">
      <formula>G171</formula>
    </cfRule>
  </conditionalFormatting>
  <conditionalFormatting sqref="O171">
    <cfRule type="cellIs" dxfId="6311" priority="6247" stopIfTrue="1" operator="lessThan">
      <formula>G171</formula>
    </cfRule>
  </conditionalFormatting>
  <conditionalFormatting sqref="O171">
    <cfRule type="cellIs" dxfId="6310" priority="6246" stopIfTrue="1" operator="lessThan">
      <formula>G171</formula>
    </cfRule>
  </conditionalFormatting>
  <conditionalFormatting sqref="O171">
    <cfRule type="cellIs" dxfId="6309" priority="6245" stopIfTrue="1" operator="lessThan">
      <formula>G171</formula>
    </cfRule>
  </conditionalFormatting>
  <conditionalFormatting sqref="O171">
    <cfRule type="cellIs" dxfId="6308" priority="6244" stopIfTrue="1" operator="lessThan">
      <formula>G171</formula>
    </cfRule>
  </conditionalFormatting>
  <conditionalFormatting sqref="O171">
    <cfRule type="cellIs" dxfId="6307" priority="6243" stopIfTrue="1" operator="lessThan">
      <formula>G171</formula>
    </cfRule>
  </conditionalFormatting>
  <conditionalFormatting sqref="O171">
    <cfRule type="cellIs" dxfId="6306" priority="6242" stopIfTrue="1" operator="lessThan">
      <formula>G171</formula>
    </cfRule>
  </conditionalFormatting>
  <conditionalFormatting sqref="O171">
    <cfRule type="cellIs" dxfId="6305" priority="6241" stopIfTrue="1" operator="lessThan">
      <formula>G171</formula>
    </cfRule>
  </conditionalFormatting>
  <conditionalFormatting sqref="O171">
    <cfRule type="cellIs" dxfId="6304" priority="6240" stopIfTrue="1" operator="lessThan">
      <formula>G171</formula>
    </cfRule>
  </conditionalFormatting>
  <conditionalFormatting sqref="O171">
    <cfRule type="cellIs" dxfId="6303" priority="6239" stopIfTrue="1" operator="lessThan">
      <formula>G171</formula>
    </cfRule>
  </conditionalFormatting>
  <conditionalFormatting sqref="O171">
    <cfRule type="cellIs" dxfId="6302" priority="6238" stopIfTrue="1" operator="lessThan">
      <formula>G171</formula>
    </cfRule>
  </conditionalFormatting>
  <conditionalFormatting sqref="O171">
    <cfRule type="cellIs" dxfId="6301" priority="6237" stopIfTrue="1" operator="lessThan">
      <formula>G171</formula>
    </cfRule>
  </conditionalFormatting>
  <conditionalFormatting sqref="O171">
    <cfRule type="cellIs" dxfId="6300" priority="6236" stopIfTrue="1" operator="lessThan">
      <formula>G171</formula>
    </cfRule>
  </conditionalFormatting>
  <conditionalFormatting sqref="O171">
    <cfRule type="cellIs" dxfId="6299" priority="6235" stopIfTrue="1" operator="lessThan">
      <formula>G171</formula>
    </cfRule>
  </conditionalFormatting>
  <conditionalFormatting sqref="O171">
    <cfRule type="cellIs" dxfId="6298" priority="6234" stopIfTrue="1" operator="lessThan">
      <formula>G171</formula>
    </cfRule>
  </conditionalFormatting>
  <conditionalFormatting sqref="O171">
    <cfRule type="cellIs" dxfId="6297" priority="6233" stopIfTrue="1" operator="lessThan">
      <formula>G171</formula>
    </cfRule>
  </conditionalFormatting>
  <conditionalFormatting sqref="O171">
    <cfRule type="cellIs" dxfId="6296" priority="6232" stopIfTrue="1" operator="lessThan">
      <formula>G171</formula>
    </cfRule>
  </conditionalFormatting>
  <conditionalFormatting sqref="O171">
    <cfRule type="cellIs" dxfId="6295" priority="6231" stopIfTrue="1" operator="lessThan">
      <formula>G171</formula>
    </cfRule>
  </conditionalFormatting>
  <conditionalFormatting sqref="O171">
    <cfRule type="cellIs" dxfId="6294" priority="6230" stopIfTrue="1" operator="lessThan">
      <formula>G171</formula>
    </cfRule>
  </conditionalFormatting>
  <conditionalFormatting sqref="O171">
    <cfRule type="cellIs" dxfId="6293" priority="6229" stopIfTrue="1" operator="lessThan">
      <formula>G171</formula>
    </cfRule>
  </conditionalFormatting>
  <conditionalFormatting sqref="O171">
    <cfRule type="cellIs" dxfId="6292" priority="6228" stopIfTrue="1" operator="lessThan">
      <formula>G171</formula>
    </cfRule>
  </conditionalFormatting>
  <conditionalFormatting sqref="O171">
    <cfRule type="cellIs" dxfId="6291" priority="6227" stopIfTrue="1" operator="lessThan">
      <formula>G171</formula>
    </cfRule>
  </conditionalFormatting>
  <conditionalFormatting sqref="O171">
    <cfRule type="cellIs" dxfId="6290" priority="6226" stopIfTrue="1" operator="lessThan">
      <formula>G171</formula>
    </cfRule>
  </conditionalFormatting>
  <conditionalFormatting sqref="O171">
    <cfRule type="cellIs" dxfId="6289" priority="6225" stopIfTrue="1" operator="lessThan">
      <formula>G171</formula>
    </cfRule>
  </conditionalFormatting>
  <conditionalFormatting sqref="O171">
    <cfRule type="cellIs" dxfId="6288" priority="6224" stopIfTrue="1" operator="lessThan">
      <formula>G171</formula>
    </cfRule>
  </conditionalFormatting>
  <conditionalFormatting sqref="O171">
    <cfRule type="cellIs" dxfId="6287" priority="6223" stopIfTrue="1" operator="lessThan">
      <formula>G171</formula>
    </cfRule>
  </conditionalFormatting>
  <conditionalFormatting sqref="O171">
    <cfRule type="cellIs" dxfId="6286" priority="6222" stopIfTrue="1" operator="lessThan">
      <formula>G171</formula>
    </cfRule>
  </conditionalFormatting>
  <conditionalFormatting sqref="O171">
    <cfRule type="cellIs" dxfId="6285" priority="6221" stopIfTrue="1" operator="lessThan">
      <formula>G171</formula>
    </cfRule>
  </conditionalFormatting>
  <conditionalFormatting sqref="O171">
    <cfRule type="cellIs" dxfId="6284" priority="6220" stopIfTrue="1" operator="lessThan">
      <formula>G171</formula>
    </cfRule>
  </conditionalFormatting>
  <conditionalFormatting sqref="O171">
    <cfRule type="cellIs" dxfId="6283" priority="6219" stopIfTrue="1" operator="lessThan">
      <formula>G171</formula>
    </cfRule>
  </conditionalFormatting>
  <conditionalFormatting sqref="O171">
    <cfRule type="cellIs" dxfId="6282" priority="6218" stopIfTrue="1" operator="lessThan">
      <formula>G171</formula>
    </cfRule>
  </conditionalFormatting>
  <conditionalFormatting sqref="O171">
    <cfRule type="cellIs" dxfId="6281" priority="6217" stopIfTrue="1" operator="lessThan">
      <formula>G171</formula>
    </cfRule>
  </conditionalFormatting>
  <conditionalFormatting sqref="O171">
    <cfRule type="cellIs" dxfId="6280" priority="6216" stopIfTrue="1" operator="lessThan">
      <formula>G171</formula>
    </cfRule>
  </conditionalFormatting>
  <conditionalFormatting sqref="O171">
    <cfRule type="cellIs" dxfId="6279" priority="6215" stopIfTrue="1" operator="lessThan">
      <formula>G171</formula>
    </cfRule>
  </conditionalFormatting>
  <conditionalFormatting sqref="O171">
    <cfRule type="cellIs" dxfId="6278" priority="6214" stopIfTrue="1" operator="lessThan">
      <formula>G171</formula>
    </cfRule>
  </conditionalFormatting>
  <conditionalFormatting sqref="O171">
    <cfRule type="cellIs" dxfId="6277" priority="6213" stopIfTrue="1" operator="lessThan">
      <formula>G171</formula>
    </cfRule>
  </conditionalFormatting>
  <conditionalFormatting sqref="O171">
    <cfRule type="cellIs" dxfId="6276" priority="6212" stopIfTrue="1" operator="lessThan">
      <formula>G171</formula>
    </cfRule>
  </conditionalFormatting>
  <conditionalFormatting sqref="O171">
    <cfRule type="cellIs" dxfId="6275" priority="6211" stopIfTrue="1" operator="lessThan">
      <formula>G171</formula>
    </cfRule>
  </conditionalFormatting>
  <conditionalFormatting sqref="O171">
    <cfRule type="cellIs" dxfId="6274" priority="6210" stopIfTrue="1" operator="lessThan">
      <formula>G171</formula>
    </cfRule>
  </conditionalFormatting>
  <conditionalFormatting sqref="O171">
    <cfRule type="cellIs" dxfId="6273" priority="6209" stopIfTrue="1" operator="lessThan">
      <formula>G171</formula>
    </cfRule>
  </conditionalFormatting>
  <conditionalFormatting sqref="O171">
    <cfRule type="cellIs" dxfId="6272" priority="6208" stopIfTrue="1" operator="lessThan">
      <formula>G171</formula>
    </cfRule>
  </conditionalFormatting>
  <conditionalFormatting sqref="O171">
    <cfRule type="cellIs" dxfId="6271" priority="6207" stopIfTrue="1" operator="lessThan">
      <formula>G171</formula>
    </cfRule>
  </conditionalFormatting>
  <conditionalFormatting sqref="O171">
    <cfRule type="cellIs" dxfId="6270" priority="6206" stopIfTrue="1" operator="lessThan">
      <formula>G171</formula>
    </cfRule>
  </conditionalFormatting>
  <conditionalFormatting sqref="O171">
    <cfRule type="cellIs" dxfId="6269" priority="6205" stopIfTrue="1" operator="lessThan">
      <formula>G171</formula>
    </cfRule>
  </conditionalFormatting>
  <conditionalFormatting sqref="O171">
    <cfRule type="cellIs" dxfId="6268" priority="6204" stopIfTrue="1" operator="lessThan">
      <formula>G171</formula>
    </cfRule>
  </conditionalFormatting>
  <conditionalFormatting sqref="O171">
    <cfRule type="cellIs" dxfId="6267" priority="6203" stopIfTrue="1" operator="lessThan">
      <formula>G171</formula>
    </cfRule>
  </conditionalFormatting>
  <conditionalFormatting sqref="O171">
    <cfRule type="cellIs" dxfId="6266" priority="6202" stopIfTrue="1" operator="lessThan">
      <formula>G171</formula>
    </cfRule>
  </conditionalFormatting>
  <conditionalFormatting sqref="O171">
    <cfRule type="cellIs" dxfId="6265" priority="6201" stopIfTrue="1" operator="lessThan">
      <formula>G171</formula>
    </cfRule>
  </conditionalFormatting>
  <conditionalFormatting sqref="O171">
    <cfRule type="cellIs" dxfId="6264" priority="6200" stopIfTrue="1" operator="lessThan">
      <formula>G171</formula>
    </cfRule>
  </conditionalFormatting>
  <conditionalFormatting sqref="O171">
    <cfRule type="cellIs" dxfId="6263" priority="6199" stopIfTrue="1" operator="lessThan">
      <formula>G171</formula>
    </cfRule>
  </conditionalFormatting>
  <conditionalFormatting sqref="O171">
    <cfRule type="cellIs" dxfId="6262" priority="6198" stopIfTrue="1" operator="lessThan">
      <formula>G171</formula>
    </cfRule>
  </conditionalFormatting>
  <conditionalFormatting sqref="O171">
    <cfRule type="cellIs" dxfId="6261" priority="6197" stopIfTrue="1" operator="lessThan">
      <formula>G171</formula>
    </cfRule>
  </conditionalFormatting>
  <conditionalFormatting sqref="O171">
    <cfRule type="cellIs" dxfId="6260" priority="6196" stopIfTrue="1" operator="lessThan">
      <formula>G171</formula>
    </cfRule>
  </conditionalFormatting>
  <conditionalFormatting sqref="O171">
    <cfRule type="cellIs" dxfId="6259" priority="6195" stopIfTrue="1" operator="lessThan">
      <formula>G171</formula>
    </cfRule>
  </conditionalFormatting>
  <conditionalFormatting sqref="O171">
    <cfRule type="cellIs" dxfId="6258" priority="6194" stopIfTrue="1" operator="lessThan">
      <formula>G171</formula>
    </cfRule>
  </conditionalFormatting>
  <conditionalFormatting sqref="O171">
    <cfRule type="cellIs" dxfId="6257" priority="6193" stopIfTrue="1" operator="lessThan">
      <formula>G171</formula>
    </cfRule>
  </conditionalFormatting>
  <conditionalFormatting sqref="O171">
    <cfRule type="cellIs" dxfId="6256" priority="6192" stopIfTrue="1" operator="lessThan">
      <formula>G171</formula>
    </cfRule>
  </conditionalFormatting>
  <conditionalFormatting sqref="O171">
    <cfRule type="cellIs" dxfId="6255" priority="6191" stopIfTrue="1" operator="lessThan">
      <formula>G171</formula>
    </cfRule>
  </conditionalFormatting>
  <conditionalFormatting sqref="O171">
    <cfRule type="cellIs" dxfId="6254" priority="6190" stopIfTrue="1" operator="lessThan">
      <formula>G171</formula>
    </cfRule>
  </conditionalFormatting>
  <conditionalFormatting sqref="O171">
    <cfRule type="cellIs" dxfId="6253" priority="6189" stopIfTrue="1" operator="lessThan">
      <formula>G171</formula>
    </cfRule>
  </conditionalFormatting>
  <conditionalFormatting sqref="O171">
    <cfRule type="cellIs" dxfId="6252" priority="6188" stopIfTrue="1" operator="lessThan">
      <formula>G171</formula>
    </cfRule>
  </conditionalFormatting>
  <conditionalFormatting sqref="O171">
    <cfRule type="cellIs" dxfId="6251" priority="6187" stopIfTrue="1" operator="lessThan">
      <formula>G171</formula>
    </cfRule>
  </conditionalFormatting>
  <conditionalFormatting sqref="O171">
    <cfRule type="cellIs" dxfId="6250" priority="6186" stopIfTrue="1" operator="lessThan">
      <formula>G171</formula>
    </cfRule>
  </conditionalFormatting>
  <conditionalFormatting sqref="O171">
    <cfRule type="cellIs" dxfId="6249" priority="6185" stopIfTrue="1" operator="lessThan">
      <formula>G171</formula>
    </cfRule>
  </conditionalFormatting>
  <conditionalFormatting sqref="O171">
    <cfRule type="cellIs" dxfId="6248" priority="6184" stopIfTrue="1" operator="lessThan">
      <formula>G171</formula>
    </cfRule>
  </conditionalFormatting>
  <conditionalFormatting sqref="O171">
    <cfRule type="cellIs" dxfId="6247" priority="6183" stopIfTrue="1" operator="lessThan">
      <formula>G171</formula>
    </cfRule>
  </conditionalFormatting>
  <conditionalFormatting sqref="O171">
    <cfRule type="cellIs" dxfId="6246" priority="6182" stopIfTrue="1" operator="lessThan">
      <formula>G171</formula>
    </cfRule>
  </conditionalFormatting>
  <conditionalFormatting sqref="O171">
    <cfRule type="cellIs" dxfId="6245" priority="6181" stopIfTrue="1" operator="lessThan">
      <formula>G171</formula>
    </cfRule>
  </conditionalFormatting>
  <conditionalFormatting sqref="O171">
    <cfRule type="cellIs" dxfId="6244" priority="6180" stopIfTrue="1" operator="lessThan">
      <formula>G171</formula>
    </cfRule>
  </conditionalFormatting>
  <conditionalFormatting sqref="O171">
    <cfRule type="cellIs" dxfId="6243" priority="6179" stopIfTrue="1" operator="lessThan">
      <formula>G171</formula>
    </cfRule>
  </conditionalFormatting>
  <conditionalFormatting sqref="O171">
    <cfRule type="cellIs" dxfId="6242" priority="6178" stopIfTrue="1" operator="lessThan">
      <formula>G171</formula>
    </cfRule>
  </conditionalFormatting>
  <conditionalFormatting sqref="O171">
    <cfRule type="cellIs" dxfId="6241" priority="6177" stopIfTrue="1" operator="lessThan">
      <formula>G171</formula>
    </cfRule>
  </conditionalFormatting>
  <conditionalFormatting sqref="O171">
    <cfRule type="cellIs" dxfId="6240" priority="6176" stopIfTrue="1" operator="lessThan">
      <formula>G171</formula>
    </cfRule>
  </conditionalFormatting>
  <conditionalFormatting sqref="O171">
    <cfRule type="cellIs" dxfId="6239" priority="6175" stopIfTrue="1" operator="lessThan">
      <formula>G171</formula>
    </cfRule>
  </conditionalFormatting>
  <conditionalFormatting sqref="O171">
    <cfRule type="cellIs" dxfId="6238" priority="6174" stopIfTrue="1" operator="lessThan">
      <formula>G171</formula>
    </cfRule>
  </conditionalFormatting>
  <conditionalFormatting sqref="O171">
    <cfRule type="cellIs" dxfId="6237" priority="6173" stopIfTrue="1" operator="lessThan">
      <formula>G171</formula>
    </cfRule>
  </conditionalFormatting>
  <conditionalFormatting sqref="O171">
    <cfRule type="cellIs" dxfId="6236" priority="6172" stopIfTrue="1" operator="lessThan">
      <formula>G171</formula>
    </cfRule>
  </conditionalFormatting>
  <conditionalFormatting sqref="O171">
    <cfRule type="cellIs" dxfId="6235" priority="6171" stopIfTrue="1" operator="lessThan">
      <formula>G171</formula>
    </cfRule>
  </conditionalFormatting>
  <conditionalFormatting sqref="O171">
    <cfRule type="cellIs" dxfId="6234" priority="6170" stopIfTrue="1" operator="lessThan">
      <formula>G171</formula>
    </cfRule>
  </conditionalFormatting>
  <conditionalFormatting sqref="O171">
    <cfRule type="cellIs" dxfId="6233" priority="6169" stopIfTrue="1" operator="lessThan">
      <formula>G171</formula>
    </cfRule>
  </conditionalFormatting>
  <conditionalFormatting sqref="O171">
    <cfRule type="cellIs" dxfId="6232" priority="6168" stopIfTrue="1" operator="lessThan">
      <formula>G171</formula>
    </cfRule>
  </conditionalFormatting>
  <conditionalFormatting sqref="O171">
    <cfRule type="cellIs" dxfId="6231" priority="6167" stopIfTrue="1" operator="lessThan">
      <formula>G171</formula>
    </cfRule>
  </conditionalFormatting>
  <conditionalFormatting sqref="O171">
    <cfRule type="cellIs" dxfId="6230" priority="6166" stopIfTrue="1" operator="lessThan">
      <formula>G171</formula>
    </cfRule>
  </conditionalFormatting>
  <conditionalFormatting sqref="O171">
    <cfRule type="cellIs" dxfId="6229" priority="6165" stopIfTrue="1" operator="lessThan">
      <formula>G171</formula>
    </cfRule>
  </conditionalFormatting>
  <conditionalFormatting sqref="O171">
    <cfRule type="cellIs" dxfId="6228" priority="6164" stopIfTrue="1" operator="lessThan">
      <formula>G171</formula>
    </cfRule>
  </conditionalFormatting>
  <conditionalFormatting sqref="O171">
    <cfRule type="cellIs" dxfId="6227" priority="6163" stopIfTrue="1" operator="lessThan">
      <formula>G171</formula>
    </cfRule>
  </conditionalFormatting>
  <conditionalFormatting sqref="O171">
    <cfRule type="cellIs" dxfId="6226" priority="6162" stopIfTrue="1" operator="lessThan">
      <formula>G171</formula>
    </cfRule>
  </conditionalFormatting>
  <conditionalFormatting sqref="O171">
    <cfRule type="cellIs" dxfId="6225" priority="6161" stopIfTrue="1" operator="lessThan">
      <formula>G171</formula>
    </cfRule>
  </conditionalFormatting>
  <conditionalFormatting sqref="O171">
    <cfRule type="cellIs" dxfId="6224" priority="6160" stopIfTrue="1" operator="lessThan">
      <formula>G171</formula>
    </cfRule>
  </conditionalFormatting>
  <conditionalFormatting sqref="O171">
    <cfRule type="cellIs" dxfId="6223" priority="6159" stopIfTrue="1" operator="lessThan">
      <formula>G171</formula>
    </cfRule>
  </conditionalFormatting>
  <conditionalFormatting sqref="O171">
    <cfRule type="cellIs" dxfId="6222" priority="6158" stopIfTrue="1" operator="lessThan">
      <formula>G171</formula>
    </cfRule>
  </conditionalFormatting>
  <conditionalFormatting sqref="O171">
    <cfRule type="cellIs" dxfId="6221" priority="6157" stopIfTrue="1" operator="lessThan">
      <formula>G171</formula>
    </cfRule>
  </conditionalFormatting>
  <conditionalFormatting sqref="O171">
    <cfRule type="cellIs" dxfId="6220" priority="6156" stopIfTrue="1" operator="lessThan">
      <formula>G171</formula>
    </cfRule>
  </conditionalFormatting>
  <conditionalFormatting sqref="O171">
    <cfRule type="cellIs" dxfId="6219" priority="6155" stopIfTrue="1" operator="lessThan">
      <formula>G171</formula>
    </cfRule>
  </conditionalFormatting>
  <conditionalFormatting sqref="O171">
    <cfRule type="cellIs" dxfId="6218" priority="6154" stopIfTrue="1" operator="lessThan">
      <formula>G171</formula>
    </cfRule>
  </conditionalFormatting>
  <conditionalFormatting sqref="O171">
    <cfRule type="cellIs" dxfId="6217" priority="6153" stopIfTrue="1" operator="lessThan">
      <formula>G171</formula>
    </cfRule>
  </conditionalFormatting>
  <conditionalFormatting sqref="O171">
    <cfRule type="cellIs" dxfId="6216" priority="6152" stopIfTrue="1" operator="lessThan">
      <formula>G171</formula>
    </cfRule>
  </conditionalFormatting>
  <conditionalFormatting sqref="O171">
    <cfRule type="cellIs" dxfId="6215" priority="6151" stopIfTrue="1" operator="lessThan">
      <formula>G171</formula>
    </cfRule>
  </conditionalFormatting>
  <conditionalFormatting sqref="O171">
    <cfRule type="cellIs" dxfId="6214" priority="6150" stopIfTrue="1" operator="lessThan">
      <formula>G171</formula>
    </cfRule>
  </conditionalFormatting>
  <conditionalFormatting sqref="O171">
    <cfRule type="cellIs" dxfId="6213" priority="6149" stopIfTrue="1" operator="lessThan">
      <formula>G171</formula>
    </cfRule>
  </conditionalFormatting>
  <conditionalFormatting sqref="O171">
    <cfRule type="cellIs" dxfId="6212" priority="6148" stopIfTrue="1" operator="lessThan">
      <formula>G171</formula>
    </cfRule>
  </conditionalFormatting>
  <conditionalFormatting sqref="O171">
    <cfRule type="cellIs" dxfId="6211" priority="6147" stopIfTrue="1" operator="lessThan">
      <formula>G171</formula>
    </cfRule>
  </conditionalFormatting>
  <conditionalFormatting sqref="O171">
    <cfRule type="cellIs" dxfId="6210" priority="6146" stopIfTrue="1" operator="lessThan">
      <formula>G171</formula>
    </cfRule>
  </conditionalFormatting>
  <conditionalFormatting sqref="O171">
    <cfRule type="cellIs" dxfId="6209" priority="6145" stopIfTrue="1" operator="lessThan">
      <formula>G171</formula>
    </cfRule>
  </conditionalFormatting>
  <conditionalFormatting sqref="O171">
    <cfRule type="cellIs" dxfId="6208" priority="6144" stopIfTrue="1" operator="lessThan">
      <formula>G171</formula>
    </cfRule>
  </conditionalFormatting>
  <conditionalFormatting sqref="O171">
    <cfRule type="cellIs" dxfId="6207" priority="6143" stopIfTrue="1" operator="lessThan">
      <formula>G171</formula>
    </cfRule>
  </conditionalFormatting>
  <conditionalFormatting sqref="O171">
    <cfRule type="cellIs" dxfId="6206" priority="6142" stopIfTrue="1" operator="lessThan">
      <formula>G171</formula>
    </cfRule>
  </conditionalFormatting>
  <conditionalFormatting sqref="O171">
    <cfRule type="cellIs" dxfId="6205" priority="6141" stopIfTrue="1" operator="lessThan">
      <formula>G171</formula>
    </cfRule>
  </conditionalFormatting>
  <conditionalFormatting sqref="O171">
    <cfRule type="cellIs" dxfId="6204" priority="6140" stopIfTrue="1" operator="lessThan">
      <formula>G171</formula>
    </cfRule>
  </conditionalFormatting>
  <conditionalFormatting sqref="O171">
    <cfRule type="cellIs" dxfId="6203" priority="6139" stopIfTrue="1" operator="lessThan">
      <formula>G171</formula>
    </cfRule>
  </conditionalFormatting>
  <conditionalFormatting sqref="O171">
    <cfRule type="cellIs" dxfId="6202" priority="6138" stopIfTrue="1" operator="lessThan">
      <formula>G171</formula>
    </cfRule>
  </conditionalFormatting>
  <conditionalFormatting sqref="O171">
    <cfRule type="cellIs" dxfId="6201" priority="6137" stopIfTrue="1" operator="lessThan">
      <formula>G171</formula>
    </cfRule>
  </conditionalFormatting>
  <conditionalFormatting sqref="O171">
    <cfRule type="cellIs" dxfId="6200" priority="6136" stopIfTrue="1" operator="lessThan">
      <formula>G171</formula>
    </cfRule>
  </conditionalFormatting>
  <conditionalFormatting sqref="O171">
    <cfRule type="cellIs" dxfId="6199" priority="6135" stopIfTrue="1" operator="lessThan">
      <formula>G171</formula>
    </cfRule>
  </conditionalFormatting>
  <conditionalFormatting sqref="O171">
    <cfRule type="cellIs" dxfId="6198" priority="6134" stopIfTrue="1" operator="lessThan">
      <formula>G171</formula>
    </cfRule>
  </conditionalFormatting>
  <conditionalFormatting sqref="O171">
    <cfRule type="cellIs" dxfId="6197" priority="6133" stopIfTrue="1" operator="lessThan">
      <formula>G171</formula>
    </cfRule>
  </conditionalFormatting>
  <conditionalFormatting sqref="O171">
    <cfRule type="cellIs" dxfId="6196" priority="6132" stopIfTrue="1" operator="lessThan">
      <formula>G171</formula>
    </cfRule>
  </conditionalFormatting>
  <conditionalFormatting sqref="O171">
    <cfRule type="cellIs" dxfId="6195" priority="6131" stopIfTrue="1" operator="lessThan">
      <formula>G171</formula>
    </cfRule>
  </conditionalFormatting>
  <conditionalFormatting sqref="O171">
    <cfRule type="cellIs" dxfId="6194" priority="6130" stopIfTrue="1" operator="lessThan">
      <formula>G171</formula>
    </cfRule>
  </conditionalFormatting>
  <conditionalFormatting sqref="O171">
    <cfRule type="cellIs" dxfId="6193" priority="6129" stopIfTrue="1" operator="lessThan">
      <formula>G171</formula>
    </cfRule>
  </conditionalFormatting>
  <conditionalFormatting sqref="O171">
    <cfRule type="cellIs" dxfId="6192" priority="6128" stopIfTrue="1" operator="lessThan">
      <formula>G171</formula>
    </cfRule>
  </conditionalFormatting>
  <conditionalFormatting sqref="O171">
    <cfRule type="cellIs" dxfId="6191" priority="6127" stopIfTrue="1" operator="lessThan">
      <formula>G171</formula>
    </cfRule>
  </conditionalFormatting>
  <conditionalFormatting sqref="O171">
    <cfRule type="cellIs" dxfId="6190" priority="6126" stopIfTrue="1" operator="lessThan">
      <formula>G171</formula>
    </cfRule>
  </conditionalFormatting>
  <conditionalFormatting sqref="O171">
    <cfRule type="cellIs" dxfId="6189" priority="6125" stopIfTrue="1" operator="lessThan">
      <formula>G171</formula>
    </cfRule>
  </conditionalFormatting>
  <conditionalFormatting sqref="O171">
    <cfRule type="cellIs" dxfId="6188" priority="6124" stopIfTrue="1" operator="lessThan">
      <formula>G171</formula>
    </cfRule>
  </conditionalFormatting>
  <conditionalFormatting sqref="O171">
    <cfRule type="cellIs" dxfId="6187" priority="6123" stopIfTrue="1" operator="lessThan">
      <formula>G171</formula>
    </cfRule>
  </conditionalFormatting>
  <conditionalFormatting sqref="O171">
    <cfRule type="cellIs" dxfId="6186" priority="6122" stopIfTrue="1" operator="lessThan">
      <formula>G171</formula>
    </cfRule>
  </conditionalFormatting>
  <conditionalFormatting sqref="O171">
    <cfRule type="cellIs" dxfId="6185" priority="6121" stopIfTrue="1" operator="lessThan">
      <formula>G171</formula>
    </cfRule>
  </conditionalFormatting>
  <conditionalFormatting sqref="O171">
    <cfRule type="cellIs" dxfId="6184" priority="6120" stopIfTrue="1" operator="lessThan">
      <formula>G171</formula>
    </cfRule>
  </conditionalFormatting>
  <conditionalFormatting sqref="O171">
    <cfRule type="cellIs" dxfId="6183" priority="6119" stopIfTrue="1" operator="lessThan">
      <formula>G171</formula>
    </cfRule>
  </conditionalFormatting>
  <conditionalFormatting sqref="O171">
    <cfRule type="cellIs" dxfId="6182" priority="6118" stopIfTrue="1" operator="lessThan">
      <formula>G171</formula>
    </cfRule>
  </conditionalFormatting>
  <conditionalFormatting sqref="O171">
    <cfRule type="cellIs" dxfId="6181" priority="6117" stopIfTrue="1" operator="lessThan">
      <formula>G171</formula>
    </cfRule>
  </conditionalFormatting>
  <conditionalFormatting sqref="O171">
    <cfRule type="cellIs" dxfId="6180" priority="6116" stopIfTrue="1" operator="lessThan">
      <formula>G171</formula>
    </cfRule>
  </conditionalFormatting>
  <conditionalFormatting sqref="O171">
    <cfRule type="cellIs" dxfId="6179" priority="6115" stopIfTrue="1" operator="lessThan">
      <formula>G171</formula>
    </cfRule>
  </conditionalFormatting>
  <conditionalFormatting sqref="O171">
    <cfRule type="cellIs" dxfId="6178" priority="6114" stopIfTrue="1" operator="lessThan">
      <formula>G171</formula>
    </cfRule>
  </conditionalFormatting>
  <conditionalFormatting sqref="O171">
    <cfRule type="cellIs" dxfId="6177" priority="6113" stopIfTrue="1" operator="lessThan">
      <formula>G171</formula>
    </cfRule>
  </conditionalFormatting>
  <conditionalFormatting sqref="O171">
    <cfRule type="cellIs" dxfId="6176" priority="6112" stopIfTrue="1" operator="lessThan">
      <formula>G171</formula>
    </cfRule>
  </conditionalFormatting>
  <conditionalFormatting sqref="O171">
    <cfRule type="cellIs" dxfId="6175" priority="6111" stopIfTrue="1" operator="lessThan">
      <formula>G171</formula>
    </cfRule>
  </conditionalFormatting>
  <conditionalFormatting sqref="O171">
    <cfRule type="cellIs" dxfId="6174" priority="6110" stopIfTrue="1" operator="lessThan">
      <formula>G171</formula>
    </cfRule>
  </conditionalFormatting>
  <conditionalFormatting sqref="O171">
    <cfRule type="cellIs" dxfId="6173" priority="6109" stopIfTrue="1" operator="lessThan">
      <formula>G171</formula>
    </cfRule>
  </conditionalFormatting>
  <conditionalFormatting sqref="O171">
    <cfRule type="cellIs" dxfId="6172" priority="6108" stopIfTrue="1" operator="lessThan">
      <formula>G171</formula>
    </cfRule>
  </conditionalFormatting>
  <conditionalFormatting sqref="O171">
    <cfRule type="cellIs" dxfId="6171" priority="6107" stopIfTrue="1" operator="lessThan">
      <formula>G171</formula>
    </cfRule>
  </conditionalFormatting>
  <conditionalFormatting sqref="O171">
    <cfRule type="cellIs" dxfId="6170" priority="6106" stopIfTrue="1" operator="lessThan">
      <formula>G171</formula>
    </cfRule>
  </conditionalFormatting>
  <conditionalFormatting sqref="O171">
    <cfRule type="cellIs" dxfId="6169" priority="6105" stopIfTrue="1" operator="lessThan">
      <formula>G171</formula>
    </cfRule>
  </conditionalFormatting>
  <conditionalFormatting sqref="O171">
    <cfRule type="cellIs" dxfId="6168" priority="6104" stopIfTrue="1" operator="lessThan">
      <formula>G171</formula>
    </cfRule>
  </conditionalFormatting>
  <conditionalFormatting sqref="O171">
    <cfRule type="cellIs" dxfId="6167" priority="6103" stopIfTrue="1" operator="lessThan">
      <formula>G171</formula>
    </cfRule>
  </conditionalFormatting>
  <conditionalFormatting sqref="O171">
    <cfRule type="cellIs" dxfId="6166" priority="6102" stopIfTrue="1" operator="lessThan">
      <formula>G171</formula>
    </cfRule>
  </conditionalFormatting>
  <conditionalFormatting sqref="O171">
    <cfRule type="cellIs" dxfId="6165" priority="6101" stopIfTrue="1" operator="lessThan">
      <formula>G171</formula>
    </cfRule>
  </conditionalFormatting>
  <conditionalFormatting sqref="O171">
    <cfRule type="cellIs" dxfId="6164" priority="6100" stopIfTrue="1" operator="lessThan">
      <formula>G171</formula>
    </cfRule>
  </conditionalFormatting>
  <conditionalFormatting sqref="O171">
    <cfRule type="cellIs" dxfId="6163" priority="6099" stopIfTrue="1" operator="lessThan">
      <formula>G171</formula>
    </cfRule>
  </conditionalFormatting>
  <conditionalFormatting sqref="O171">
    <cfRule type="cellIs" dxfId="6162" priority="6098" stopIfTrue="1" operator="lessThan">
      <formula>G171</formula>
    </cfRule>
  </conditionalFormatting>
  <conditionalFormatting sqref="O171">
    <cfRule type="cellIs" dxfId="6161" priority="6097" stopIfTrue="1" operator="lessThan">
      <formula>G171</formula>
    </cfRule>
  </conditionalFormatting>
  <conditionalFormatting sqref="O171">
    <cfRule type="cellIs" dxfId="6160" priority="6096" stopIfTrue="1" operator="lessThan">
      <formula>G171</formula>
    </cfRule>
  </conditionalFormatting>
  <conditionalFormatting sqref="O171">
    <cfRule type="cellIs" dxfId="6159" priority="6095" stopIfTrue="1" operator="lessThan">
      <formula>G171</formula>
    </cfRule>
  </conditionalFormatting>
  <conditionalFormatting sqref="O171">
    <cfRule type="cellIs" dxfId="6158" priority="6094" stopIfTrue="1" operator="lessThan">
      <formula>G171</formula>
    </cfRule>
  </conditionalFormatting>
  <conditionalFormatting sqref="O171">
    <cfRule type="cellIs" dxfId="6157" priority="6093" stopIfTrue="1" operator="lessThan">
      <formula>G171</formula>
    </cfRule>
  </conditionalFormatting>
  <conditionalFormatting sqref="O171">
    <cfRule type="cellIs" dxfId="6156" priority="6092" stopIfTrue="1" operator="lessThan">
      <formula>G171</formula>
    </cfRule>
  </conditionalFormatting>
  <conditionalFormatting sqref="O171">
    <cfRule type="cellIs" dxfId="6155" priority="6091" stopIfTrue="1" operator="lessThan">
      <formula>G171</formula>
    </cfRule>
  </conditionalFormatting>
  <conditionalFormatting sqref="O171">
    <cfRule type="cellIs" dxfId="6154" priority="6090" stopIfTrue="1" operator="lessThan">
      <formula>G171</formula>
    </cfRule>
  </conditionalFormatting>
  <conditionalFormatting sqref="O171">
    <cfRule type="cellIs" dxfId="6153" priority="6089" stopIfTrue="1" operator="lessThan">
      <formula>G171</formula>
    </cfRule>
  </conditionalFormatting>
  <conditionalFormatting sqref="O171">
    <cfRule type="cellIs" dxfId="6152" priority="6088" stopIfTrue="1" operator="lessThan">
      <formula>G171</formula>
    </cfRule>
  </conditionalFormatting>
  <conditionalFormatting sqref="O171">
    <cfRule type="cellIs" dxfId="6151" priority="6087" stopIfTrue="1" operator="lessThan">
      <formula>G171</formula>
    </cfRule>
  </conditionalFormatting>
  <conditionalFormatting sqref="O171">
    <cfRule type="cellIs" dxfId="6150" priority="6086" stopIfTrue="1" operator="lessThan">
      <formula>G171</formula>
    </cfRule>
  </conditionalFormatting>
  <conditionalFormatting sqref="O171">
    <cfRule type="cellIs" dxfId="6149" priority="6085" stopIfTrue="1" operator="lessThan">
      <formula>G171</formula>
    </cfRule>
  </conditionalFormatting>
  <conditionalFormatting sqref="O171">
    <cfRule type="cellIs" dxfId="6148" priority="6084" stopIfTrue="1" operator="lessThan">
      <formula>G171</formula>
    </cfRule>
  </conditionalFormatting>
  <conditionalFormatting sqref="O171">
    <cfRule type="cellIs" dxfId="6147" priority="6083" stopIfTrue="1" operator="lessThan">
      <formula>G171</formula>
    </cfRule>
  </conditionalFormatting>
  <conditionalFormatting sqref="O171">
    <cfRule type="cellIs" dxfId="6146" priority="6082" stopIfTrue="1" operator="lessThan">
      <formula>G171</formula>
    </cfRule>
  </conditionalFormatting>
  <conditionalFormatting sqref="O171">
    <cfRule type="cellIs" dxfId="6145" priority="6081" stopIfTrue="1" operator="lessThan">
      <formula>G171</formula>
    </cfRule>
  </conditionalFormatting>
  <conditionalFormatting sqref="O171">
    <cfRule type="cellIs" dxfId="6144" priority="6080" stopIfTrue="1" operator="lessThan">
      <formula>G171</formula>
    </cfRule>
  </conditionalFormatting>
  <conditionalFormatting sqref="O171">
    <cfRule type="cellIs" dxfId="6143" priority="6079" stopIfTrue="1" operator="lessThan">
      <formula>G171</formula>
    </cfRule>
  </conditionalFormatting>
  <conditionalFormatting sqref="O171">
    <cfRule type="cellIs" dxfId="6142" priority="6078" stopIfTrue="1" operator="lessThan">
      <formula>G171</formula>
    </cfRule>
  </conditionalFormatting>
  <conditionalFormatting sqref="O171">
    <cfRule type="cellIs" dxfId="6141" priority="6077" stopIfTrue="1" operator="lessThan">
      <formula>G171</formula>
    </cfRule>
  </conditionalFormatting>
  <conditionalFormatting sqref="O171">
    <cfRule type="cellIs" dxfId="6140" priority="6076" stopIfTrue="1" operator="lessThan">
      <formula>G171</formula>
    </cfRule>
  </conditionalFormatting>
  <conditionalFormatting sqref="O171">
    <cfRule type="cellIs" dxfId="6139" priority="6075" stopIfTrue="1" operator="lessThan">
      <formula>G171</formula>
    </cfRule>
  </conditionalFormatting>
  <conditionalFormatting sqref="O171">
    <cfRule type="cellIs" dxfId="6138" priority="6074" stopIfTrue="1" operator="lessThan">
      <formula>G171</formula>
    </cfRule>
  </conditionalFormatting>
  <conditionalFormatting sqref="O171">
    <cfRule type="cellIs" dxfId="6137" priority="6073" stopIfTrue="1" operator="lessThan">
      <formula>G171</formula>
    </cfRule>
  </conditionalFormatting>
  <conditionalFormatting sqref="O171">
    <cfRule type="cellIs" dxfId="6136" priority="6072" stopIfTrue="1" operator="lessThan">
      <formula>G171</formula>
    </cfRule>
  </conditionalFormatting>
  <conditionalFormatting sqref="O171">
    <cfRule type="cellIs" dxfId="6135" priority="6071" stopIfTrue="1" operator="lessThan">
      <formula>G171</formula>
    </cfRule>
  </conditionalFormatting>
  <conditionalFormatting sqref="O171">
    <cfRule type="cellIs" dxfId="6134" priority="6070" stopIfTrue="1" operator="lessThan">
      <formula>G171</formula>
    </cfRule>
  </conditionalFormatting>
  <conditionalFormatting sqref="O171">
    <cfRule type="cellIs" dxfId="6133" priority="6069" stopIfTrue="1" operator="lessThan">
      <formula>G171</formula>
    </cfRule>
  </conditionalFormatting>
  <conditionalFormatting sqref="O171">
    <cfRule type="cellIs" dxfId="6132" priority="6068" stopIfTrue="1" operator="lessThan">
      <formula>G171</formula>
    </cfRule>
  </conditionalFormatting>
  <conditionalFormatting sqref="O171">
    <cfRule type="cellIs" dxfId="6131" priority="6067" stopIfTrue="1" operator="lessThan">
      <formula>G171</formula>
    </cfRule>
  </conditionalFormatting>
  <conditionalFormatting sqref="O171">
    <cfRule type="cellIs" dxfId="6130" priority="6066" stopIfTrue="1" operator="lessThan">
      <formula>G171</formula>
    </cfRule>
  </conditionalFormatting>
  <conditionalFormatting sqref="O171">
    <cfRule type="cellIs" dxfId="6129" priority="6065" stopIfTrue="1" operator="lessThan">
      <formula>G171</formula>
    </cfRule>
  </conditionalFormatting>
  <conditionalFormatting sqref="O171">
    <cfRule type="cellIs" dxfId="6128" priority="6064" stopIfTrue="1" operator="lessThan">
      <formula>G171</formula>
    </cfRule>
  </conditionalFormatting>
  <conditionalFormatting sqref="O171">
    <cfRule type="cellIs" dxfId="6127" priority="6063" stopIfTrue="1" operator="lessThan">
      <formula>G171</formula>
    </cfRule>
  </conditionalFormatting>
  <conditionalFormatting sqref="O171">
    <cfRule type="cellIs" dxfId="6126" priority="6062" stopIfTrue="1" operator="lessThan">
      <formula>G171</formula>
    </cfRule>
  </conditionalFormatting>
  <conditionalFormatting sqref="O171">
    <cfRule type="cellIs" dxfId="6125" priority="6061" stopIfTrue="1" operator="lessThan">
      <formula>G171</formula>
    </cfRule>
  </conditionalFormatting>
  <conditionalFormatting sqref="O171">
    <cfRule type="cellIs" dxfId="6124" priority="6060" stopIfTrue="1" operator="lessThan">
      <formula>G171</formula>
    </cfRule>
  </conditionalFormatting>
  <conditionalFormatting sqref="O171">
    <cfRule type="cellIs" dxfId="6123" priority="6059" stopIfTrue="1" operator="lessThan">
      <formula>G171</formula>
    </cfRule>
  </conditionalFormatting>
  <conditionalFormatting sqref="O171">
    <cfRule type="cellIs" dxfId="6122" priority="6058" stopIfTrue="1" operator="lessThan">
      <formula>G171</formula>
    </cfRule>
  </conditionalFormatting>
  <conditionalFormatting sqref="O171">
    <cfRule type="cellIs" dxfId="6121" priority="6057" stopIfTrue="1" operator="lessThan">
      <formula>G171</formula>
    </cfRule>
  </conditionalFormatting>
  <conditionalFormatting sqref="O171">
    <cfRule type="cellIs" dxfId="6120" priority="6056" stopIfTrue="1" operator="lessThan">
      <formula>G171</formula>
    </cfRule>
  </conditionalFormatting>
  <conditionalFormatting sqref="O171">
    <cfRule type="cellIs" dxfId="6119" priority="6055" stopIfTrue="1" operator="lessThan">
      <formula>G171</formula>
    </cfRule>
  </conditionalFormatting>
  <conditionalFormatting sqref="O171">
    <cfRule type="cellIs" dxfId="6118" priority="6054" stopIfTrue="1" operator="lessThan">
      <formula>G171</formula>
    </cfRule>
  </conditionalFormatting>
  <conditionalFormatting sqref="O171">
    <cfRule type="cellIs" dxfId="6117" priority="6053" stopIfTrue="1" operator="lessThan">
      <formula>G171</formula>
    </cfRule>
  </conditionalFormatting>
  <conditionalFormatting sqref="O171">
    <cfRule type="cellIs" dxfId="6116" priority="6052" stopIfTrue="1" operator="lessThan">
      <formula>G171</formula>
    </cfRule>
  </conditionalFormatting>
  <conditionalFormatting sqref="Y171">
    <cfRule type="cellIs" dxfId="6115" priority="6051" stopIfTrue="1" operator="lessThan">
      <formula>J171</formula>
    </cfRule>
  </conditionalFormatting>
  <conditionalFormatting sqref="Y171">
    <cfRule type="cellIs" dxfId="6114" priority="6050" stopIfTrue="1" operator="lessThan">
      <formula>J171</formula>
    </cfRule>
  </conditionalFormatting>
  <conditionalFormatting sqref="Y171">
    <cfRule type="cellIs" dxfId="6113" priority="6049" stopIfTrue="1" operator="lessThan">
      <formula>J171</formula>
    </cfRule>
  </conditionalFormatting>
  <conditionalFormatting sqref="Y171">
    <cfRule type="cellIs" dxfId="6112" priority="6048" stopIfTrue="1" operator="lessThan">
      <formula>J171</formula>
    </cfRule>
  </conditionalFormatting>
  <conditionalFormatting sqref="Y171">
    <cfRule type="cellIs" dxfId="6111" priority="6047" stopIfTrue="1" operator="lessThan">
      <formula>J171</formula>
    </cfRule>
  </conditionalFormatting>
  <conditionalFormatting sqref="Y171">
    <cfRule type="cellIs" dxfId="6110" priority="6046" stopIfTrue="1" operator="lessThan">
      <formula>J171</formula>
    </cfRule>
  </conditionalFormatting>
  <conditionalFormatting sqref="Y171">
    <cfRule type="cellIs" dxfId="6109" priority="6045" stopIfTrue="1" operator="lessThan">
      <formula>J171</formula>
    </cfRule>
  </conditionalFormatting>
  <conditionalFormatting sqref="Y171">
    <cfRule type="cellIs" dxfId="6108" priority="6044" stopIfTrue="1" operator="lessThan">
      <formula>J171</formula>
    </cfRule>
  </conditionalFormatting>
  <conditionalFormatting sqref="Y171">
    <cfRule type="cellIs" dxfId="6107" priority="6043" stopIfTrue="1" operator="lessThan">
      <formula>J171</formula>
    </cfRule>
  </conditionalFormatting>
  <conditionalFormatting sqref="Y171">
    <cfRule type="cellIs" dxfId="6106" priority="6042" stopIfTrue="1" operator="lessThan">
      <formula>J171</formula>
    </cfRule>
  </conditionalFormatting>
  <conditionalFormatting sqref="Y171">
    <cfRule type="cellIs" dxfId="6105" priority="6041" stopIfTrue="1" operator="lessThan">
      <formula>J171</formula>
    </cfRule>
  </conditionalFormatting>
  <conditionalFormatting sqref="Y171">
    <cfRule type="cellIs" dxfId="6104" priority="6040" stopIfTrue="1" operator="lessThan">
      <formula>J171</formula>
    </cfRule>
  </conditionalFormatting>
  <conditionalFormatting sqref="X171">
    <cfRule type="cellIs" dxfId="6103" priority="6039" stopIfTrue="1" operator="lessThan">
      <formula>J171</formula>
    </cfRule>
  </conditionalFormatting>
  <conditionalFormatting sqref="X171">
    <cfRule type="cellIs" dxfId="6102" priority="6038" stopIfTrue="1" operator="lessThan">
      <formula>J171</formula>
    </cfRule>
  </conditionalFormatting>
  <conditionalFormatting sqref="X171">
    <cfRule type="cellIs" dxfId="6101" priority="6037" stopIfTrue="1" operator="lessThan">
      <formula>J171</formula>
    </cfRule>
  </conditionalFormatting>
  <conditionalFormatting sqref="Y171">
    <cfRule type="cellIs" dxfId="6100" priority="6036" stopIfTrue="1" operator="lessThan">
      <formula>J171</formula>
    </cfRule>
  </conditionalFormatting>
  <conditionalFormatting sqref="X171">
    <cfRule type="cellIs" dxfId="6099" priority="6035" stopIfTrue="1" operator="lessThan">
      <formula>J171</formula>
    </cfRule>
  </conditionalFormatting>
  <conditionalFormatting sqref="X171">
    <cfRule type="cellIs" dxfId="6098" priority="6034" stopIfTrue="1" operator="lessThan">
      <formula>J171</formula>
    </cfRule>
  </conditionalFormatting>
  <conditionalFormatting sqref="Y171">
    <cfRule type="cellIs" dxfId="6097" priority="6033" stopIfTrue="1" operator="lessThan">
      <formula>J171</formula>
    </cfRule>
  </conditionalFormatting>
  <conditionalFormatting sqref="Y171">
    <cfRule type="cellIs" dxfId="6096" priority="6032" stopIfTrue="1" operator="lessThan">
      <formula>J171</formula>
    </cfRule>
  </conditionalFormatting>
  <conditionalFormatting sqref="Y171">
    <cfRule type="cellIs" dxfId="6095" priority="6031" stopIfTrue="1" operator="lessThan">
      <formula>J171</formula>
    </cfRule>
  </conditionalFormatting>
  <conditionalFormatting sqref="Y171">
    <cfRule type="cellIs" dxfId="6094" priority="6030" stopIfTrue="1" operator="lessThan">
      <formula>J171</formula>
    </cfRule>
  </conditionalFormatting>
  <conditionalFormatting sqref="Y171">
    <cfRule type="cellIs" dxfId="6093" priority="6029" stopIfTrue="1" operator="lessThan">
      <formula>J171</formula>
    </cfRule>
  </conditionalFormatting>
  <conditionalFormatting sqref="Y171">
    <cfRule type="cellIs" dxfId="6092" priority="6028" stopIfTrue="1" operator="lessThan">
      <formula>J171</formula>
    </cfRule>
  </conditionalFormatting>
  <conditionalFormatting sqref="Y171">
    <cfRule type="cellIs" dxfId="6091" priority="6027" stopIfTrue="1" operator="lessThan">
      <formula>J171</formula>
    </cfRule>
  </conditionalFormatting>
  <conditionalFormatting sqref="Y171">
    <cfRule type="cellIs" dxfId="6090" priority="6026" stopIfTrue="1" operator="lessThan">
      <formula>J171</formula>
    </cfRule>
  </conditionalFormatting>
  <conditionalFormatting sqref="Y171">
    <cfRule type="cellIs" dxfId="6089" priority="6025" stopIfTrue="1" operator="lessThan">
      <formula>J171</formula>
    </cfRule>
  </conditionalFormatting>
  <conditionalFormatting sqref="Y171">
    <cfRule type="cellIs" dxfId="6088" priority="6024" stopIfTrue="1" operator="lessThan">
      <formula>J171</formula>
    </cfRule>
  </conditionalFormatting>
  <conditionalFormatting sqref="Y171">
    <cfRule type="cellIs" dxfId="6087" priority="6023" stopIfTrue="1" operator="lessThan">
      <formula>J171</formula>
    </cfRule>
  </conditionalFormatting>
  <conditionalFormatting sqref="Y171">
    <cfRule type="cellIs" dxfId="6086" priority="6022" stopIfTrue="1" operator="lessThan">
      <formula>J171</formula>
    </cfRule>
  </conditionalFormatting>
  <conditionalFormatting sqref="X171">
    <cfRule type="cellIs" dxfId="6085" priority="6021" stopIfTrue="1" operator="lessThan">
      <formula>J171</formula>
    </cfRule>
  </conditionalFormatting>
  <conditionalFormatting sqref="X171">
    <cfRule type="cellIs" dxfId="6084" priority="6020" stopIfTrue="1" operator="lessThan">
      <formula>J171</formula>
    </cfRule>
  </conditionalFormatting>
  <conditionalFormatting sqref="X171">
    <cfRule type="cellIs" dxfId="6083" priority="6019" stopIfTrue="1" operator="lessThan">
      <formula>J171</formula>
    </cfRule>
  </conditionalFormatting>
  <conditionalFormatting sqref="Y171">
    <cfRule type="cellIs" dxfId="6082" priority="6018" stopIfTrue="1" operator="lessThan">
      <formula>J171</formula>
    </cfRule>
  </conditionalFormatting>
  <conditionalFormatting sqref="X171">
    <cfRule type="cellIs" dxfId="6081" priority="6017" stopIfTrue="1" operator="lessThan">
      <formula>J171</formula>
    </cfRule>
  </conditionalFormatting>
  <conditionalFormatting sqref="X171">
    <cfRule type="cellIs" dxfId="6080" priority="6016" stopIfTrue="1" operator="lessThan">
      <formula>J171</formula>
    </cfRule>
  </conditionalFormatting>
  <conditionalFormatting sqref="O172">
    <cfRule type="cellIs" dxfId="6079" priority="6015" stopIfTrue="1" operator="lessThan">
      <formula>G172</formula>
    </cfRule>
  </conditionalFormatting>
  <conditionalFormatting sqref="O172">
    <cfRule type="cellIs" dxfId="6078" priority="6014" stopIfTrue="1" operator="lessThan">
      <formula>G172</formula>
    </cfRule>
  </conditionalFormatting>
  <conditionalFormatting sqref="O172">
    <cfRule type="cellIs" dxfId="6077" priority="6013" stopIfTrue="1" operator="lessThan">
      <formula>G172</formula>
    </cfRule>
  </conditionalFormatting>
  <conditionalFormatting sqref="O172">
    <cfRule type="cellIs" dxfId="6076" priority="6012" stopIfTrue="1" operator="lessThan">
      <formula>G172</formula>
    </cfRule>
  </conditionalFormatting>
  <conditionalFormatting sqref="O172">
    <cfRule type="cellIs" dxfId="6075" priority="6011" stopIfTrue="1" operator="lessThan">
      <formula>G172</formula>
    </cfRule>
  </conditionalFormatting>
  <conditionalFormatting sqref="O172">
    <cfRule type="cellIs" dxfId="6074" priority="6010" stopIfTrue="1" operator="lessThan">
      <formula>G172</formula>
    </cfRule>
  </conditionalFormatting>
  <conditionalFormatting sqref="O172">
    <cfRule type="cellIs" dxfId="6073" priority="6009" stopIfTrue="1" operator="lessThan">
      <formula>G172</formula>
    </cfRule>
  </conditionalFormatting>
  <conditionalFormatting sqref="O172">
    <cfRule type="cellIs" dxfId="6072" priority="6008" stopIfTrue="1" operator="lessThan">
      <formula>G172</formula>
    </cfRule>
  </conditionalFormatting>
  <conditionalFormatting sqref="O172">
    <cfRule type="cellIs" dxfId="6071" priority="6007" stopIfTrue="1" operator="lessThan">
      <formula>G172</formula>
    </cfRule>
  </conditionalFormatting>
  <conditionalFormatting sqref="O172">
    <cfRule type="cellIs" dxfId="6070" priority="6006" stopIfTrue="1" operator="lessThan">
      <formula>G172</formula>
    </cfRule>
  </conditionalFormatting>
  <conditionalFormatting sqref="O172">
    <cfRule type="cellIs" dxfId="6069" priority="6005" stopIfTrue="1" operator="lessThan">
      <formula>G172</formula>
    </cfRule>
  </conditionalFormatting>
  <conditionalFormatting sqref="O172">
    <cfRule type="cellIs" dxfId="6068" priority="6004" stopIfTrue="1" operator="lessThan">
      <formula>G172</formula>
    </cfRule>
  </conditionalFormatting>
  <conditionalFormatting sqref="O172">
    <cfRule type="cellIs" dxfId="6067" priority="6003" stopIfTrue="1" operator="lessThan">
      <formula>G172</formula>
    </cfRule>
  </conditionalFormatting>
  <conditionalFormatting sqref="O172">
    <cfRule type="cellIs" dxfId="6066" priority="6002" stopIfTrue="1" operator="lessThan">
      <formula>G172</formula>
    </cfRule>
  </conditionalFormatting>
  <conditionalFormatting sqref="O172">
    <cfRule type="cellIs" dxfId="6065" priority="6001" stopIfTrue="1" operator="lessThan">
      <formula>G172</formula>
    </cfRule>
  </conditionalFormatting>
  <conditionalFormatting sqref="O172">
    <cfRule type="cellIs" dxfId="6064" priority="6000" stopIfTrue="1" operator="lessThan">
      <formula>G172</formula>
    </cfRule>
  </conditionalFormatting>
  <conditionalFormatting sqref="O172">
    <cfRule type="cellIs" dxfId="6063" priority="5999" stopIfTrue="1" operator="lessThan">
      <formula>G172</formula>
    </cfRule>
  </conditionalFormatting>
  <conditionalFormatting sqref="O172">
    <cfRule type="cellIs" dxfId="6062" priority="5998" stopIfTrue="1" operator="lessThan">
      <formula>G172</formula>
    </cfRule>
  </conditionalFormatting>
  <conditionalFormatting sqref="O172">
    <cfRule type="cellIs" dxfId="6061" priority="5997" stopIfTrue="1" operator="lessThan">
      <formula>G172</formula>
    </cfRule>
  </conditionalFormatting>
  <conditionalFormatting sqref="O172">
    <cfRule type="cellIs" dxfId="6060" priority="5996" stopIfTrue="1" operator="lessThan">
      <formula>G172</formula>
    </cfRule>
  </conditionalFormatting>
  <conditionalFormatting sqref="O172">
    <cfRule type="cellIs" dxfId="6059" priority="5995" stopIfTrue="1" operator="lessThan">
      <formula>G172</formula>
    </cfRule>
  </conditionalFormatting>
  <conditionalFormatting sqref="O172">
    <cfRule type="cellIs" dxfId="6058" priority="5994" stopIfTrue="1" operator="lessThan">
      <formula>G172</formula>
    </cfRule>
  </conditionalFormatting>
  <conditionalFormatting sqref="O172">
    <cfRule type="cellIs" dxfId="6057" priority="5993" stopIfTrue="1" operator="lessThan">
      <formula>G172</formula>
    </cfRule>
  </conditionalFormatting>
  <conditionalFormatting sqref="O172">
    <cfRule type="cellIs" dxfId="6056" priority="5992" stopIfTrue="1" operator="lessThan">
      <formula>G172</formula>
    </cfRule>
  </conditionalFormatting>
  <conditionalFormatting sqref="O172">
    <cfRule type="cellIs" dxfId="6055" priority="5991" stopIfTrue="1" operator="lessThan">
      <formula>G172</formula>
    </cfRule>
  </conditionalFormatting>
  <conditionalFormatting sqref="O172">
    <cfRule type="cellIs" dxfId="6054" priority="5990" stopIfTrue="1" operator="lessThan">
      <formula>G172</formula>
    </cfRule>
  </conditionalFormatting>
  <conditionalFormatting sqref="O172">
    <cfRule type="cellIs" dxfId="6053" priority="5989" stopIfTrue="1" operator="lessThan">
      <formula>G172</formula>
    </cfRule>
  </conditionalFormatting>
  <conditionalFormatting sqref="O172">
    <cfRule type="cellIs" dxfId="6052" priority="5988" stopIfTrue="1" operator="lessThan">
      <formula>G172</formula>
    </cfRule>
  </conditionalFormatting>
  <conditionalFormatting sqref="O172">
    <cfRule type="cellIs" dxfId="6051" priority="5987" stopIfTrue="1" operator="lessThan">
      <formula>G172</formula>
    </cfRule>
  </conditionalFormatting>
  <conditionalFormatting sqref="O172">
    <cfRule type="cellIs" dxfId="6050" priority="5986" stopIfTrue="1" operator="lessThan">
      <formula>G172</formula>
    </cfRule>
  </conditionalFormatting>
  <conditionalFormatting sqref="O172">
    <cfRule type="cellIs" dxfId="6049" priority="5985" stopIfTrue="1" operator="lessThan">
      <formula>G172</formula>
    </cfRule>
  </conditionalFormatting>
  <conditionalFormatting sqref="O172">
    <cfRule type="cellIs" dxfId="6048" priority="5984" stopIfTrue="1" operator="lessThan">
      <formula>G172</formula>
    </cfRule>
  </conditionalFormatting>
  <conditionalFormatting sqref="O172">
    <cfRule type="cellIs" dxfId="6047" priority="5983" stopIfTrue="1" operator="lessThan">
      <formula>G172</formula>
    </cfRule>
  </conditionalFormatting>
  <conditionalFormatting sqref="O172">
    <cfRule type="cellIs" dxfId="6046" priority="5982" stopIfTrue="1" operator="lessThan">
      <formula>G172</formula>
    </cfRule>
  </conditionalFormatting>
  <conditionalFormatting sqref="O172">
    <cfRule type="cellIs" dxfId="6045" priority="5981" stopIfTrue="1" operator="lessThan">
      <formula>G172</formula>
    </cfRule>
  </conditionalFormatting>
  <conditionalFormatting sqref="O172">
    <cfRule type="cellIs" dxfId="6044" priority="5980" stopIfTrue="1" operator="lessThan">
      <formula>G172</formula>
    </cfRule>
  </conditionalFormatting>
  <conditionalFormatting sqref="O172">
    <cfRule type="cellIs" dxfId="6043" priority="5979" stopIfTrue="1" operator="lessThan">
      <formula>G172</formula>
    </cfRule>
  </conditionalFormatting>
  <conditionalFormatting sqref="O172">
    <cfRule type="cellIs" dxfId="6042" priority="5978" stopIfTrue="1" operator="lessThan">
      <formula>G172</formula>
    </cfRule>
  </conditionalFormatting>
  <conditionalFormatting sqref="O172">
    <cfRule type="cellIs" dxfId="6041" priority="5977" stopIfTrue="1" operator="lessThan">
      <formula>G172</formula>
    </cfRule>
  </conditionalFormatting>
  <conditionalFormatting sqref="O172">
    <cfRule type="cellIs" dxfId="6040" priority="5976" stopIfTrue="1" operator="lessThan">
      <formula>G172</formula>
    </cfRule>
  </conditionalFormatting>
  <conditionalFormatting sqref="O172">
    <cfRule type="cellIs" dxfId="6039" priority="5975" stopIfTrue="1" operator="lessThan">
      <formula>G172</formula>
    </cfRule>
  </conditionalFormatting>
  <conditionalFormatting sqref="O172">
    <cfRule type="cellIs" dxfId="6038" priority="5974" stopIfTrue="1" operator="lessThan">
      <formula>G172</formula>
    </cfRule>
  </conditionalFormatting>
  <conditionalFormatting sqref="O172">
    <cfRule type="cellIs" dxfId="6037" priority="5973" stopIfTrue="1" operator="lessThan">
      <formula>G172</formula>
    </cfRule>
  </conditionalFormatting>
  <conditionalFormatting sqref="O172">
    <cfRule type="cellIs" dxfId="6036" priority="5972" stopIfTrue="1" operator="lessThan">
      <formula>G172</formula>
    </cfRule>
  </conditionalFormatting>
  <conditionalFormatting sqref="O172">
    <cfRule type="cellIs" dxfId="6035" priority="5971" stopIfTrue="1" operator="lessThan">
      <formula>G172</formula>
    </cfRule>
  </conditionalFormatting>
  <conditionalFormatting sqref="O172">
    <cfRule type="cellIs" dxfId="6034" priority="5970" stopIfTrue="1" operator="lessThan">
      <formula>G172</formula>
    </cfRule>
  </conditionalFormatting>
  <conditionalFormatting sqref="O172">
    <cfRule type="cellIs" dxfId="6033" priority="5969" stopIfTrue="1" operator="lessThan">
      <formula>G172</formula>
    </cfRule>
  </conditionalFormatting>
  <conditionalFormatting sqref="O172">
    <cfRule type="cellIs" dxfId="6032" priority="5968" stopIfTrue="1" operator="lessThan">
      <formula>G172</formula>
    </cfRule>
  </conditionalFormatting>
  <conditionalFormatting sqref="O172">
    <cfRule type="cellIs" dxfId="6031" priority="5967" stopIfTrue="1" operator="lessThan">
      <formula>G172</formula>
    </cfRule>
  </conditionalFormatting>
  <conditionalFormatting sqref="O172">
    <cfRule type="cellIs" dxfId="6030" priority="5966" stopIfTrue="1" operator="lessThan">
      <formula>G172</formula>
    </cfRule>
  </conditionalFormatting>
  <conditionalFormatting sqref="O172">
    <cfRule type="cellIs" dxfId="6029" priority="5965" stopIfTrue="1" operator="lessThan">
      <formula>G172</formula>
    </cfRule>
  </conditionalFormatting>
  <conditionalFormatting sqref="O172">
    <cfRule type="cellIs" dxfId="6028" priority="5964" stopIfTrue="1" operator="lessThan">
      <formula>G172</formula>
    </cfRule>
  </conditionalFormatting>
  <conditionalFormatting sqref="O172">
    <cfRule type="cellIs" dxfId="6027" priority="5963" stopIfTrue="1" operator="lessThan">
      <formula>G172</formula>
    </cfRule>
  </conditionalFormatting>
  <conditionalFormatting sqref="O172">
    <cfRule type="cellIs" dxfId="6026" priority="5962" stopIfTrue="1" operator="lessThan">
      <formula>G172</formula>
    </cfRule>
  </conditionalFormatting>
  <conditionalFormatting sqref="O172">
    <cfRule type="cellIs" dxfId="6025" priority="5961" stopIfTrue="1" operator="lessThan">
      <formula>G172</formula>
    </cfRule>
  </conditionalFormatting>
  <conditionalFormatting sqref="O172">
    <cfRule type="cellIs" dxfId="6024" priority="5960" stopIfTrue="1" operator="lessThan">
      <formula>G172</formula>
    </cfRule>
  </conditionalFormatting>
  <conditionalFormatting sqref="O172">
    <cfRule type="cellIs" dxfId="6023" priority="5959" stopIfTrue="1" operator="lessThan">
      <formula>G172</formula>
    </cfRule>
  </conditionalFormatting>
  <conditionalFormatting sqref="O172">
    <cfRule type="cellIs" dxfId="6022" priority="5958" stopIfTrue="1" operator="lessThan">
      <formula>G172</formula>
    </cfRule>
  </conditionalFormatting>
  <conditionalFormatting sqref="O172">
    <cfRule type="cellIs" dxfId="6021" priority="5957" stopIfTrue="1" operator="lessThan">
      <formula>G172</formula>
    </cfRule>
  </conditionalFormatting>
  <conditionalFormatting sqref="O172">
    <cfRule type="cellIs" dxfId="6020" priority="5956" stopIfTrue="1" operator="lessThan">
      <formula>G172</formula>
    </cfRule>
  </conditionalFormatting>
  <conditionalFormatting sqref="O172">
    <cfRule type="cellIs" dxfId="6019" priority="5955" stopIfTrue="1" operator="lessThan">
      <formula>G172</formula>
    </cfRule>
  </conditionalFormatting>
  <conditionalFormatting sqref="O172">
    <cfRule type="cellIs" dxfId="6018" priority="5954" stopIfTrue="1" operator="lessThan">
      <formula>G172</formula>
    </cfRule>
  </conditionalFormatting>
  <conditionalFormatting sqref="O172">
    <cfRule type="cellIs" dxfId="6017" priority="5953" stopIfTrue="1" operator="lessThan">
      <formula>G172</formula>
    </cfRule>
  </conditionalFormatting>
  <conditionalFormatting sqref="O172">
    <cfRule type="cellIs" dxfId="6016" priority="5952" stopIfTrue="1" operator="lessThan">
      <formula>G172</formula>
    </cfRule>
  </conditionalFormatting>
  <conditionalFormatting sqref="O172">
    <cfRule type="cellIs" dxfId="6015" priority="5951" stopIfTrue="1" operator="lessThan">
      <formula>G172</formula>
    </cfRule>
  </conditionalFormatting>
  <conditionalFormatting sqref="O172">
    <cfRule type="cellIs" dxfId="6014" priority="5950" stopIfTrue="1" operator="lessThan">
      <formula>G172</formula>
    </cfRule>
  </conditionalFormatting>
  <conditionalFormatting sqref="O172">
    <cfRule type="cellIs" dxfId="6013" priority="5949" stopIfTrue="1" operator="lessThan">
      <formula>G172</formula>
    </cfRule>
  </conditionalFormatting>
  <conditionalFormatting sqref="O172">
    <cfRule type="cellIs" dxfId="6012" priority="5948" stopIfTrue="1" operator="lessThan">
      <formula>G172</formula>
    </cfRule>
  </conditionalFormatting>
  <conditionalFormatting sqref="O172">
    <cfRule type="cellIs" dxfId="6011" priority="5947" stopIfTrue="1" operator="lessThan">
      <formula>G172</formula>
    </cfRule>
  </conditionalFormatting>
  <conditionalFormatting sqref="O172">
    <cfRule type="cellIs" dxfId="6010" priority="5946" stopIfTrue="1" operator="lessThan">
      <formula>G172</formula>
    </cfRule>
  </conditionalFormatting>
  <conditionalFormatting sqref="O172">
    <cfRule type="cellIs" dxfId="6009" priority="5945" stopIfTrue="1" operator="lessThan">
      <formula>G172</formula>
    </cfRule>
  </conditionalFormatting>
  <conditionalFormatting sqref="O172">
    <cfRule type="cellIs" dxfId="6008" priority="5944" stopIfTrue="1" operator="lessThan">
      <formula>G172</formula>
    </cfRule>
  </conditionalFormatting>
  <conditionalFormatting sqref="O172">
    <cfRule type="cellIs" dxfId="6007" priority="5943" stopIfTrue="1" operator="lessThan">
      <formula>G172</formula>
    </cfRule>
  </conditionalFormatting>
  <conditionalFormatting sqref="O172">
    <cfRule type="cellIs" dxfId="6006" priority="5942" stopIfTrue="1" operator="lessThan">
      <formula>G172</formula>
    </cfRule>
  </conditionalFormatting>
  <conditionalFormatting sqref="O172">
    <cfRule type="cellIs" dxfId="6005" priority="5941" stopIfTrue="1" operator="lessThan">
      <formula>G172</formula>
    </cfRule>
  </conditionalFormatting>
  <conditionalFormatting sqref="O172">
    <cfRule type="cellIs" dxfId="6004" priority="5940" stopIfTrue="1" operator="lessThan">
      <formula>G172</formula>
    </cfRule>
  </conditionalFormatting>
  <conditionalFormatting sqref="O172">
    <cfRule type="cellIs" dxfId="6003" priority="5939" stopIfTrue="1" operator="lessThan">
      <formula>G172</formula>
    </cfRule>
  </conditionalFormatting>
  <conditionalFormatting sqref="O172">
    <cfRule type="cellIs" dxfId="6002" priority="5938" stopIfTrue="1" operator="lessThan">
      <formula>G172</formula>
    </cfRule>
  </conditionalFormatting>
  <conditionalFormatting sqref="O172">
    <cfRule type="cellIs" dxfId="6001" priority="5937" stopIfTrue="1" operator="lessThan">
      <formula>G172</formula>
    </cfRule>
  </conditionalFormatting>
  <conditionalFormatting sqref="O172">
    <cfRule type="cellIs" dxfId="6000" priority="5936" stopIfTrue="1" operator="lessThan">
      <formula>G172</formula>
    </cfRule>
  </conditionalFormatting>
  <conditionalFormatting sqref="O172">
    <cfRule type="cellIs" dxfId="5999" priority="5935" stopIfTrue="1" operator="lessThan">
      <formula>G172</formula>
    </cfRule>
  </conditionalFormatting>
  <conditionalFormatting sqref="O172">
    <cfRule type="cellIs" dxfId="5998" priority="5934" stopIfTrue="1" operator="lessThan">
      <formula>G172</formula>
    </cfRule>
  </conditionalFormatting>
  <conditionalFormatting sqref="O172">
    <cfRule type="cellIs" dxfId="5997" priority="5933" stopIfTrue="1" operator="lessThan">
      <formula>G172</formula>
    </cfRule>
  </conditionalFormatting>
  <conditionalFormatting sqref="O172">
    <cfRule type="cellIs" dxfId="5996" priority="5932" stopIfTrue="1" operator="lessThan">
      <formula>G172</formula>
    </cfRule>
  </conditionalFormatting>
  <conditionalFormatting sqref="O172">
    <cfRule type="cellIs" dxfId="5995" priority="5931" stopIfTrue="1" operator="lessThan">
      <formula>G172</formula>
    </cfRule>
  </conditionalFormatting>
  <conditionalFormatting sqref="O172">
    <cfRule type="cellIs" dxfId="5994" priority="5930" stopIfTrue="1" operator="lessThan">
      <formula>G172</formula>
    </cfRule>
  </conditionalFormatting>
  <conditionalFormatting sqref="O172">
    <cfRule type="cellIs" dxfId="5993" priority="5929" stopIfTrue="1" operator="lessThan">
      <formula>G172</formula>
    </cfRule>
  </conditionalFormatting>
  <conditionalFormatting sqref="O172">
    <cfRule type="cellIs" dxfId="5992" priority="5928" stopIfTrue="1" operator="lessThan">
      <formula>G172</formula>
    </cfRule>
  </conditionalFormatting>
  <conditionalFormatting sqref="O172">
    <cfRule type="cellIs" dxfId="5991" priority="5927" stopIfTrue="1" operator="lessThan">
      <formula>G172</formula>
    </cfRule>
  </conditionalFormatting>
  <conditionalFormatting sqref="O172">
    <cfRule type="cellIs" dxfId="5990" priority="5926" stopIfTrue="1" operator="lessThan">
      <formula>G172</formula>
    </cfRule>
  </conditionalFormatting>
  <conditionalFormatting sqref="O172">
    <cfRule type="cellIs" dxfId="5989" priority="5925" stopIfTrue="1" operator="lessThan">
      <formula>G172</formula>
    </cfRule>
  </conditionalFormatting>
  <conditionalFormatting sqref="O172">
    <cfRule type="cellIs" dxfId="5988" priority="5924" stopIfTrue="1" operator="lessThan">
      <formula>G172</formula>
    </cfRule>
  </conditionalFormatting>
  <conditionalFormatting sqref="O172">
    <cfRule type="cellIs" dxfId="5987" priority="5923" stopIfTrue="1" operator="lessThan">
      <formula>G172</formula>
    </cfRule>
  </conditionalFormatting>
  <conditionalFormatting sqref="O172">
    <cfRule type="cellIs" dxfId="5986" priority="5922" stopIfTrue="1" operator="lessThan">
      <formula>G172</formula>
    </cfRule>
  </conditionalFormatting>
  <conditionalFormatting sqref="O172">
    <cfRule type="cellIs" dxfId="5985" priority="5921" stopIfTrue="1" operator="lessThan">
      <formula>G172</formula>
    </cfRule>
  </conditionalFormatting>
  <conditionalFormatting sqref="O172">
    <cfRule type="cellIs" dxfId="5984" priority="5920" stopIfTrue="1" operator="lessThan">
      <formula>G172</formula>
    </cfRule>
  </conditionalFormatting>
  <conditionalFormatting sqref="O172">
    <cfRule type="cellIs" dxfId="5983" priority="5919" stopIfTrue="1" operator="lessThan">
      <formula>G172</formula>
    </cfRule>
  </conditionalFormatting>
  <conditionalFormatting sqref="O172">
    <cfRule type="cellIs" dxfId="5982" priority="5918" stopIfTrue="1" operator="lessThan">
      <formula>G172</formula>
    </cfRule>
  </conditionalFormatting>
  <conditionalFormatting sqref="O172">
    <cfRule type="cellIs" dxfId="5981" priority="5917" stopIfTrue="1" operator="lessThan">
      <formula>G172</formula>
    </cfRule>
  </conditionalFormatting>
  <conditionalFormatting sqref="O172">
    <cfRule type="cellIs" dxfId="5980" priority="5916" stopIfTrue="1" operator="lessThan">
      <formula>G172</formula>
    </cfRule>
  </conditionalFormatting>
  <conditionalFormatting sqref="O172">
    <cfRule type="cellIs" dxfId="5979" priority="5915" stopIfTrue="1" operator="lessThan">
      <formula>G172</formula>
    </cfRule>
  </conditionalFormatting>
  <conditionalFormatting sqref="O172">
    <cfRule type="cellIs" dxfId="5978" priority="5914" stopIfTrue="1" operator="lessThan">
      <formula>G172</formula>
    </cfRule>
  </conditionalFormatting>
  <conditionalFormatting sqref="O172">
    <cfRule type="cellIs" dxfId="5977" priority="5913" stopIfTrue="1" operator="lessThan">
      <formula>G172</formula>
    </cfRule>
  </conditionalFormatting>
  <conditionalFormatting sqref="O172">
    <cfRule type="cellIs" dxfId="5976" priority="5912" stopIfTrue="1" operator="lessThan">
      <formula>G172</formula>
    </cfRule>
  </conditionalFormatting>
  <conditionalFormatting sqref="O172">
    <cfRule type="cellIs" dxfId="5975" priority="5911" stopIfTrue="1" operator="lessThan">
      <formula>G172</formula>
    </cfRule>
  </conditionalFormatting>
  <conditionalFormatting sqref="O172">
    <cfRule type="cellIs" dxfId="5974" priority="5910" stopIfTrue="1" operator="lessThan">
      <formula>G172</formula>
    </cfRule>
  </conditionalFormatting>
  <conditionalFormatting sqref="O172">
    <cfRule type="cellIs" dxfId="5973" priority="5909" stopIfTrue="1" operator="lessThan">
      <formula>G172</formula>
    </cfRule>
  </conditionalFormatting>
  <conditionalFormatting sqref="O172">
    <cfRule type="cellIs" dxfId="5972" priority="5908" stopIfTrue="1" operator="lessThan">
      <formula>G172</formula>
    </cfRule>
  </conditionalFormatting>
  <conditionalFormatting sqref="O172">
    <cfRule type="cellIs" dxfId="5971" priority="5907" stopIfTrue="1" operator="lessThan">
      <formula>G172</formula>
    </cfRule>
  </conditionalFormatting>
  <conditionalFormatting sqref="O172">
    <cfRule type="cellIs" dxfId="5970" priority="5906" stopIfTrue="1" operator="lessThan">
      <formula>G172</formula>
    </cfRule>
  </conditionalFormatting>
  <conditionalFormatting sqref="O172">
    <cfRule type="cellIs" dxfId="5969" priority="5905" stopIfTrue="1" operator="lessThan">
      <formula>G172</formula>
    </cfRule>
  </conditionalFormatting>
  <conditionalFormatting sqref="O172">
    <cfRule type="cellIs" dxfId="5968" priority="5904" stopIfTrue="1" operator="lessThan">
      <formula>G172</formula>
    </cfRule>
  </conditionalFormatting>
  <conditionalFormatting sqref="O172">
    <cfRule type="cellIs" dxfId="5967" priority="5903" stopIfTrue="1" operator="lessThan">
      <formula>G172</formula>
    </cfRule>
  </conditionalFormatting>
  <conditionalFormatting sqref="O172">
    <cfRule type="cellIs" dxfId="5966" priority="5902" stopIfTrue="1" operator="lessThan">
      <formula>G172</formula>
    </cfRule>
  </conditionalFormatting>
  <conditionalFormatting sqref="O172">
    <cfRule type="cellIs" dxfId="5965" priority="5901" stopIfTrue="1" operator="lessThan">
      <formula>G172</formula>
    </cfRule>
  </conditionalFormatting>
  <conditionalFormatting sqref="O172">
    <cfRule type="cellIs" dxfId="5964" priority="5900" stopIfTrue="1" operator="lessThan">
      <formula>G172</formula>
    </cfRule>
  </conditionalFormatting>
  <conditionalFormatting sqref="O172">
    <cfRule type="cellIs" dxfId="5963" priority="5899" stopIfTrue="1" operator="lessThan">
      <formula>G172</formula>
    </cfRule>
  </conditionalFormatting>
  <conditionalFormatting sqref="O172">
    <cfRule type="cellIs" dxfId="5962" priority="5898" stopIfTrue="1" operator="lessThan">
      <formula>G172</formula>
    </cfRule>
  </conditionalFormatting>
  <conditionalFormatting sqref="O172">
    <cfRule type="cellIs" dxfId="5961" priority="5897" stopIfTrue="1" operator="lessThan">
      <formula>G172</formula>
    </cfRule>
  </conditionalFormatting>
  <conditionalFormatting sqref="O172">
    <cfRule type="cellIs" dxfId="5960" priority="5896" stopIfTrue="1" operator="lessThan">
      <formula>G172</formula>
    </cfRule>
  </conditionalFormatting>
  <conditionalFormatting sqref="O172">
    <cfRule type="cellIs" dxfId="5959" priority="5895" stopIfTrue="1" operator="lessThan">
      <formula>G172</formula>
    </cfRule>
  </conditionalFormatting>
  <conditionalFormatting sqref="O172">
    <cfRule type="cellIs" dxfId="5958" priority="5894" stopIfTrue="1" operator="lessThan">
      <formula>G172</formula>
    </cfRule>
  </conditionalFormatting>
  <conditionalFormatting sqref="O172">
    <cfRule type="cellIs" dxfId="5957" priority="5893" stopIfTrue="1" operator="lessThan">
      <formula>G172</formula>
    </cfRule>
  </conditionalFormatting>
  <conditionalFormatting sqref="O172">
    <cfRule type="cellIs" dxfId="5956" priority="5892" stopIfTrue="1" operator="lessThan">
      <formula>G172</formula>
    </cfRule>
  </conditionalFormatting>
  <conditionalFormatting sqref="O172">
    <cfRule type="cellIs" dxfId="5955" priority="5891" stopIfTrue="1" operator="lessThan">
      <formula>G172</formula>
    </cfRule>
  </conditionalFormatting>
  <conditionalFormatting sqref="O172">
    <cfRule type="cellIs" dxfId="5954" priority="5890" stopIfTrue="1" operator="lessThan">
      <formula>G172</formula>
    </cfRule>
  </conditionalFormatting>
  <conditionalFormatting sqref="O172">
    <cfRule type="cellIs" dxfId="5953" priority="5889" stopIfTrue="1" operator="lessThan">
      <formula>G172</formula>
    </cfRule>
  </conditionalFormatting>
  <conditionalFormatting sqref="O172">
    <cfRule type="cellIs" dxfId="5952" priority="5888" stopIfTrue="1" operator="lessThan">
      <formula>G172</formula>
    </cfRule>
  </conditionalFormatting>
  <conditionalFormatting sqref="O172">
    <cfRule type="cellIs" dxfId="5951" priority="5887" stopIfTrue="1" operator="lessThan">
      <formula>G172</formula>
    </cfRule>
  </conditionalFormatting>
  <conditionalFormatting sqref="O172">
    <cfRule type="cellIs" dxfId="5950" priority="5886" stopIfTrue="1" operator="lessThan">
      <formula>G172</formula>
    </cfRule>
  </conditionalFormatting>
  <conditionalFormatting sqref="O172">
    <cfRule type="cellIs" dxfId="5949" priority="5885" stopIfTrue="1" operator="lessThan">
      <formula>G172</formula>
    </cfRule>
  </conditionalFormatting>
  <conditionalFormatting sqref="O172">
    <cfRule type="cellIs" dxfId="5948" priority="5884" stopIfTrue="1" operator="lessThan">
      <formula>G172</formula>
    </cfRule>
  </conditionalFormatting>
  <conditionalFormatting sqref="O172">
    <cfRule type="cellIs" dxfId="5947" priority="5883" stopIfTrue="1" operator="lessThan">
      <formula>G172</formula>
    </cfRule>
  </conditionalFormatting>
  <conditionalFormatting sqref="O172">
    <cfRule type="cellIs" dxfId="5946" priority="5882" stopIfTrue="1" operator="lessThan">
      <formula>G172</formula>
    </cfRule>
  </conditionalFormatting>
  <conditionalFormatting sqref="O172">
    <cfRule type="cellIs" dxfId="5945" priority="5881" stopIfTrue="1" operator="lessThan">
      <formula>G172</formula>
    </cfRule>
  </conditionalFormatting>
  <conditionalFormatting sqref="O172">
    <cfRule type="cellIs" dxfId="5944" priority="5880" stopIfTrue="1" operator="lessThan">
      <formula>G172</formula>
    </cfRule>
  </conditionalFormatting>
  <conditionalFormatting sqref="O172">
    <cfRule type="cellIs" dxfId="5943" priority="5879" stopIfTrue="1" operator="lessThan">
      <formula>G172</formula>
    </cfRule>
  </conditionalFormatting>
  <conditionalFormatting sqref="O172">
    <cfRule type="cellIs" dxfId="5942" priority="5878" stopIfTrue="1" operator="lessThan">
      <formula>G172</formula>
    </cfRule>
  </conditionalFormatting>
  <conditionalFormatting sqref="O172">
    <cfRule type="cellIs" dxfId="5941" priority="5877" stopIfTrue="1" operator="lessThan">
      <formula>G172</formula>
    </cfRule>
  </conditionalFormatting>
  <conditionalFormatting sqref="O172">
    <cfRule type="cellIs" dxfId="5940" priority="5876" stopIfTrue="1" operator="lessThan">
      <formula>G172</formula>
    </cfRule>
  </conditionalFormatting>
  <conditionalFormatting sqref="O172">
    <cfRule type="cellIs" dxfId="5939" priority="5875" stopIfTrue="1" operator="lessThan">
      <formula>G172</formula>
    </cfRule>
  </conditionalFormatting>
  <conditionalFormatting sqref="O172">
    <cfRule type="cellIs" dxfId="5938" priority="5874" stopIfTrue="1" operator="lessThan">
      <formula>G172</formula>
    </cfRule>
  </conditionalFormatting>
  <conditionalFormatting sqref="O172">
    <cfRule type="cellIs" dxfId="5937" priority="5873" stopIfTrue="1" operator="lessThan">
      <formula>G172</formula>
    </cfRule>
  </conditionalFormatting>
  <conditionalFormatting sqref="O172">
    <cfRule type="cellIs" dxfId="5936" priority="5872" stopIfTrue="1" operator="lessThan">
      <formula>G172</formula>
    </cfRule>
  </conditionalFormatting>
  <conditionalFormatting sqref="O172">
    <cfRule type="cellIs" dxfId="5935" priority="5871" stopIfTrue="1" operator="lessThan">
      <formula>G172</formula>
    </cfRule>
  </conditionalFormatting>
  <conditionalFormatting sqref="O172">
    <cfRule type="cellIs" dxfId="5934" priority="5870" stopIfTrue="1" operator="lessThan">
      <formula>G172</formula>
    </cfRule>
  </conditionalFormatting>
  <conditionalFormatting sqref="O172">
    <cfRule type="cellIs" dxfId="5933" priority="5869" stopIfTrue="1" operator="lessThan">
      <formula>G172</formula>
    </cfRule>
  </conditionalFormatting>
  <conditionalFormatting sqref="O172">
    <cfRule type="cellIs" dxfId="5932" priority="5868" stopIfTrue="1" operator="lessThan">
      <formula>G172</formula>
    </cfRule>
  </conditionalFormatting>
  <conditionalFormatting sqref="O172">
    <cfRule type="cellIs" dxfId="5931" priority="5867" stopIfTrue="1" operator="lessThan">
      <formula>G172</formula>
    </cfRule>
  </conditionalFormatting>
  <conditionalFormatting sqref="O172">
    <cfRule type="cellIs" dxfId="5930" priority="5866" stopIfTrue="1" operator="lessThan">
      <formula>G172</formula>
    </cfRule>
  </conditionalFormatting>
  <conditionalFormatting sqref="O172">
    <cfRule type="cellIs" dxfId="5929" priority="5865" stopIfTrue="1" operator="lessThan">
      <formula>G172</formula>
    </cfRule>
  </conditionalFormatting>
  <conditionalFormatting sqref="O172">
    <cfRule type="cellIs" dxfId="5928" priority="5864" stopIfTrue="1" operator="lessThan">
      <formula>G172</formula>
    </cfRule>
  </conditionalFormatting>
  <conditionalFormatting sqref="O172">
    <cfRule type="cellIs" dxfId="5927" priority="5863" stopIfTrue="1" operator="lessThan">
      <formula>G172</formula>
    </cfRule>
  </conditionalFormatting>
  <conditionalFormatting sqref="O172">
    <cfRule type="cellIs" dxfId="5926" priority="5862" stopIfTrue="1" operator="lessThan">
      <formula>G172</formula>
    </cfRule>
  </conditionalFormatting>
  <conditionalFormatting sqref="O172">
    <cfRule type="cellIs" dxfId="5925" priority="5861" stopIfTrue="1" operator="lessThan">
      <formula>G172</formula>
    </cfRule>
  </conditionalFormatting>
  <conditionalFormatting sqref="O172">
    <cfRule type="cellIs" dxfId="5924" priority="5860" stopIfTrue="1" operator="lessThan">
      <formula>G172</formula>
    </cfRule>
  </conditionalFormatting>
  <conditionalFormatting sqref="O172">
    <cfRule type="cellIs" dxfId="5923" priority="5859" stopIfTrue="1" operator="lessThan">
      <formula>G172</formula>
    </cfRule>
  </conditionalFormatting>
  <conditionalFormatting sqref="O172">
    <cfRule type="cellIs" dxfId="5922" priority="5858" stopIfTrue="1" operator="lessThan">
      <formula>G172</formula>
    </cfRule>
  </conditionalFormatting>
  <conditionalFormatting sqref="O172">
    <cfRule type="cellIs" dxfId="5921" priority="5857" stopIfTrue="1" operator="lessThan">
      <formula>G172</formula>
    </cfRule>
  </conditionalFormatting>
  <conditionalFormatting sqref="O172">
    <cfRule type="cellIs" dxfId="5920" priority="5856" stopIfTrue="1" operator="lessThan">
      <formula>G172</formula>
    </cfRule>
  </conditionalFormatting>
  <conditionalFormatting sqref="O172">
    <cfRule type="cellIs" dxfId="5919" priority="5855" stopIfTrue="1" operator="lessThan">
      <formula>G172</formula>
    </cfRule>
  </conditionalFormatting>
  <conditionalFormatting sqref="O172">
    <cfRule type="cellIs" dxfId="5918" priority="5854" stopIfTrue="1" operator="lessThan">
      <formula>G172</formula>
    </cfRule>
  </conditionalFormatting>
  <conditionalFormatting sqref="O172">
    <cfRule type="cellIs" dxfId="5917" priority="5853" stopIfTrue="1" operator="lessThan">
      <formula>G172</formula>
    </cfRule>
  </conditionalFormatting>
  <conditionalFormatting sqref="O172">
    <cfRule type="cellIs" dxfId="5916" priority="5852" stopIfTrue="1" operator="lessThan">
      <formula>G172</formula>
    </cfRule>
  </conditionalFormatting>
  <conditionalFormatting sqref="O172">
    <cfRule type="cellIs" dxfId="5915" priority="5851" stopIfTrue="1" operator="lessThan">
      <formula>G172</formula>
    </cfRule>
  </conditionalFormatting>
  <conditionalFormatting sqref="O172">
    <cfRule type="cellIs" dxfId="5914" priority="5850" stopIfTrue="1" operator="lessThan">
      <formula>G172</formula>
    </cfRule>
  </conditionalFormatting>
  <conditionalFormatting sqref="O172">
    <cfRule type="cellIs" dxfId="5913" priority="5849" stopIfTrue="1" operator="lessThan">
      <formula>G172</formula>
    </cfRule>
  </conditionalFormatting>
  <conditionalFormatting sqref="O172">
    <cfRule type="cellIs" dxfId="5912" priority="5848" stopIfTrue="1" operator="lessThan">
      <formula>G172</formula>
    </cfRule>
  </conditionalFormatting>
  <conditionalFormatting sqref="O172">
    <cfRule type="cellIs" dxfId="5911" priority="5847" stopIfTrue="1" operator="lessThan">
      <formula>G172</formula>
    </cfRule>
  </conditionalFormatting>
  <conditionalFormatting sqref="O172">
    <cfRule type="cellIs" dxfId="5910" priority="5846" stopIfTrue="1" operator="lessThan">
      <formula>G172</formula>
    </cfRule>
  </conditionalFormatting>
  <conditionalFormatting sqref="O172">
    <cfRule type="cellIs" dxfId="5909" priority="5845" stopIfTrue="1" operator="lessThan">
      <formula>G172</formula>
    </cfRule>
  </conditionalFormatting>
  <conditionalFormatting sqref="O172">
    <cfRule type="cellIs" dxfId="5908" priority="5844" stopIfTrue="1" operator="lessThan">
      <formula>G172</formula>
    </cfRule>
  </conditionalFormatting>
  <conditionalFormatting sqref="O172">
    <cfRule type="cellIs" dxfId="5907" priority="5843" stopIfTrue="1" operator="lessThan">
      <formula>G172</formula>
    </cfRule>
  </conditionalFormatting>
  <conditionalFormatting sqref="O172">
    <cfRule type="cellIs" dxfId="5906" priority="5842" stopIfTrue="1" operator="lessThan">
      <formula>G172</formula>
    </cfRule>
  </conditionalFormatting>
  <conditionalFormatting sqref="O172">
    <cfRule type="cellIs" dxfId="5905" priority="5841" stopIfTrue="1" operator="lessThan">
      <formula>G172</formula>
    </cfRule>
  </conditionalFormatting>
  <conditionalFormatting sqref="O172">
    <cfRule type="cellIs" dxfId="5904" priority="5840" stopIfTrue="1" operator="lessThan">
      <formula>G172</formula>
    </cfRule>
  </conditionalFormatting>
  <conditionalFormatting sqref="O172">
    <cfRule type="cellIs" dxfId="5903" priority="5839" stopIfTrue="1" operator="lessThan">
      <formula>G172</formula>
    </cfRule>
  </conditionalFormatting>
  <conditionalFormatting sqref="O172">
    <cfRule type="cellIs" dxfId="5902" priority="5838" stopIfTrue="1" operator="lessThan">
      <formula>G172</formula>
    </cfRule>
  </conditionalFormatting>
  <conditionalFormatting sqref="O172">
    <cfRule type="cellIs" dxfId="5901" priority="5837" stopIfTrue="1" operator="lessThan">
      <formula>G172</formula>
    </cfRule>
  </conditionalFormatting>
  <conditionalFormatting sqref="O172">
    <cfRule type="cellIs" dxfId="5900" priority="5836" stopIfTrue="1" operator="lessThan">
      <formula>G172</formula>
    </cfRule>
  </conditionalFormatting>
  <conditionalFormatting sqref="O172">
    <cfRule type="cellIs" dxfId="5899" priority="5835" stopIfTrue="1" operator="lessThan">
      <formula>G172</formula>
    </cfRule>
  </conditionalFormatting>
  <conditionalFormatting sqref="O172">
    <cfRule type="cellIs" dxfId="5898" priority="5834" stopIfTrue="1" operator="lessThan">
      <formula>G172</formula>
    </cfRule>
  </conditionalFormatting>
  <conditionalFormatting sqref="O172">
    <cfRule type="cellIs" dxfId="5897" priority="5833" stopIfTrue="1" operator="lessThan">
      <formula>G172</formula>
    </cfRule>
  </conditionalFormatting>
  <conditionalFormatting sqref="O172">
    <cfRule type="cellIs" dxfId="5896" priority="5832" stopIfTrue="1" operator="lessThan">
      <formula>G172</formula>
    </cfRule>
  </conditionalFormatting>
  <conditionalFormatting sqref="O172">
    <cfRule type="cellIs" dxfId="5895" priority="5831" stopIfTrue="1" operator="lessThan">
      <formula>G172</formula>
    </cfRule>
  </conditionalFormatting>
  <conditionalFormatting sqref="O172">
    <cfRule type="cellIs" dxfId="5894" priority="5830" stopIfTrue="1" operator="lessThan">
      <formula>G172</formula>
    </cfRule>
  </conditionalFormatting>
  <conditionalFormatting sqref="O172">
    <cfRule type="cellIs" dxfId="5893" priority="5829" stopIfTrue="1" operator="lessThan">
      <formula>G172</formula>
    </cfRule>
  </conditionalFormatting>
  <conditionalFormatting sqref="O172">
    <cfRule type="cellIs" dxfId="5892" priority="5828" stopIfTrue="1" operator="lessThan">
      <formula>G172</formula>
    </cfRule>
  </conditionalFormatting>
  <conditionalFormatting sqref="O172">
    <cfRule type="cellIs" dxfId="5891" priority="5827" stopIfTrue="1" operator="lessThan">
      <formula>G172</formula>
    </cfRule>
  </conditionalFormatting>
  <conditionalFormatting sqref="O172">
    <cfRule type="cellIs" dxfId="5890" priority="5826" stopIfTrue="1" operator="lessThan">
      <formula>G172</formula>
    </cfRule>
  </conditionalFormatting>
  <conditionalFormatting sqref="O172">
    <cfRule type="cellIs" dxfId="5889" priority="5825" stopIfTrue="1" operator="lessThan">
      <formula>G172</formula>
    </cfRule>
  </conditionalFormatting>
  <conditionalFormatting sqref="O172">
    <cfRule type="cellIs" dxfId="5888" priority="5824" stopIfTrue="1" operator="lessThan">
      <formula>G172</formula>
    </cfRule>
  </conditionalFormatting>
  <conditionalFormatting sqref="O172">
    <cfRule type="cellIs" dxfId="5887" priority="5823" stopIfTrue="1" operator="lessThan">
      <formula>G172</formula>
    </cfRule>
  </conditionalFormatting>
  <conditionalFormatting sqref="O172">
    <cfRule type="cellIs" dxfId="5886" priority="5822" stopIfTrue="1" operator="lessThan">
      <formula>G172</formula>
    </cfRule>
  </conditionalFormatting>
  <conditionalFormatting sqref="O172">
    <cfRule type="cellIs" dxfId="5885" priority="5821" stopIfTrue="1" operator="lessThan">
      <formula>G172</formula>
    </cfRule>
  </conditionalFormatting>
  <conditionalFormatting sqref="O172">
    <cfRule type="cellIs" dxfId="5884" priority="5820" stopIfTrue="1" operator="lessThan">
      <formula>G172</formula>
    </cfRule>
  </conditionalFormatting>
  <conditionalFormatting sqref="O172">
    <cfRule type="cellIs" dxfId="5883" priority="5819" stopIfTrue="1" operator="lessThan">
      <formula>G172</formula>
    </cfRule>
  </conditionalFormatting>
  <conditionalFormatting sqref="O172">
    <cfRule type="cellIs" dxfId="5882" priority="5818" stopIfTrue="1" operator="lessThan">
      <formula>G172</formula>
    </cfRule>
  </conditionalFormatting>
  <conditionalFormatting sqref="O172">
    <cfRule type="cellIs" dxfId="5881" priority="5817" stopIfTrue="1" operator="lessThan">
      <formula>G172</formula>
    </cfRule>
  </conditionalFormatting>
  <conditionalFormatting sqref="O172">
    <cfRule type="cellIs" dxfId="5880" priority="5816" stopIfTrue="1" operator="lessThan">
      <formula>G172</formula>
    </cfRule>
  </conditionalFormatting>
  <conditionalFormatting sqref="O172">
    <cfRule type="cellIs" dxfId="5879" priority="5815" stopIfTrue="1" operator="lessThan">
      <formula>G172</formula>
    </cfRule>
  </conditionalFormatting>
  <conditionalFormatting sqref="O172">
    <cfRule type="cellIs" dxfId="5878" priority="5814" stopIfTrue="1" operator="lessThan">
      <formula>G172</formula>
    </cfRule>
  </conditionalFormatting>
  <conditionalFormatting sqref="O172">
    <cfRule type="cellIs" dxfId="5877" priority="5813" stopIfTrue="1" operator="lessThan">
      <formula>G172</formula>
    </cfRule>
  </conditionalFormatting>
  <conditionalFormatting sqref="O172">
    <cfRule type="cellIs" dxfId="5876" priority="5812" stopIfTrue="1" operator="lessThan">
      <formula>G172</formula>
    </cfRule>
  </conditionalFormatting>
  <conditionalFormatting sqref="O172">
    <cfRule type="cellIs" dxfId="5875" priority="5811" stopIfTrue="1" operator="lessThan">
      <formula>G172</formula>
    </cfRule>
  </conditionalFormatting>
  <conditionalFormatting sqref="O172">
    <cfRule type="cellIs" dxfId="5874" priority="5810" stopIfTrue="1" operator="lessThan">
      <formula>G172</formula>
    </cfRule>
  </conditionalFormatting>
  <conditionalFormatting sqref="O172">
    <cfRule type="cellIs" dxfId="5873" priority="5809" stopIfTrue="1" operator="lessThan">
      <formula>G172</formula>
    </cfRule>
  </conditionalFormatting>
  <conditionalFormatting sqref="O172">
    <cfRule type="cellIs" dxfId="5872" priority="5808" stopIfTrue="1" operator="lessThan">
      <formula>G172</formula>
    </cfRule>
  </conditionalFormatting>
  <conditionalFormatting sqref="O172">
    <cfRule type="cellIs" dxfId="5871" priority="5807" stopIfTrue="1" operator="lessThan">
      <formula>G172</formula>
    </cfRule>
  </conditionalFormatting>
  <conditionalFormatting sqref="O172">
    <cfRule type="cellIs" dxfId="5870" priority="5806" stopIfTrue="1" operator="lessThan">
      <formula>G172</formula>
    </cfRule>
  </conditionalFormatting>
  <conditionalFormatting sqref="O172">
    <cfRule type="cellIs" dxfId="5869" priority="5805" stopIfTrue="1" operator="lessThan">
      <formula>G172</formula>
    </cfRule>
  </conditionalFormatting>
  <conditionalFormatting sqref="O172">
    <cfRule type="cellIs" dxfId="5868" priority="5804" stopIfTrue="1" operator="lessThan">
      <formula>G172</formula>
    </cfRule>
  </conditionalFormatting>
  <conditionalFormatting sqref="O172">
    <cfRule type="cellIs" dxfId="5867" priority="5803" stopIfTrue="1" operator="lessThan">
      <formula>G172</formula>
    </cfRule>
  </conditionalFormatting>
  <conditionalFormatting sqref="O172">
    <cfRule type="cellIs" dxfId="5866" priority="5802" stopIfTrue="1" operator="lessThan">
      <formula>G172</formula>
    </cfRule>
  </conditionalFormatting>
  <conditionalFormatting sqref="O172">
    <cfRule type="cellIs" dxfId="5865" priority="5801" stopIfTrue="1" operator="lessThan">
      <formula>G172</formula>
    </cfRule>
  </conditionalFormatting>
  <conditionalFormatting sqref="O172">
    <cfRule type="cellIs" dxfId="5864" priority="5800" stopIfTrue="1" operator="lessThan">
      <formula>G172</formula>
    </cfRule>
  </conditionalFormatting>
  <conditionalFormatting sqref="O172">
    <cfRule type="cellIs" dxfId="5863" priority="5799" stopIfTrue="1" operator="lessThan">
      <formula>G172</formula>
    </cfRule>
  </conditionalFormatting>
  <conditionalFormatting sqref="O172">
    <cfRule type="cellIs" dxfId="5862" priority="5798" stopIfTrue="1" operator="lessThan">
      <formula>G172</formula>
    </cfRule>
  </conditionalFormatting>
  <conditionalFormatting sqref="O172">
    <cfRule type="cellIs" dxfId="5861" priority="5797" stopIfTrue="1" operator="lessThan">
      <formula>G172</formula>
    </cfRule>
  </conditionalFormatting>
  <conditionalFormatting sqref="O172">
    <cfRule type="cellIs" dxfId="5860" priority="5796" stopIfTrue="1" operator="lessThan">
      <formula>G172</formula>
    </cfRule>
  </conditionalFormatting>
  <conditionalFormatting sqref="O172">
    <cfRule type="cellIs" dxfId="5859" priority="5795" stopIfTrue="1" operator="lessThan">
      <formula>G172</formula>
    </cfRule>
  </conditionalFormatting>
  <conditionalFormatting sqref="O172">
    <cfRule type="cellIs" dxfId="5858" priority="5794" stopIfTrue="1" operator="lessThan">
      <formula>G172</formula>
    </cfRule>
  </conditionalFormatting>
  <conditionalFormatting sqref="O172">
    <cfRule type="cellIs" dxfId="5857" priority="5793" stopIfTrue="1" operator="lessThan">
      <formula>G172</formula>
    </cfRule>
  </conditionalFormatting>
  <conditionalFormatting sqref="O172">
    <cfRule type="cellIs" dxfId="5856" priority="5792" stopIfTrue="1" operator="lessThan">
      <formula>G172</formula>
    </cfRule>
  </conditionalFormatting>
  <conditionalFormatting sqref="O172">
    <cfRule type="cellIs" dxfId="5855" priority="5791" stopIfTrue="1" operator="lessThan">
      <formula>G172</formula>
    </cfRule>
  </conditionalFormatting>
  <conditionalFormatting sqref="O172">
    <cfRule type="cellIs" dxfId="5854" priority="5790" stopIfTrue="1" operator="lessThan">
      <formula>G172</formula>
    </cfRule>
  </conditionalFormatting>
  <conditionalFormatting sqref="O172">
    <cfRule type="cellIs" dxfId="5853" priority="5789" stopIfTrue="1" operator="lessThan">
      <formula>G172</formula>
    </cfRule>
  </conditionalFormatting>
  <conditionalFormatting sqref="O172">
    <cfRule type="cellIs" dxfId="5852" priority="5788" stopIfTrue="1" operator="lessThan">
      <formula>G172</formula>
    </cfRule>
  </conditionalFormatting>
  <conditionalFormatting sqref="O172">
    <cfRule type="cellIs" dxfId="5851" priority="5787" stopIfTrue="1" operator="lessThan">
      <formula>G172</formula>
    </cfRule>
  </conditionalFormatting>
  <conditionalFormatting sqref="O172">
    <cfRule type="cellIs" dxfId="5850" priority="5786" stopIfTrue="1" operator="lessThan">
      <formula>G172</formula>
    </cfRule>
  </conditionalFormatting>
  <conditionalFormatting sqref="O172">
    <cfRule type="cellIs" dxfId="5849" priority="5785" stopIfTrue="1" operator="lessThan">
      <formula>G172</formula>
    </cfRule>
  </conditionalFormatting>
  <conditionalFormatting sqref="O172">
    <cfRule type="cellIs" dxfId="5848" priority="5784" stopIfTrue="1" operator="lessThan">
      <formula>G172</formula>
    </cfRule>
  </conditionalFormatting>
  <conditionalFormatting sqref="O172">
    <cfRule type="cellIs" dxfId="5847" priority="5783" stopIfTrue="1" operator="lessThan">
      <formula>G172</formula>
    </cfRule>
  </conditionalFormatting>
  <conditionalFormatting sqref="O172">
    <cfRule type="cellIs" dxfId="5846" priority="5782" stopIfTrue="1" operator="lessThan">
      <formula>G172</formula>
    </cfRule>
  </conditionalFormatting>
  <conditionalFormatting sqref="O172">
    <cfRule type="cellIs" dxfId="5845" priority="5781" stopIfTrue="1" operator="lessThan">
      <formula>G172</formula>
    </cfRule>
  </conditionalFormatting>
  <conditionalFormatting sqref="O172">
    <cfRule type="cellIs" dxfId="5844" priority="5780" stopIfTrue="1" operator="lessThan">
      <formula>G172</formula>
    </cfRule>
  </conditionalFormatting>
  <conditionalFormatting sqref="O172">
    <cfRule type="cellIs" dxfId="5843" priority="5779" stopIfTrue="1" operator="lessThan">
      <formula>G172</formula>
    </cfRule>
  </conditionalFormatting>
  <conditionalFormatting sqref="O172">
    <cfRule type="cellIs" dxfId="5842" priority="5778" stopIfTrue="1" operator="lessThan">
      <formula>G172</formula>
    </cfRule>
  </conditionalFormatting>
  <conditionalFormatting sqref="O172">
    <cfRule type="cellIs" dxfId="5841" priority="5777" stopIfTrue="1" operator="lessThan">
      <formula>G172</formula>
    </cfRule>
  </conditionalFormatting>
  <conditionalFormatting sqref="O172">
    <cfRule type="cellIs" dxfId="5840" priority="5776" stopIfTrue="1" operator="lessThan">
      <formula>G172</formula>
    </cfRule>
  </conditionalFormatting>
  <conditionalFormatting sqref="O172">
    <cfRule type="cellIs" dxfId="5839" priority="5775" stopIfTrue="1" operator="lessThan">
      <formula>G172</formula>
    </cfRule>
  </conditionalFormatting>
  <conditionalFormatting sqref="O172">
    <cfRule type="cellIs" dxfId="5838" priority="5774" stopIfTrue="1" operator="lessThan">
      <formula>G172</formula>
    </cfRule>
  </conditionalFormatting>
  <conditionalFormatting sqref="O172">
    <cfRule type="cellIs" dxfId="5837" priority="5773" stopIfTrue="1" operator="lessThan">
      <formula>G172</formula>
    </cfRule>
  </conditionalFormatting>
  <conditionalFormatting sqref="O172">
    <cfRule type="cellIs" dxfId="5836" priority="5772" stopIfTrue="1" operator="lessThan">
      <formula>G172</formula>
    </cfRule>
  </conditionalFormatting>
  <conditionalFormatting sqref="O172">
    <cfRule type="cellIs" dxfId="5835" priority="5771" stopIfTrue="1" operator="lessThan">
      <formula>G172</formula>
    </cfRule>
  </conditionalFormatting>
  <conditionalFormatting sqref="O172">
    <cfRule type="cellIs" dxfId="5834" priority="5770" stopIfTrue="1" operator="lessThan">
      <formula>G172</formula>
    </cfRule>
  </conditionalFormatting>
  <conditionalFormatting sqref="O172">
    <cfRule type="cellIs" dxfId="5833" priority="5769" stopIfTrue="1" operator="lessThan">
      <formula>G172</formula>
    </cfRule>
  </conditionalFormatting>
  <conditionalFormatting sqref="O172">
    <cfRule type="cellIs" dxfId="5832" priority="5768" stopIfTrue="1" operator="lessThan">
      <formula>G172</formula>
    </cfRule>
  </conditionalFormatting>
  <conditionalFormatting sqref="O172">
    <cfRule type="cellIs" dxfId="5831" priority="5767" stopIfTrue="1" operator="lessThan">
      <formula>G172</formula>
    </cfRule>
  </conditionalFormatting>
  <conditionalFormatting sqref="O172">
    <cfRule type="cellIs" dxfId="5830" priority="5766" stopIfTrue="1" operator="lessThan">
      <formula>G172</formula>
    </cfRule>
  </conditionalFormatting>
  <conditionalFormatting sqref="O172">
    <cfRule type="cellIs" dxfId="5829" priority="5765" stopIfTrue="1" operator="lessThan">
      <formula>G172</formula>
    </cfRule>
  </conditionalFormatting>
  <conditionalFormatting sqref="O172">
    <cfRule type="cellIs" dxfId="5828" priority="5764" stopIfTrue="1" operator="lessThan">
      <formula>G172</formula>
    </cfRule>
  </conditionalFormatting>
  <conditionalFormatting sqref="O172">
    <cfRule type="cellIs" dxfId="5827" priority="5763" stopIfTrue="1" operator="lessThan">
      <formula>G172</formula>
    </cfRule>
  </conditionalFormatting>
  <conditionalFormatting sqref="O172">
    <cfRule type="cellIs" dxfId="5826" priority="5762" stopIfTrue="1" operator="lessThan">
      <formula>G172</formula>
    </cfRule>
  </conditionalFormatting>
  <conditionalFormatting sqref="O172">
    <cfRule type="cellIs" dxfId="5825" priority="5761" stopIfTrue="1" operator="lessThan">
      <formula>G172</formula>
    </cfRule>
  </conditionalFormatting>
  <conditionalFormatting sqref="O172">
    <cfRule type="cellIs" dxfId="5824" priority="5760" stopIfTrue="1" operator="lessThan">
      <formula>G172</formula>
    </cfRule>
  </conditionalFormatting>
  <conditionalFormatting sqref="O172">
    <cfRule type="cellIs" dxfId="5823" priority="5759" stopIfTrue="1" operator="lessThan">
      <formula>G172</formula>
    </cfRule>
  </conditionalFormatting>
  <conditionalFormatting sqref="O172">
    <cfRule type="cellIs" dxfId="5822" priority="5758" stopIfTrue="1" operator="lessThan">
      <formula>G172</formula>
    </cfRule>
  </conditionalFormatting>
  <conditionalFormatting sqref="O172">
    <cfRule type="cellIs" dxfId="5821" priority="5757" stopIfTrue="1" operator="lessThan">
      <formula>G172</formula>
    </cfRule>
  </conditionalFormatting>
  <conditionalFormatting sqref="O172">
    <cfRule type="cellIs" dxfId="5820" priority="5756" stopIfTrue="1" operator="lessThan">
      <formula>G172</formula>
    </cfRule>
  </conditionalFormatting>
  <conditionalFormatting sqref="O172">
    <cfRule type="cellIs" dxfId="5819" priority="5755" stopIfTrue="1" operator="lessThan">
      <formula>G172</formula>
    </cfRule>
  </conditionalFormatting>
  <conditionalFormatting sqref="O172">
    <cfRule type="cellIs" dxfId="5818" priority="5754" stopIfTrue="1" operator="lessThan">
      <formula>G172</formula>
    </cfRule>
  </conditionalFormatting>
  <conditionalFormatting sqref="O172">
    <cfRule type="cellIs" dxfId="5817" priority="5753" stopIfTrue="1" operator="lessThan">
      <formula>G172</formula>
    </cfRule>
  </conditionalFormatting>
  <conditionalFormatting sqref="O172">
    <cfRule type="cellIs" dxfId="5816" priority="5752" stopIfTrue="1" operator="lessThan">
      <formula>G172</formula>
    </cfRule>
  </conditionalFormatting>
  <conditionalFormatting sqref="O172">
    <cfRule type="cellIs" dxfId="5815" priority="5751" stopIfTrue="1" operator="lessThan">
      <formula>G172</formula>
    </cfRule>
  </conditionalFormatting>
  <conditionalFormatting sqref="O172">
    <cfRule type="cellIs" dxfId="5814" priority="5750" stopIfTrue="1" operator="lessThan">
      <formula>G172</formula>
    </cfRule>
  </conditionalFormatting>
  <conditionalFormatting sqref="O172">
    <cfRule type="cellIs" dxfId="5813" priority="5749" stopIfTrue="1" operator="lessThan">
      <formula>G172</formula>
    </cfRule>
  </conditionalFormatting>
  <conditionalFormatting sqref="O172">
    <cfRule type="cellIs" dxfId="5812" priority="5748" stopIfTrue="1" operator="lessThan">
      <formula>G172</formula>
    </cfRule>
  </conditionalFormatting>
  <conditionalFormatting sqref="O172">
    <cfRule type="cellIs" dxfId="5811" priority="5747" stopIfTrue="1" operator="lessThan">
      <formula>G172</formula>
    </cfRule>
  </conditionalFormatting>
  <conditionalFormatting sqref="O172">
    <cfRule type="cellIs" dxfId="5810" priority="5746" stopIfTrue="1" operator="lessThan">
      <formula>G172</formula>
    </cfRule>
  </conditionalFormatting>
  <conditionalFormatting sqref="O172">
    <cfRule type="cellIs" dxfId="5809" priority="5745" stopIfTrue="1" operator="lessThan">
      <formula>G172</formula>
    </cfRule>
  </conditionalFormatting>
  <conditionalFormatting sqref="O172">
    <cfRule type="cellIs" dxfId="5808" priority="5744" stopIfTrue="1" operator="lessThan">
      <formula>G172</formula>
    </cfRule>
  </conditionalFormatting>
  <conditionalFormatting sqref="O172">
    <cfRule type="cellIs" dxfId="5807" priority="5743" stopIfTrue="1" operator="lessThan">
      <formula>G172</formula>
    </cfRule>
  </conditionalFormatting>
  <conditionalFormatting sqref="O172">
    <cfRule type="cellIs" dxfId="5806" priority="5742" stopIfTrue="1" operator="lessThan">
      <formula>G172</formula>
    </cfRule>
  </conditionalFormatting>
  <conditionalFormatting sqref="O172">
    <cfRule type="cellIs" dxfId="5805" priority="5741" stopIfTrue="1" operator="lessThan">
      <formula>G172</formula>
    </cfRule>
  </conditionalFormatting>
  <conditionalFormatting sqref="O172">
    <cfRule type="cellIs" dxfId="5804" priority="5740" stopIfTrue="1" operator="lessThan">
      <formula>G172</formula>
    </cfRule>
  </conditionalFormatting>
  <conditionalFormatting sqref="O172">
    <cfRule type="cellIs" dxfId="5803" priority="5739" stopIfTrue="1" operator="lessThan">
      <formula>G172</formula>
    </cfRule>
  </conditionalFormatting>
  <conditionalFormatting sqref="O172">
    <cfRule type="cellIs" dxfId="5802" priority="5738" stopIfTrue="1" operator="lessThan">
      <formula>G172</formula>
    </cfRule>
  </conditionalFormatting>
  <conditionalFormatting sqref="O172">
    <cfRule type="cellIs" dxfId="5801" priority="5737" stopIfTrue="1" operator="lessThan">
      <formula>G172</formula>
    </cfRule>
  </conditionalFormatting>
  <conditionalFormatting sqref="O172">
    <cfRule type="cellIs" dxfId="5800" priority="5736" stopIfTrue="1" operator="lessThan">
      <formula>G172</formula>
    </cfRule>
  </conditionalFormatting>
  <conditionalFormatting sqref="O172">
    <cfRule type="cellIs" dxfId="5799" priority="5735" stopIfTrue="1" operator="lessThan">
      <formula>G172</formula>
    </cfRule>
  </conditionalFormatting>
  <conditionalFormatting sqref="O172">
    <cfRule type="cellIs" dxfId="5798" priority="5734" stopIfTrue="1" operator="lessThan">
      <formula>G172</formula>
    </cfRule>
  </conditionalFormatting>
  <conditionalFormatting sqref="O172">
    <cfRule type="cellIs" dxfId="5797" priority="5733" stopIfTrue="1" operator="lessThan">
      <formula>G172</formula>
    </cfRule>
  </conditionalFormatting>
  <conditionalFormatting sqref="O172">
    <cfRule type="cellIs" dxfId="5796" priority="5732" stopIfTrue="1" operator="lessThan">
      <formula>G172</formula>
    </cfRule>
  </conditionalFormatting>
  <conditionalFormatting sqref="O172">
    <cfRule type="cellIs" dxfId="5795" priority="5731" stopIfTrue="1" operator="lessThan">
      <formula>G172</formula>
    </cfRule>
  </conditionalFormatting>
  <conditionalFormatting sqref="O172">
    <cfRule type="cellIs" dxfId="5794" priority="5730" stopIfTrue="1" operator="lessThan">
      <formula>G172</formula>
    </cfRule>
  </conditionalFormatting>
  <conditionalFormatting sqref="O172">
    <cfRule type="cellIs" dxfId="5793" priority="5729" stopIfTrue="1" operator="lessThan">
      <formula>G172</formula>
    </cfRule>
  </conditionalFormatting>
  <conditionalFormatting sqref="O172">
    <cfRule type="cellIs" dxfId="5792" priority="5728" stopIfTrue="1" operator="lessThan">
      <formula>G172</formula>
    </cfRule>
  </conditionalFormatting>
  <conditionalFormatting sqref="O172">
    <cfRule type="cellIs" dxfId="5791" priority="5727" stopIfTrue="1" operator="lessThan">
      <formula>G172</formula>
    </cfRule>
  </conditionalFormatting>
  <conditionalFormatting sqref="O172">
    <cfRule type="cellIs" dxfId="5790" priority="5726" stopIfTrue="1" operator="lessThan">
      <formula>G172</formula>
    </cfRule>
  </conditionalFormatting>
  <conditionalFormatting sqref="O172">
    <cfRule type="cellIs" dxfId="5789" priority="5725" stopIfTrue="1" operator="lessThan">
      <formula>G172</formula>
    </cfRule>
  </conditionalFormatting>
  <conditionalFormatting sqref="O172">
    <cfRule type="cellIs" dxfId="5788" priority="5724" stopIfTrue="1" operator="lessThan">
      <formula>G172</formula>
    </cfRule>
  </conditionalFormatting>
  <conditionalFormatting sqref="O172">
    <cfRule type="cellIs" dxfId="5787" priority="5723" stopIfTrue="1" operator="lessThan">
      <formula>G172</formula>
    </cfRule>
  </conditionalFormatting>
  <conditionalFormatting sqref="O172">
    <cfRule type="cellIs" dxfId="5786" priority="5722" stopIfTrue="1" operator="lessThan">
      <formula>G172</formula>
    </cfRule>
  </conditionalFormatting>
  <conditionalFormatting sqref="O172">
    <cfRule type="cellIs" dxfId="5785" priority="5721" stopIfTrue="1" operator="lessThan">
      <formula>G172</formula>
    </cfRule>
  </conditionalFormatting>
  <conditionalFormatting sqref="O172">
    <cfRule type="cellIs" dxfId="5784" priority="5720" stopIfTrue="1" operator="lessThan">
      <formula>G172</formula>
    </cfRule>
  </conditionalFormatting>
  <conditionalFormatting sqref="O172">
    <cfRule type="cellIs" dxfId="5783" priority="5719" stopIfTrue="1" operator="lessThan">
      <formula>G172</formula>
    </cfRule>
  </conditionalFormatting>
  <conditionalFormatting sqref="O172">
    <cfRule type="cellIs" dxfId="5782" priority="5718" stopIfTrue="1" operator="lessThan">
      <formula>G172</formula>
    </cfRule>
  </conditionalFormatting>
  <conditionalFormatting sqref="O172">
    <cfRule type="cellIs" dxfId="5781" priority="5717" stopIfTrue="1" operator="lessThan">
      <formula>G172</formula>
    </cfRule>
  </conditionalFormatting>
  <conditionalFormatting sqref="O172">
    <cfRule type="cellIs" dxfId="5780" priority="5716" stopIfTrue="1" operator="lessThan">
      <formula>G172</formula>
    </cfRule>
  </conditionalFormatting>
  <conditionalFormatting sqref="O172">
    <cfRule type="cellIs" dxfId="5779" priority="5715" stopIfTrue="1" operator="lessThan">
      <formula>G172</formula>
    </cfRule>
  </conditionalFormatting>
  <conditionalFormatting sqref="O172">
    <cfRule type="cellIs" dxfId="5778" priority="5714" stopIfTrue="1" operator="lessThan">
      <formula>G172</formula>
    </cfRule>
  </conditionalFormatting>
  <conditionalFormatting sqref="O172">
    <cfRule type="cellIs" dxfId="5777" priority="5713" stopIfTrue="1" operator="lessThan">
      <formula>G172</formula>
    </cfRule>
  </conditionalFormatting>
  <conditionalFormatting sqref="O172">
    <cfRule type="cellIs" dxfId="5776" priority="5712" stopIfTrue="1" operator="lessThan">
      <formula>G172</formula>
    </cfRule>
  </conditionalFormatting>
  <conditionalFormatting sqref="O172">
    <cfRule type="cellIs" dxfId="5775" priority="5711" stopIfTrue="1" operator="lessThan">
      <formula>G172</formula>
    </cfRule>
  </conditionalFormatting>
  <conditionalFormatting sqref="O172">
    <cfRule type="cellIs" dxfId="5774" priority="5710" stopIfTrue="1" operator="lessThan">
      <formula>G172</formula>
    </cfRule>
  </conditionalFormatting>
  <conditionalFormatting sqref="O172">
    <cfRule type="cellIs" dxfId="5773" priority="5709" stopIfTrue="1" operator="lessThan">
      <formula>G172</formula>
    </cfRule>
  </conditionalFormatting>
  <conditionalFormatting sqref="O172">
    <cfRule type="cellIs" dxfId="5772" priority="5708" stopIfTrue="1" operator="lessThan">
      <formula>G172</formula>
    </cfRule>
  </conditionalFormatting>
  <conditionalFormatting sqref="O172">
    <cfRule type="cellIs" dxfId="5771" priority="5707" stopIfTrue="1" operator="lessThan">
      <formula>G172</formula>
    </cfRule>
  </conditionalFormatting>
  <conditionalFormatting sqref="O172">
    <cfRule type="cellIs" dxfId="5770" priority="5706" stopIfTrue="1" operator="lessThan">
      <formula>G172</formula>
    </cfRule>
  </conditionalFormatting>
  <conditionalFormatting sqref="O172">
    <cfRule type="cellIs" dxfId="5769" priority="5705" stopIfTrue="1" operator="lessThan">
      <formula>G172</formula>
    </cfRule>
  </conditionalFormatting>
  <conditionalFormatting sqref="O172">
    <cfRule type="cellIs" dxfId="5768" priority="5704" stopIfTrue="1" operator="lessThan">
      <formula>G172</formula>
    </cfRule>
  </conditionalFormatting>
  <conditionalFormatting sqref="O172">
    <cfRule type="cellIs" dxfId="5767" priority="5703" stopIfTrue="1" operator="lessThan">
      <formula>G172</formula>
    </cfRule>
  </conditionalFormatting>
  <conditionalFormatting sqref="O172">
    <cfRule type="cellIs" dxfId="5766" priority="5702" stopIfTrue="1" operator="lessThan">
      <formula>G172</formula>
    </cfRule>
  </conditionalFormatting>
  <conditionalFormatting sqref="O172">
    <cfRule type="cellIs" dxfId="5765" priority="5701" stopIfTrue="1" operator="lessThan">
      <formula>G172</formula>
    </cfRule>
  </conditionalFormatting>
  <conditionalFormatting sqref="O172">
    <cfRule type="cellIs" dxfId="5764" priority="5700" stopIfTrue="1" operator="lessThan">
      <formula>G172</formula>
    </cfRule>
  </conditionalFormatting>
  <conditionalFormatting sqref="O172">
    <cfRule type="cellIs" dxfId="5763" priority="5699" stopIfTrue="1" operator="lessThan">
      <formula>G172</formula>
    </cfRule>
  </conditionalFormatting>
  <conditionalFormatting sqref="O172">
    <cfRule type="cellIs" dxfId="5762" priority="5698" stopIfTrue="1" operator="lessThan">
      <formula>G172</formula>
    </cfRule>
  </conditionalFormatting>
  <conditionalFormatting sqref="O172">
    <cfRule type="cellIs" dxfId="5761" priority="5697" stopIfTrue="1" operator="lessThan">
      <formula>G172</formula>
    </cfRule>
  </conditionalFormatting>
  <conditionalFormatting sqref="O172">
    <cfRule type="cellIs" dxfId="5760" priority="5696" stopIfTrue="1" operator="lessThan">
      <formula>G172</formula>
    </cfRule>
  </conditionalFormatting>
  <conditionalFormatting sqref="O172">
    <cfRule type="cellIs" dxfId="5759" priority="5695" stopIfTrue="1" operator="lessThan">
      <formula>G172</formula>
    </cfRule>
  </conditionalFormatting>
  <conditionalFormatting sqref="O172">
    <cfRule type="cellIs" dxfId="5758" priority="5694" stopIfTrue="1" operator="lessThan">
      <formula>G172</formula>
    </cfRule>
  </conditionalFormatting>
  <conditionalFormatting sqref="O172">
    <cfRule type="cellIs" dxfId="5757" priority="5693" stopIfTrue="1" operator="lessThan">
      <formula>G172</formula>
    </cfRule>
  </conditionalFormatting>
  <conditionalFormatting sqref="O172">
    <cfRule type="cellIs" dxfId="5756" priority="5692" stopIfTrue="1" operator="lessThan">
      <formula>G172</formula>
    </cfRule>
  </conditionalFormatting>
  <conditionalFormatting sqref="O172">
    <cfRule type="cellIs" dxfId="5755" priority="5691" stopIfTrue="1" operator="lessThan">
      <formula>G172</formula>
    </cfRule>
  </conditionalFormatting>
  <conditionalFormatting sqref="O172">
    <cfRule type="cellIs" dxfId="5754" priority="5690" stopIfTrue="1" operator="lessThan">
      <formula>G172</formula>
    </cfRule>
  </conditionalFormatting>
  <conditionalFormatting sqref="O172">
    <cfRule type="cellIs" dxfId="5753" priority="5689" stopIfTrue="1" operator="lessThan">
      <formula>G172</formula>
    </cfRule>
  </conditionalFormatting>
  <conditionalFormatting sqref="O172">
    <cfRule type="cellIs" dxfId="5752" priority="5688" stopIfTrue="1" operator="lessThan">
      <formula>G172</formula>
    </cfRule>
  </conditionalFormatting>
  <conditionalFormatting sqref="O172">
    <cfRule type="cellIs" dxfId="5751" priority="5687" stopIfTrue="1" operator="lessThan">
      <formula>G172</formula>
    </cfRule>
  </conditionalFormatting>
  <conditionalFormatting sqref="O172">
    <cfRule type="cellIs" dxfId="5750" priority="5686" stopIfTrue="1" operator="lessThan">
      <formula>G172</formula>
    </cfRule>
  </conditionalFormatting>
  <conditionalFormatting sqref="O172">
    <cfRule type="cellIs" dxfId="5749" priority="5685" stopIfTrue="1" operator="lessThan">
      <formula>G172</formula>
    </cfRule>
  </conditionalFormatting>
  <conditionalFormatting sqref="O172">
    <cfRule type="cellIs" dxfId="5748" priority="5684" stopIfTrue="1" operator="lessThan">
      <formula>G172</formula>
    </cfRule>
  </conditionalFormatting>
  <conditionalFormatting sqref="O172">
    <cfRule type="cellIs" dxfId="5747" priority="5683" stopIfTrue="1" operator="lessThan">
      <formula>G172</formula>
    </cfRule>
  </conditionalFormatting>
  <conditionalFormatting sqref="O172">
    <cfRule type="cellIs" dxfId="5746" priority="5682" stopIfTrue="1" operator="lessThan">
      <formula>G172</formula>
    </cfRule>
  </conditionalFormatting>
  <conditionalFormatting sqref="O172">
    <cfRule type="cellIs" dxfId="5745" priority="5681" stopIfTrue="1" operator="lessThan">
      <formula>G172</formula>
    </cfRule>
  </conditionalFormatting>
  <conditionalFormatting sqref="O172">
    <cfRule type="cellIs" dxfId="5744" priority="5680" stopIfTrue="1" operator="lessThan">
      <formula>G172</formula>
    </cfRule>
  </conditionalFormatting>
  <conditionalFormatting sqref="O172">
    <cfRule type="cellIs" dxfId="5743" priority="5679" stopIfTrue="1" operator="lessThan">
      <formula>G172</formula>
    </cfRule>
  </conditionalFormatting>
  <conditionalFormatting sqref="O172">
    <cfRule type="cellIs" dxfId="5742" priority="5678" stopIfTrue="1" operator="lessThan">
      <formula>G172</formula>
    </cfRule>
  </conditionalFormatting>
  <conditionalFormatting sqref="O172">
    <cfRule type="cellIs" dxfId="5741" priority="5677" stopIfTrue="1" operator="lessThan">
      <formula>G172</formula>
    </cfRule>
  </conditionalFormatting>
  <conditionalFormatting sqref="O172">
    <cfRule type="cellIs" dxfId="5740" priority="5676" stopIfTrue="1" operator="lessThan">
      <formula>G172</formula>
    </cfRule>
  </conditionalFormatting>
  <conditionalFormatting sqref="O172">
    <cfRule type="cellIs" dxfId="5739" priority="5675" stopIfTrue="1" operator="lessThan">
      <formula>G172</formula>
    </cfRule>
  </conditionalFormatting>
  <conditionalFormatting sqref="O172">
    <cfRule type="cellIs" dxfId="5738" priority="5674" stopIfTrue="1" operator="lessThan">
      <formula>G172</formula>
    </cfRule>
  </conditionalFormatting>
  <conditionalFormatting sqref="O172">
    <cfRule type="cellIs" dxfId="5737" priority="5673" stopIfTrue="1" operator="lessThan">
      <formula>G172</formula>
    </cfRule>
  </conditionalFormatting>
  <conditionalFormatting sqref="O172">
    <cfRule type="cellIs" dxfId="5736" priority="5672" stopIfTrue="1" operator="lessThan">
      <formula>G172</formula>
    </cfRule>
  </conditionalFormatting>
  <conditionalFormatting sqref="O172">
    <cfRule type="cellIs" dxfId="5735" priority="5671" stopIfTrue="1" operator="lessThan">
      <formula>G172</formula>
    </cfRule>
  </conditionalFormatting>
  <conditionalFormatting sqref="O172">
    <cfRule type="cellIs" dxfId="5734" priority="5670" stopIfTrue="1" operator="lessThan">
      <formula>G172</formula>
    </cfRule>
  </conditionalFormatting>
  <conditionalFormatting sqref="O172">
    <cfRule type="cellIs" dxfId="5733" priority="5669" stopIfTrue="1" operator="lessThan">
      <formula>G172</formula>
    </cfRule>
  </conditionalFormatting>
  <conditionalFormatting sqref="O172">
    <cfRule type="cellIs" dxfId="5732" priority="5668" stopIfTrue="1" operator="lessThan">
      <formula>G172</formula>
    </cfRule>
  </conditionalFormatting>
  <conditionalFormatting sqref="O172">
    <cfRule type="cellIs" dxfId="5731" priority="5667" stopIfTrue="1" operator="lessThan">
      <formula>G172</formula>
    </cfRule>
  </conditionalFormatting>
  <conditionalFormatting sqref="O172">
    <cfRule type="cellIs" dxfId="5730" priority="5666" stopIfTrue="1" operator="lessThan">
      <formula>G172</formula>
    </cfRule>
  </conditionalFormatting>
  <conditionalFormatting sqref="O172">
    <cfRule type="cellIs" dxfId="5729" priority="5665" stopIfTrue="1" operator="lessThan">
      <formula>G172</formula>
    </cfRule>
  </conditionalFormatting>
  <conditionalFormatting sqref="O172">
    <cfRule type="cellIs" dxfId="5728" priority="5664" stopIfTrue="1" operator="lessThan">
      <formula>G172</formula>
    </cfRule>
  </conditionalFormatting>
  <conditionalFormatting sqref="O172">
    <cfRule type="cellIs" dxfId="5727" priority="5663" stopIfTrue="1" operator="lessThan">
      <formula>G172</formula>
    </cfRule>
  </conditionalFormatting>
  <conditionalFormatting sqref="O172">
    <cfRule type="cellIs" dxfId="5726" priority="5662" stopIfTrue="1" operator="lessThan">
      <formula>G172</formula>
    </cfRule>
  </conditionalFormatting>
  <conditionalFormatting sqref="O172">
    <cfRule type="cellIs" dxfId="5725" priority="5661" stopIfTrue="1" operator="lessThan">
      <formula>G172</formula>
    </cfRule>
  </conditionalFormatting>
  <conditionalFormatting sqref="O172">
    <cfRule type="cellIs" dxfId="5724" priority="5660" stopIfTrue="1" operator="lessThan">
      <formula>G172</formula>
    </cfRule>
  </conditionalFormatting>
  <conditionalFormatting sqref="O172">
    <cfRule type="cellIs" dxfId="5723" priority="5659" stopIfTrue="1" operator="lessThan">
      <formula>G172</formula>
    </cfRule>
  </conditionalFormatting>
  <conditionalFormatting sqref="O172">
    <cfRule type="cellIs" dxfId="5722" priority="5658" stopIfTrue="1" operator="lessThan">
      <formula>G172</formula>
    </cfRule>
  </conditionalFormatting>
  <conditionalFormatting sqref="O172">
    <cfRule type="cellIs" dxfId="5721" priority="5657" stopIfTrue="1" operator="lessThan">
      <formula>G172</formula>
    </cfRule>
  </conditionalFormatting>
  <conditionalFormatting sqref="O172">
    <cfRule type="cellIs" dxfId="5720" priority="5656" stopIfTrue="1" operator="lessThan">
      <formula>G172</formula>
    </cfRule>
  </conditionalFormatting>
  <conditionalFormatting sqref="O172">
    <cfRule type="cellIs" dxfId="5719" priority="5655" stopIfTrue="1" operator="lessThan">
      <formula>G172</formula>
    </cfRule>
  </conditionalFormatting>
  <conditionalFormatting sqref="O172">
    <cfRule type="cellIs" dxfId="5718" priority="5654" stopIfTrue="1" operator="lessThan">
      <formula>G172</formula>
    </cfRule>
  </conditionalFormatting>
  <conditionalFormatting sqref="O172">
    <cfRule type="cellIs" dxfId="5717" priority="5653" stopIfTrue="1" operator="lessThan">
      <formula>G172</formula>
    </cfRule>
  </conditionalFormatting>
  <conditionalFormatting sqref="O172">
    <cfRule type="cellIs" dxfId="5716" priority="5652" stopIfTrue="1" operator="lessThan">
      <formula>G172</formula>
    </cfRule>
  </conditionalFormatting>
  <conditionalFormatting sqref="O172">
    <cfRule type="cellIs" dxfId="5715" priority="5651" stopIfTrue="1" operator="lessThan">
      <formula>G172</formula>
    </cfRule>
  </conditionalFormatting>
  <conditionalFormatting sqref="Y172">
    <cfRule type="cellIs" dxfId="5714" priority="5650" stopIfTrue="1" operator="lessThan">
      <formula>J172</formula>
    </cfRule>
  </conditionalFormatting>
  <conditionalFormatting sqref="Y172">
    <cfRule type="cellIs" dxfId="5713" priority="5649" stopIfTrue="1" operator="lessThan">
      <formula>J172</formula>
    </cfRule>
  </conditionalFormatting>
  <conditionalFormatting sqref="Y172">
    <cfRule type="cellIs" dxfId="5712" priority="5648" stopIfTrue="1" operator="lessThan">
      <formula>J172</formula>
    </cfRule>
  </conditionalFormatting>
  <conditionalFormatting sqref="Y172">
    <cfRule type="cellIs" dxfId="5711" priority="5647" stopIfTrue="1" operator="lessThan">
      <formula>J172</formula>
    </cfRule>
  </conditionalFormatting>
  <conditionalFormatting sqref="Y172">
    <cfRule type="cellIs" dxfId="5710" priority="5646" stopIfTrue="1" operator="lessThan">
      <formula>J172</formula>
    </cfRule>
  </conditionalFormatting>
  <conditionalFormatting sqref="Y172">
    <cfRule type="cellIs" dxfId="5709" priority="5645" stopIfTrue="1" operator="lessThan">
      <formula>J172</formula>
    </cfRule>
  </conditionalFormatting>
  <conditionalFormatting sqref="Y172">
    <cfRule type="cellIs" dxfId="5708" priority="5644" stopIfTrue="1" operator="lessThan">
      <formula>J172</formula>
    </cfRule>
  </conditionalFormatting>
  <conditionalFormatting sqref="Y172">
    <cfRule type="cellIs" dxfId="5707" priority="5643" stopIfTrue="1" operator="lessThan">
      <formula>J172</formula>
    </cfRule>
  </conditionalFormatting>
  <conditionalFormatting sqref="Y172">
    <cfRule type="cellIs" dxfId="5706" priority="5642" stopIfTrue="1" operator="lessThan">
      <formula>J172</formula>
    </cfRule>
  </conditionalFormatting>
  <conditionalFormatting sqref="Y172">
    <cfRule type="cellIs" dxfId="5705" priority="5641" stopIfTrue="1" operator="lessThan">
      <formula>J172</formula>
    </cfRule>
  </conditionalFormatting>
  <conditionalFormatting sqref="Y172">
    <cfRule type="cellIs" dxfId="5704" priority="5640" stopIfTrue="1" operator="lessThan">
      <formula>J172</formula>
    </cfRule>
  </conditionalFormatting>
  <conditionalFormatting sqref="Y172">
    <cfRule type="cellIs" dxfId="5703" priority="5639" stopIfTrue="1" operator="lessThan">
      <formula>J172</formula>
    </cfRule>
  </conditionalFormatting>
  <conditionalFormatting sqref="X172">
    <cfRule type="cellIs" dxfId="5702" priority="5638" stopIfTrue="1" operator="lessThan">
      <formula>J172</formula>
    </cfRule>
  </conditionalFormatting>
  <conditionalFormatting sqref="X172">
    <cfRule type="cellIs" dxfId="5701" priority="5637" stopIfTrue="1" operator="lessThan">
      <formula>J172</formula>
    </cfRule>
  </conditionalFormatting>
  <conditionalFormatting sqref="X172">
    <cfRule type="cellIs" dxfId="5700" priority="5636" stopIfTrue="1" operator="lessThan">
      <formula>J172</formula>
    </cfRule>
  </conditionalFormatting>
  <conditionalFormatting sqref="Y172">
    <cfRule type="cellIs" dxfId="5699" priority="5635" stopIfTrue="1" operator="lessThan">
      <formula>J172</formula>
    </cfRule>
  </conditionalFormatting>
  <conditionalFormatting sqref="X172">
    <cfRule type="cellIs" dxfId="5698" priority="5634" stopIfTrue="1" operator="lessThan">
      <formula>J172</formula>
    </cfRule>
  </conditionalFormatting>
  <conditionalFormatting sqref="X172">
    <cfRule type="cellIs" dxfId="5697" priority="5633" stopIfTrue="1" operator="lessThan">
      <formula>J172</formula>
    </cfRule>
  </conditionalFormatting>
  <conditionalFormatting sqref="Y172">
    <cfRule type="cellIs" dxfId="5696" priority="5632" stopIfTrue="1" operator="lessThan">
      <formula>J172</formula>
    </cfRule>
  </conditionalFormatting>
  <conditionalFormatting sqref="Y172">
    <cfRule type="cellIs" dxfId="5695" priority="5631" stopIfTrue="1" operator="lessThan">
      <formula>J172</formula>
    </cfRule>
  </conditionalFormatting>
  <conditionalFormatting sqref="Y172">
    <cfRule type="cellIs" dxfId="5694" priority="5630" stopIfTrue="1" operator="lessThan">
      <formula>J172</formula>
    </cfRule>
  </conditionalFormatting>
  <conditionalFormatting sqref="Y172">
    <cfRule type="cellIs" dxfId="5693" priority="5629" stopIfTrue="1" operator="lessThan">
      <formula>J172</formula>
    </cfRule>
  </conditionalFormatting>
  <conditionalFormatting sqref="Y172">
    <cfRule type="cellIs" dxfId="5692" priority="5628" stopIfTrue="1" operator="lessThan">
      <formula>J172</formula>
    </cfRule>
  </conditionalFormatting>
  <conditionalFormatting sqref="Y172">
    <cfRule type="cellIs" dxfId="5691" priority="5627" stopIfTrue="1" operator="lessThan">
      <formula>J172</formula>
    </cfRule>
  </conditionalFormatting>
  <conditionalFormatting sqref="Y172">
    <cfRule type="cellIs" dxfId="5690" priority="5626" stopIfTrue="1" operator="lessThan">
      <formula>J172</formula>
    </cfRule>
  </conditionalFormatting>
  <conditionalFormatting sqref="Y172">
    <cfRule type="cellIs" dxfId="5689" priority="5625" stopIfTrue="1" operator="lessThan">
      <formula>J172</formula>
    </cfRule>
  </conditionalFormatting>
  <conditionalFormatting sqref="Y172">
    <cfRule type="cellIs" dxfId="5688" priority="5624" stopIfTrue="1" operator="lessThan">
      <formula>J172</formula>
    </cfRule>
  </conditionalFormatting>
  <conditionalFormatting sqref="Y172">
    <cfRule type="cellIs" dxfId="5687" priority="5623" stopIfTrue="1" operator="lessThan">
      <formula>J172</formula>
    </cfRule>
  </conditionalFormatting>
  <conditionalFormatting sqref="Y172">
    <cfRule type="cellIs" dxfId="5686" priority="5622" stopIfTrue="1" operator="lessThan">
      <formula>J172</formula>
    </cfRule>
  </conditionalFormatting>
  <conditionalFormatting sqref="Y172">
    <cfRule type="cellIs" dxfId="5685" priority="5621" stopIfTrue="1" operator="lessThan">
      <formula>J172</formula>
    </cfRule>
  </conditionalFormatting>
  <conditionalFormatting sqref="X172">
    <cfRule type="cellIs" dxfId="5684" priority="5620" stopIfTrue="1" operator="lessThan">
      <formula>J172</formula>
    </cfRule>
  </conditionalFormatting>
  <conditionalFormatting sqref="X172">
    <cfRule type="cellIs" dxfId="5683" priority="5619" stopIfTrue="1" operator="lessThan">
      <formula>J172</formula>
    </cfRule>
  </conditionalFormatting>
  <conditionalFormatting sqref="X172">
    <cfRule type="cellIs" dxfId="5682" priority="5618" stopIfTrue="1" operator="lessThan">
      <formula>J172</formula>
    </cfRule>
  </conditionalFormatting>
  <conditionalFormatting sqref="Y172">
    <cfRule type="cellIs" dxfId="5681" priority="5617" stopIfTrue="1" operator="lessThan">
      <formula>J172</formula>
    </cfRule>
  </conditionalFormatting>
  <conditionalFormatting sqref="X172">
    <cfRule type="cellIs" dxfId="5680" priority="5616" stopIfTrue="1" operator="lessThan">
      <formula>J172</formula>
    </cfRule>
  </conditionalFormatting>
  <conditionalFormatting sqref="X172">
    <cfRule type="cellIs" dxfId="5679" priority="5615" stopIfTrue="1" operator="lessThan">
      <formula>J172</formula>
    </cfRule>
  </conditionalFormatting>
  <conditionalFormatting sqref="O173:O174">
    <cfRule type="cellIs" dxfId="5678" priority="5614" stopIfTrue="1" operator="lessThan">
      <formula>G173</formula>
    </cfRule>
  </conditionalFormatting>
  <conditionalFormatting sqref="O173:O174">
    <cfRule type="cellIs" dxfId="5677" priority="5613" stopIfTrue="1" operator="lessThan">
      <formula>G173</formula>
    </cfRule>
  </conditionalFormatting>
  <conditionalFormatting sqref="O173:O174">
    <cfRule type="cellIs" dxfId="5676" priority="5612" stopIfTrue="1" operator="lessThan">
      <formula>G173</formula>
    </cfRule>
  </conditionalFormatting>
  <conditionalFormatting sqref="O173:O174">
    <cfRule type="cellIs" dxfId="5675" priority="5611" stopIfTrue="1" operator="lessThan">
      <formula>G173</formula>
    </cfRule>
  </conditionalFormatting>
  <conditionalFormatting sqref="O173:O174">
    <cfRule type="cellIs" dxfId="5674" priority="5610" stopIfTrue="1" operator="lessThan">
      <formula>G173</formula>
    </cfRule>
  </conditionalFormatting>
  <conditionalFormatting sqref="O173:O174">
    <cfRule type="cellIs" dxfId="5673" priority="5609" stopIfTrue="1" operator="lessThan">
      <formula>G173</formula>
    </cfRule>
  </conditionalFormatting>
  <conditionalFormatting sqref="O173:O174">
    <cfRule type="cellIs" dxfId="5672" priority="5608" stopIfTrue="1" operator="lessThan">
      <formula>G173</formula>
    </cfRule>
  </conditionalFormatting>
  <conditionalFormatting sqref="O173:O174">
    <cfRule type="cellIs" dxfId="5671" priority="5607" stopIfTrue="1" operator="lessThan">
      <formula>G173</formula>
    </cfRule>
  </conditionalFormatting>
  <conditionalFormatting sqref="O173:O174">
    <cfRule type="cellIs" dxfId="5670" priority="5606" stopIfTrue="1" operator="lessThan">
      <formula>G173</formula>
    </cfRule>
  </conditionalFormatting>
  <conditionalFormatting sqref="O173:O174">
    <cfRule type="cellIs" dxfId="5669" priority="5605" stopIfTrue="1" operator="lessThan">
      <formula>G173</formula>
    </cfRule>
  </conditionalFormatting>
  <conditionalFormatting sqref="O173:O174">
    <cfRule type="cellIs" dxfId="5668" priority="5604" stopIfTrue="1" operator="lessThan">
      <formula>G173</formula>
    </cfRule>
  </conditionalFormatting>
  <conditionalFormatting sqref="O173:O174">
    <cfRule type="cellIs" dxfId="5667" priority="5603" stopIfTrue="1" operator="lessThan">
      <formula>G173</formula>
    </cfRule>
  </conditionalFormatting>
  <conditionalFormatting sqref="O173:O174">
    <cfRule type="cellIs" dxfId="5666" priority="5602" stopIfTrue="1" operator="lessThan">
      <formula>G173</formula>
    </cfRule>
  </conditionalFormatting>
  <conditionalFormatting sqref="O173:O174">
    <cfRule type="cellIs" dxfId="5665" priority="5601" stopIfTrue="1" operator="lessThan">
      <formula>G173</formula>
    </cfRule>
  </conditionalFormatting>
  <conditionalFormatting sqref="O173:O174">
    <cfRule type="cellIs" dxfId="5664" priority="5600" stopIfTrue="1" operator="lessThan">
      <formula>G173</formula>
    </cfRule>
  </conditionalFormatting>
  <conditionalFormatting sqref="O173:O174">
    <cfRule type="cellIs" dxfId="5663" priority="5599" stopIfTrue="1" operator="lessThan">
      <formula>G173</formula>
    </cfRule>
  </conditionalFormatting>
  <conditionalFormatting sqref="O173:O174">
    <cfRule type="cellIs" dxfId="5662" priority="5598" stopIfTrue="1" operator="lessThan">
      <formula>G173</formula>
    </cfRule>
  </conditionalFormatting>
  <conditionalFormatting sqref="O173:O174">
    <cfRule type="cellIs" dxfId="5661" priority="5597" stopIfTrue="1" operator="lessThan">
      <formula>G173</formula>
    </cfRule>
  </conditionalFormatting>
  <conditionalFormatting sqref="O173:O174">
    <cfRule type="cellIs" dxfId="5660" priority="5596" stopIfTrue="1" operator="lessThan">
      <formula>G173</formula>
    </cfRule>
  </conditionalFormatting>
  <conditionalFormatting sqref="O173:O174">
    <cfRule type="cellIs" dxfId="5659" priority="5595" stopIfTrue="1" operator="lessThan">
      <formula>G173</formula>
    </cfRule>
  </conditionalFormatting>
  <conditionalFormatting sqref="O173:O174">
    <cfRule type="cellIs" dxfId="5658" priority="5594" stopIfTrue="1" operator="lessThan">
      <formula>G173</formula>
    </cfRule>
  </conditionalFormatting>
  <conditionalFormatting sqref="O173:O174">
    <cfRule type="cellIs" dxfId="5657" priority="5593" stopIfTrue="1" operator="lessThan">
      <formula>G173</formula>
    </cfRule>
  </conditionalFormatting>
  <conditionalFormatting sqref="O173:O174">
    <cfRule type="cellIs" dxfId="5656" priority="5592" stopIfTrue="1" operator="lessThan">
      <formula>G173</formula>
    </cfRule>
  </conditionalFormatting>
  <conditionalFormatting sqref="O173:O174">
    <cfRule type="cellIs" dxfId="5655" priority="5591" stopIfTrue="1" operator="lessThan">
      <formula>G173</formula>
    </cfRule>
  </conditionalFormatting>
  <conditionalFormatting sqref="O173:O174">
    <cfRule type="cellIs" dxfId="5654" priority="5590" stopIfTrue="1" operator="lessThan">
      <formula>G173</formula>
    </cfRule>
  </conditionalFormatting>
  <conditionalFormatting sqref="O173:O174">
    <cfRule type="cellIs" dxfId="5653" priority="5589" stopIfTrue="1" operator="lessThan">
      <formula>G173</formula>
    </cfRule>
  </conditionalFormatting>
  <conditionalFormatting sqref="O173:O174">
    <cfRule type="cellIs" dxfId="5652" priority="5588" stopIfTrue="1" operator="lessThan">
      <formula>G173</formula>
    </cfRule>
  </conditionalFormatting>
  <conditionalFormatting sqref="O173:O174">
    <cfRule type="cellIs" dxfId="5651" priority="5587" stopIfTrue="1" operator="lessThan">
      <formula>G173</formula>
    </cfRule>
  </conditionalFormatting>
  <conditionalFormatting sqref="O173:O174">
    <cfRule type="cellIs" dxfId="5650" priority="5586" stopIfTrue="1" operator="lessThan">
      <formula>G173</formula>
    </cfRule>
  </conditionalFormatting>
  <conditionalFormatting sqref="O173:O174">
    <cfRule type="cellIs" dxfId="5649" priority="5585" stopIfTrue="1" operator="lessThan">
      <formula>G173</formula>
    </cfRule>
  </conditionalFormatting>
  <conditionalFormatting sqref="O173:O174">
    <cfRule type="cellIs" dxfId="5648" priority="5584" stopIfTrue="1" operator="lessThan">
      <formula>G173</formula>
    </cfRule>
  </conditionalFormatting>
  <conditionalFormatting sqref="O173:O174">
    <cfRule type="cellIs" dxfId="5647" priority="5583" stopIfTrue="1" operator="lessThan">
      <formula>G173</formula>
    </cfRule>
  </conditionalFormatting>
  <conditionalFormatting sqref="O173:O174">
    <cfRule type="cellIs" dxfId="5646" priority="5582" stopIfTrue="1" operator="lessThan">
      <formula>G173</formula>
    </cfRule>
  </conditionalFormatting>
  <conditionalFormatting sqref="O173:O174">
    <cfRule type="cellIs" dxfId="5645" priority="5581" stopIfTrue="1" operator="lessThan">
      <formula>G173</formula>
    </cfRule>
  </conditionalFormatting>
  <conditionalFormatting sqref="O173:O174">
    <cfRule type="cellIs" dxfId="5644" priority="5580" stopIfTrue="1" operator="lessThan">
      <formula>G173</formula>
    </cfRule>
  </conditionalFormatting>
  <conditionalFormatting sqref="O173:O174">
    <cfRule type="cellIs" dxfId="5643" priority="5579" stopIfTrue="1" operator="lessThan">
      <formula>G173</formula>
    </cfRule>
  </conditionalFormatting>
  <conditionalFormatting sqref="O173:O174">
    <cfRule type="cellIs" dxfId="5642" priority="5578" stopIfTrue="1" operator="lessThan">
      <formula>G173</formula>
    </cfRule>
  </conditionalFormatting>
  <conditionalFormatting sqref="O173:O174">
    <cfRule type="cellIs" dxfId="5641" priority="5577" stopIfTrue="1" operator="lessThan">
      <formula>G173</formula>
    </cfRule>
  </conditionalFormatting>
  <conditionalFormatting sqref="O173:O174">
    <cfRule type="cellIs" dxfId="5640" priority="5576" stopIfTrue="1" operator="lessThan">
      <formula>G173</formula>
    </cfRule>
  </conditionalFormatting>
  <conditionalFormatting sqref="O173:O174">
    <cfRule type="cellIs" dxfId="5639" priority="5575" stopIfTrue="1" operator="lessThan">
      <formula>G173</formula>
    </cfRule>
  </conditionalFormatting>
  <conditionalFormatting sqref="O173:O174">
    <cfRule type="cellIs" dxfId="5638" priority="5574" stopIfTrue="1" operator="lessThan">
      <formula>G173</formula>
    </cfRule>
  </conditionalFormatting>
  <conditionalFormatting sqref="O173:O174">
    <cfRule type="cellIs" dxfId="5637" priority="5573" stopIfTrue="1" operator="lessThan">
      <formula>G173</formula>
    </cfRule>
  </conditionalFormatting>
  <conditionalFormatting sqref="O173:O174">
    <cfRule type="cellIs" dxfId="5636" priority="5572" stopIfTrue="1" operator="lessThan">
      <formula>G173</formula>
    </cfRule>
  </conditionalFormatting>
  <conditionalFormatting sqref="O173:O174">
    <cfRule type="cellIs" dxfId="5635" priority="5571" stopIfTrue="1" operator="lessThan">
      <formula>G173</formula>
    </cfRule>
  </conditionalFormatting>
  <conditionalFormatting sqref="O173:O174">
    <cfRule type="cellIs" dxfId="5634" priority="5570" stopIfTrue="1" operator="lessThan">
      <formula>G173</formula>
    </cfRule>
  </conditionalFormatting>
  <conditionalFormatting sqref="O173:O174">
    <cfRule type="cellIs" dxfId="5633" priority="5569" stopIfTrue="1" operator="lessThan">
      <formula>G173</formula>
    </cfRule>
  </conditionalFormatting>
  <conditionalFormatting sqref="O173:O174">
    <cfRule type="cellIs" dxfId="5632" priority="5568" stopIfTrue="1" operator="lessThan">
      <formula>G173</formula>
    </cfRule>
  </conditionalFormatting>
  <conditionalFormatting sqref="O173:O174">
    <cfRule type="cellIs" dxfId="5631" priority="5567" stopIfTrue="1" operator="lessThan">
      <formula>G173</formula>
    </cfRule>
  </conditionalFormatting>
  <conditionalFormatting sqref="O173:O174">
    <cfRule type="cellIs" dxfId="5630" priority="5566" stopIfTrue="1" operator="lessThan">
      <formula>G173</formula>
    </cfRule>
  </conditionalFormatting>
  <conditionalFormatting sqref="O173:O174">
    <cfRule type="cellIs" dxfId="5629" priority="5565" stopIfTrue="1" operator="lessThan">
      <formula>G173</formula>
    </cfRule>
  </conditionalFormatting>
  <conditionalFormatting sqref="O173:O174">
    <cfRule type="cellIs" dxfId="5628" priority="5564" stopIfTrue="1" operator="lessThan">
      <formula>G173</formula>
    </cfRule>
  </conditionalFormatting>
  <conditionalFormatting sqref="O173:O174">
    <cfRule type="cellIs" dxfId="5627" priority="5563" stopIfTrue="1" operator="lessThan">
      <formula>G173</formula>
    </cfRule>
  </conditionalFormatting>
  <conditionalFormatting sqref="O173:O174">
    <cfRule type="cellIs" dxfId="5626" priority="5562" stopIfTrue="1" operator="lessThan">
      <formula>G173</formula>
    </cfRule>
  </conditionalFormatting>
  <conditionalFormatting sqref="O173:O174">
    <cfRule type="cellIs" dxfId="5625" priority="5561" stopIfTrue="1" operator="lessThan">
      <formula>G173</formula>
    </cfRule>
  </conditionalFormatting>
  <conditionalFormatting sqref="O173:O174">
    <cfRule type="cellIs" dxfId="5624" priority="5560" stopIfTrue="1" operator="lessThan">
      <formula>G173</formula>
    </cfRule>
  </conditionalFormatting>
  <conditionalFormatting sqref="O173:O174">
    <cfRule type="cellIs" dxfId="5623" priority="5559" stopIfTrue="1" operator="lessThan">
      <formula>G173</formula>
    </cfRule>
  </conditionalFormatting>
  <conditionalFormatting sqref="O173:O174">
    <cfRule type="cellIs" dxfId="5622" priority="5558" stopIfTrue="1" operator="lessThan">
      <formula>G173</formula>
    </cfRule>
  </conditionalFormatting>
  <conditionalFormatting sqref="O173:O174">
    <cfRule type="cellIs" dxfId="5621" priority="5557" stopIfTrue="1" operator="lessThan">
      <formula>G173</formula>
    </cfRule>
  </conditionalFormatting>
  <conditionalFormatting sqref="O173:O174">
    <cfRule type="cellIs" dxfId="5620" priority="5556" stopIfTrue="1" operator="lessThan">
      <formula>G173</formula>
    </cfRule>
  </conditionalFormatting>
  <conditionalFormatting sqref="O173:O174">
    <cfRule type="cellIs" dxfId="5619" priority="5555" stopIfTrue="1" operator="lessThan">
      <formula>G173</formula>
    </cfRule>
  </conditionalFormatting>
  <conditionalFormatting sqref="O173:O174">
    <cfRule type="cellIs" dxfId="5618" priority="5554" stopIfTrue="1" operator="lessThan">
      <formula>G173</formula>
    </cfRule>
  </conditionalFormatting>
  <conditionalFormatting sqref="O173:O174">
    <cfRule type="cellIs" dxfId="5617" priority="5553" stopIfTrue="1" operator="lessThan">
      <formula>G173</formula>
    </cfRule>
  </conditionalFormatting>
  <conditionalFormatting sqref="O173:O174">
    <cfRule type="cellIs" dxfId="5616" priority="5552" stopIfTrue="1" operator="lessThan">
      <formula>G173</formula>
    </cfRule>
  </conditionalFormatting>
  <conditionalFormatting sqref="O173:O174">
    <cfRule type="cellIs" dxfId="5615" priority="5551" stopIfTrue="1" operator="lessThan">
      <formula>G173</formula>
    </cfRule>
  </conditionalFormatting>
  <conditionalFormatting sqref="O173:O174">
    <cfRule type="cellIs" dxfId="5614" priority="5550" stopIfTrue="1" operator="lessThan">
      <formula>G173</formula>
    </cfRule>
  </conditionalFormatting>
  <conditionalFormatting sqref="O173:O174">
    <cfRule type="cellIs" dxfId="5613" priority="5549" stopIfTrue="1" operator="lessThan">
      <formula>G173</formula>
    </cfRule>
  </conditionalFormatting>
  <conditionalFormatting sqref="O173:O174">
    <cfRule type="cellIs" dxfId="5612" priority="5548" stopIfTrue="1" operator="lessThan">
      <formula>G173</formula>
    </cfRule>
  </conditionalFormatting>
  <conditionalFormatting sqref="O173:O174">
    <cfRule type="cellIs" dxfId="5611" priority="5547" stopIfTrue="1" operator="lessThan">
      <formula>G173</formula>
    </cfRule>
  </conditionalFormatting>
  <conditionalFormatting sqref="O173:O174">
    <cfRule type="cellIs" dxfId="5610" priority="5546" stopIfTrue="1" operator="lessThan">
      <formula>G173</formula>
    </cfRule>
  </conditionalFormatting>
  <conditionalFormatting sqref="O173:O174">
    <cfRule type="cellIs" dxfId="5609" priority="5545" stopIfTrue="1" operator="lessThan">
      <formula>G173</formula>
    </cfRule>
  </conditionalFormatting>
  <conditionalFormatting sqref="O173:O174">
    <cfRule type="cellIs" dxfId="5608" priority="5544" stopIfTrue="1" operator="lessThan">
      <formula>G173</formula>
    </cfRule>
  </conditionalFormatting>
  <conditionalFormatting sqref="O173:O174">
    <cfRule type="cellIs" dxfId="5607" priority="5543" stopIfTrue="1" operator="lessThan">
      <formula>G173</formula>
    </cfRule>
  </conditionalFormatting>
  <conditionalFormatting sqref="O173:O174">
    <cfRule type="cellIs" dxfId="5606" priority="5542" stopIfTrue="1" operator="lessThan">
      <formula>G173</formula>
    </cfRule>
  </conditionalFormatting>
  <conditionalFormatting sqref="O173:O174">
    <cfRule type="cellIs" dxfId="5605" priority="5541" stopIfTrue="1" operator="lessThan">
      <formula>G173</formula>
    </cfRule>
  </conditionalFormatting>
  <conditionalFormatting sqref="O173:O174">
    <cfRule type="cellIs" dxfId="5604" priority="5540" stopIfTrue="1" operator="lessThan">
      <formula>G173</formula>
    </cfRule>
  </conditionalFormatting>
  <conditionalFormatting sqref="O173:O174">
    <cfRule type="cellIs" dxfId="5603" priority="5539" stopIfTrue="1" operator="lessThan">
      <formula>G173</formula>
    </cfRule>
  </conditionalFormatting>
  <conditionalFormatting sqref="O173:O174">
    <cfRule type="cellIs" dxfId="5602" priority="5538" stopIfTrue="1" operator="lessThan">
      <formula>G173</formula>
    </cfRule>
  </conditionalFormatting>
  <conditionalFormatting sqref="O173:O174">
    <cfRule type="cellIs" dxfId="5601" priority="5537" stopIfTrue="1" operator="lessThan">
      <formula>G173</formula>
    </cfRule>
  </conditionalFormatting>
  <conditionalFormatting sqref="O173:O174">
    <cfRule type="cellIs" dxfId="5600" priority="5536" stopIfTrue="1" operator="lessThan">
      <formula>G173</formula>
    </cfRule>
  </conditionalFormatting>
  <conditionalFormatting sqref="O173:O174">
    <cfRule type="cellIs" dxfId="5599" priority="5535" stopIfTrue="1" operator="lessThan">
      <formula>G173</formula>
    </cfRule>
  </conditionalFormatting>
  <conditionalFormatting sqref="O173:O174">
    <cfRule type="cellIs" dxfId="5598" priority="5534" stopIfTrue="1" operator="lessThan">
      <formula>G173</formula>
    </cfRule>
  </conditionalFormatting>
  <conditionalFormatting sqref="O173:O174">
    <cfRule type="cellIs" dxfId="5597" priority="5533" stopIfTrue="1" operator="lessThan">
      <formula>G173</formula>
    </cfRule>
  </conditionalFormatting>
  <conditionalFormatting sqref="O173:O174">
    <cfRule type="cellIs" dxfId="5596" priority="5532" stopIfTrue="1" operator="lessThan">
      <formula>G173</formula>
    </cfRule>
  </conditionalFormatting>
  <conditionalFormatting sqref="O173:O174">
    <cfRule type="cellIs" dxfId="5595" priority="5531" stopIfTrue="1" operator="lessThan">
      <formula>G173</formula>
    </cfRule>
  </conditionalFormatting>
  <conditionalFormatting sqref="O173:O174">
    <cfRule type="cellIs" dxfId="5594" priority="5530" stopIfTrue="1" operator="lessThan">
      <formula>G173</formula>
    </cfRule>
  </conditionalFormatting>
  <conditionalFormatting sqref="O173:O174">
    <cfRule type="cellIs" dxfId="5593" priority="5529" stopIfTrue="1" operator="lessThan">
      <formula>G173</formula>
    </cfRule>
  </conditionalFormatting>
  <conditionalFormatting sqref="O173:O174">
    <cfRule type="cellIs" dxfId="5592" priority="5528" stopIfTrue="1" operator="lessThan">
      <formula>G173</formula>
    </cfRule>
  </conditionalFormatting>
  <conditionalFormatting sqref="O173:O174">
    <cfRule type="cellIs" dxfId="5591" priority="5527" stopIfTrue="1" operator="lessThan">
      <formula>G173</formula>
    </cfRule>
  </conditionalFormatting>
  <conditionalFormatting sqref="O173:O174">
    <cfRule type="cellIs" dxfId="5590" priority="5526" stopIfTrue="1" operator="lessThan">
      <formula>G173</formula>
    </cfRule>
  </conditionalFormatting>
  <conditionalFormatting sqref="O173:O174">
    <cfRule type="cellIs" dxfId="5589" priority="5525" stopIfTrue="1" operator="lessThan">
      <formula>G173</formula>
    </cfRule>
  </conditionalFormatting>
  <conditionalFormatting sqref="O173:O174">
    <cfRule type="cellIs" dxfId="5588" priority="5524" stopIfTrue="1" operator="lessThan">
      <formula>G173</formula>
    </cfRule>
  </conditionalFormatting>
  <conditionalFormatting sqref="O173:O174">
    <cfRule type="cellIs" dxfId="5587" priority="5523" stopIfTrue="1" operator="lessThan">
      <formula>G173</formula>
    </cfRule>
  </conditionalFormatting>
  <conditionalFormatting sqref="O173:O174">
    <cfRule type="cellIs" dxfId="5586" priority="5522" stopIfTrue="1" operator="lessThan">
      <formula>G173</formula>
    </cfRule>
  </conditionalFormatting>
  <conditionalFormatting sqref="O173:O174">
    <cfRule type="cellIs" dxfId="5585" priority="5521" stopIfTrue="1" operator="lessThan">
      <formula>G173</formula>
    </cfRule>
  </conditionalFormatting>
  <conditionalFormatting sqref="O173:O174">
    <cfRule type="cellIs" dxfId="5584" priority="5520" stopIfTrue="1" operator="lessThan">
      <formula>G173</formula>
    </cfRule>
  </conditionalFormatting>
  <conditionalFormatting sqref="O173:O174">
    <cfRule type="cellIs" dxfId="5583" priority="5519" stopIfTrue="1" operator="lessThan">
      <formula>G173</formula>
    </cfRule>
  </conditionalFormatting>
  <conditionalFormatting sqref="O173:O174">
    <cfRule type="cellIs" dxfId="5582" priority="5518" stopIfTrue="1" operator="lessThan">
      <formula>G173</formula>
    </cfRule>
  </conditionalFormatting>
  <conditionalFormatting sqref="O173:O174">
    <cfRule type="cellIs" dxfId="5581" priority="5517" stopIfTrue="1" operator="lessThan">
      <formula>G173</formula>
    </cfRule>
  </conditionalFormatting>
  <conditionalFormatting sqref="O173:O174">
    <cfRule type="cellIs" dxfId="5580" priority="5516" stopIfTrue="1" operator="lessThan">
      <formula>G173</formula>
    </cfRule>
  </conditionalFormatting>
  <conditionalFormatting sqref="O173:O174">
    <cfRule type="cellIs" dxfId="5579" priority="5515" stopIfTrue="1" operator="lessThan">
      <formula>G173</formula>
    </cfRule>
  </conditionalFormatting>
  <conditionalFormatting sqref="O173:O174">
    <cfRule type="cellIs" dxfId="5578" priority="5514" stopIfTrue="1" operator="lessThan">
      <formula>G173</formula>
    </cfRule>
  </conditionalFormatting>
  <conditionalFormatting sqref="O173:O174">
    <cfRule type="cellIs" dxfId="5577" priority="5513" stopIfTrue="1" operator="lessThan">
      <formula>G173</formula>
    </cfRule>
  </conditionalFormatting>
  <conditionalFormatting sqref="O173:O174">
    <cfRule type="cellIs" dxfId="5576" priority="5512" stopIfTrue="1" operator="lessThan">
      <formula>G173</formula>
    </cfRule>
  </conditionalFormatting>
  <conditionalFormatting sqref="O173:O174">
    <cfRule type="cellIs" dxfId="5575" priority="5511" stopIfTrue="1" operator="lessThan">
      <formula>G173</formula>
    </cfRule>
  </conditionalFormatting>
  <conditionalFormatting sqref="O173:O174">
    <cfRule type="cellIs" dxfId="5574" priority="5510" stopIfTrue="1" operator="lessThan">
      <formula>G173</formula>
    </cfRule>
  </conditionalFormatting>
  <conditionalFormatting sqref="O173:O174">
    <cfRule type="cellIs" dxfId="5573" priority="5509" stopIfTrue="1" operator="lessThan">
      <formula>G173</formula>
    </cfRule>
  </conditionalFormatting>
  <conditionalFormatting sqref="O173:O174">
    <cfRule type="cellIs" dxfId="5572" priority="5508" stopIfTrue="1" operator="lessThan">
      <formula>G173</formula>
    </cfRule>
  </conditionalFormatting>
  <conditionalFormatting sqref="O173:O174">
    <cfRule type="cellIs" dxfId="5571" priority="5507" stopIfTrue="1" operator="lessThan">
      <formula>G173</formula>
    </cfRule>
  </conditionalFormatting>
  <conditionalFormatting sqref="O173:O174">
    <cfRule type="cellIs" dxfId="5570" priority="5506" stopIfTrue="1" operator="lessThan">
      <formula>G173</formula>
    </cfRule>
  </conditionalFormatting>
  <conditionalFormatting sqref="O173:O174">
    <cfRule type="cellIs" dxfId="5569" priority="5505" stopIfTrue="1" operator="lessThan">
      <formula>G173</formula>
    </cfRule>
  </conditionalFormatting>
  <conditionalFormatting sqref="O173:O174">
    <cfRule type="cellIs" dxfId="5568" priority="5504" stopIfTrue="1" operator="lessThan">
      <formula>G173</formula>
    </cfRule>
  </conditionalFormatting>
  <conditionalFormatting sqref="O173:O174">
    <cfRule type="cellIs" dxfId="5567" priority="5503" stopIfTrue="1" operator="lessThan">
      <formula>G173</formula>
    </cfRule>
  </conditionalFormatting>
  <conditionalFormatting sqref="O173:O174">
    <cfRule type="cellIs" dxfId="5566" priority="5502" stopIfTrue="1" operator="lessThan">
      <formula>G173</formula>
    </cfRule>
  </conditionalFormatting>
  <conditionalFormatting sqref="O173:O174">
    <cfRule type="cellIs" dxfId="5565" priority="5501" stopIfTrue="1" operator="lessThan">
      <formula>G173</formula>
    </cfRule>
  </conditionalFormatting>
  <conditionalFormatting sqref="O173:O174">
    <cfRule type="cellIs" dxfId="5564" priority="5500" stopIfTrue="1" operator="lessThan">
      <formula>G173</formula>
    </cfRule>
  </conditionalFormatting>
  <conditionalFormatting sqref="O173:O174">
    <cfRule type="cellIs" dxfId="5563" priority="5499" stopIfTrue="1" operator="lessThan">
      <formula>G173</formula>
    </cfRule>
  </conditionalFormatting>
  <conditionalFormatting sqref="O173:O174">
    <cfRule type="cellIs" dxfId="5562" priority="5498" stopIfTrue="1" operator="lessThan">
      <formula>G173</formula>
    </cfRule>
  </conditionalFormatting>
  <conditionalFormatting sqref="O173:O174">
    <cfRule type="cellIs" dxfId="5561" priority="5497" stopIfTrue="1" operator="lessThan">
      <formula>G173</formula>
    </cfRule>
  </conditionalFormatting>
  <conditionalFormatting sqref="O173:O174">
    <cfRule type="cellIs" dxfId="5560" priority="5496" stopIfTrue="1" operator="lessThan">
      <formula>G173</formula>
    </cfRule>
  </conditionalFormatting>
  <conditionalFormatting sqref="O173:O174">
    <cfRule type="cellIs" dxfId="5559" priority="5495" stopIfTrue="1" operator="lessThan">
      <formula>G173</formula>
    </cfRule>
  </conditionalFormatting>
  <conditionalFormatting sqref="O173:O174">
    <cfRule type="cellIs" dxfId="5558" priority="5494" stopIfTrue="1" operator="lessThan">
      <formula>G173</formula>
    </cfRule>
  </conditionalFormatting>
  <conditionalFormatting sqref="O173:O174">
    <cfRule type="cellIs" dxfId="5557" priority="5493" stopIfTrue="1" operator="lessThan">
      <formula>G173</formula>
    </cfRule>
  </conditionalFormatting>
  <conditionalFormatting sqref="O173:O174">
    <cfRule type="cellIs" dxfId="5556" priority="5492" stopIfTrue="1" operator="lessThan">
      <formula>G173</formula>
    </cfRule>
  </conditionalFormatting>
  <conditionalFormatting sqref="O173:O174">
    <cfRule type="cellIs" dxfId="5555" priority="5491" stopIfTrue="1" operator="lessThan">
      <formula>G173</formula>
    </cfRule>
  </conditionalFormatting>
  <conditionalFormatting sqref="O173:O174">
    <cfRule type="cellIs" dxfId="5554" priority="5490" stopIfTrue="1" operator="lessThan">
      <formula>G173</formula>
    </cfRule>
  </conditionalFormatting>
  <conditionalFormatting sqref="O173:O174">
    <cfRule type="cellIs" dxfId="5553" priority="5489" stopIfTrue="1" operator="lessThan">
      <formula>G173</formula>
    </cfRule>
  </conditionalFormatting>
  <conditionalFormatting sqref="O173:O174">
    <cfRule type="cellIs" dxfId="5552" priority="5488" stopIfTrue="1" operator="lessThan">
      <formula>G173</formula>
    </cfRule>
  </conditionalFormatting>
  <conditionalFormatting sqref="O173:O174">
    <cfRule type="cellIs" dxfId="5551" priority="5487" stopIfTrue="1" operator="lessThan">
      <formula>G173</formula>
    </cfRule>
  </conditionalFormatting>
  <conditionalFormatting sqref="O173:O174">
    <cfRule type="cellIs" dxfId="5550" priority="5486" stopIfTrue="1" operator="lessThan">
      <formula>G173</formula>
    </cfRule>
  </conditionalFormatting>
  <conditionalFormatting sqref="O173:O174">
    <cfRule type="cellIs" dxfId="5549" priority="5485" stopIfTrue="1" operator="lessThan">
      <formula>G173</formula>
    </cfRule>
  </conditionalFormatting>
  <conditionalFormatting sqref="O173:O174">
    <cfRule type="cellIs" dxfId="5548" priority="5484" stopIfTrue="1" operator="lessThan">
      <formula>G173</formula>
    </cfRule>
  </conditionalFormatting>
  <conditionalFormatting sqref="O173:O174">
    <cfRule type="cellIs" dxfId="5547" priority="5483" stopIfTrue="1" operator="lessThan">
      <formula>G173</formula>
    </cfRule>
  </conditionalFormatting>
  <conditionalFormatting sqref="O173:O174">
    <cfRule type="cellIs" dxfId="5546" priority="5482" stopIfTrue="1" operator="lessThan">
      <formula>G173</formula>
    </cfRule>
  </conditionalFormatting>
  <conditionalFormatting sqref="O173:O174">
    <cfRule type="cellIs" dxfId="5545" priority="5481" stopIfTrue="1" operator="lessThan">
      <formula>G173</formula>
    </cfRule>
  </conditionalFormatting>
  <conditionalFormatting sqref="O173:O174">
    <cfRule type="cellIs" dxfId="5544" priority="5480" stopIfTrue="1" operator="lessThan">
      <formula>G173</formula>
    </cfRule>
  </conditionalFormatting>
  <conditionalFormatting sqref="O173:O174">
    <cfRule type="cellIs" dxfId="5543" priority="5479" stopIfTrue="1" operator="lessThan">
      <formula>G173</formula>
    </cfRule>
  </conditionalFormatting>
  <conditionalFormatting sqref="O173:O174">
    <cfRule type="cellIs" dxfId="5542" priority="5478" stopIfTrue="1" operator="lessThan">
      <formula>G173</formula>
    </cfRule>
  </conditionalFormatting>
  <conditionalFormatting sqref="O173:O174">
    <cfRule type="cellIs" dxfId="5541" priority="5477" stopIfTrue="1" operator="lessThan">
      <formula>G173</formula>
    </cfRule>
  </conditionalFormatting>
  <conditionalFormatting sqref="O173:O174">
    <cfRule type="cellIs" dxfId="5540" priority="5476" stopIfTrue="1" operator="lessThan">
      <formula>G173</formula>
    </cfRule>
  </conditionalFormatting>
  <conditionalFormatting sqref="O173:O174">
    <cfRule type="cellIs" dxfId="5539" priority="5475" stopIfTrue="1" operator="lessThan">
      <formula>G173</formula>
    </cfRule>
  </conditionalFormatting>
  <conditionalFormatting sqref="O173:O174">
    <cfRule type="cellIs" dxfId="5538" priority="5474" stopIfTrue="1" operator="lessThan">
      <formula>G173</formula>
    </cfRule>
  </conditionalFormatting>
  <conditionalFormatting sqref="O173:O174">
    <cfRule type="cellIs" dxfId="5537" priority="5473" stopIfTrue="1" operator="lessThan">
      <formula>G173</formula>
    </cfRule>
  </conditionalFormatting>
  <conditionalFormatting sqref="O173:O174">
    <cfRule type="cellIs" dxfId="5536" priority="5472" stopIfTrue="1" operator="lessThan">
      <formula>G173</formula>
    </cfRule>
  </conditionalFormatting>
  <conditionalFormatting sqref="O173:O174">
    <cfRule type="cellIs" dxfId="5535" priority="5471" stopIfTrue="1" operator="lessThan">
      <formula>G173</formula>
    </cfRule>
  </conditionalFormatting>
  <conditionalFormatting sqref="O173:O174">
    <cfRule type="cellIs" dxfId="5534" priority="5470" stopIfTrue="1" operator="lessThan">
      <formula>G173</formula>
    </cfRule>
  </conditionalFormatting>
  <conditionalFormatting sqref="O173:O174">
    <cfRule type="cellIs" dxfId="5533" priority="5469" stopIfTrue="1" operator="lessThan">
      <formula>G173</formula>
    </cfRule>
  </conditionalFormatting>
  <conditionalFormatting sqref="O173:O174">
    <cfRule type="cellIs" dxfId="5532" priority="5468" stopIfTrue="1" operator="lessThan">
      <formula>G173</formula>
    </cfRule>
  </conditionalFormatting>
  <conditionalFormatting sqref="O173:O174">
    <cfRule type="cellIs" dxfId="5531" priority="5467" stopIfTrue="1" operator="lessThan">
      <formula>G173</formula>
    </cfRule>
  </conditionalFormatting>
  <conditionalFormatting sqref="O173:O174">
    <cfRule type="cellIs" dxfId="5530" priority="5466" stopIfTrue="1" operator="lessThan">
      <formula>G173</formula>
    </cfRule>
  </conditionalFormatting>
  <conditionalFormatting sqref="O173:O174">
    <cfRule type="cellIs" dxfId="5529" priority="5465" stopIfTrue="1" operator="lessThan">
      <formula>G173</formula>
    </cfRule>
  </conditionalFormatting>
  <conditionalFormatting sqref="O173:O174">
    <cfRule type="cellIs" dxfId="5528" priority="5464" stopIfTrue="1" operator="lessThan">
      <formula>G173</formula>
    </cfRule>
  </conditionalFormatting>
  <conditionalFormatting sqref="O173:O174">
    <cfRule type="cellIs" dxfId="5527" priority="5463" stopIfTrue="1" operator="lessThan">
      <formula>G173</formula>
    </cfRule>
  </conditionalFormatting>
  <conditionalFormatting sqref="O173:O174">
    <cfRule type="cellIs" dxfId="5526" priority="5462" stopIfTrue="1" operator="lessThan">
      <formula>G173</formula>
    </cfRule>
  </conditionalFormatting>
  <conditionalFormatting sqref="O173:O174">
    <cfRule type="cellIs" dxfId="5525" priority="5461" stopIfTrue="1" operator="lessThan">
      <formula>G173</formula>
    </cfRule>
  </conditionalFormatting>
  <conditionalFormatting sqref="O173:O174">
    <cfRule type="cellIs" dxfId="5524" priority="5460" stopIfTrue="1" operator="lessThan">
      <formula>G173</formula>
    </cfRule>
  </conditionalFormatting>
  <conditionalFormatting sqref="O173:O174">
    <cfRule type="cellIs" dxfId="5523" priority="5459" stopIfTrue="1" operator="lessThan">
      <formula>G173</formula>
    </cfRule>
  </conditionalFormatting>
  <conditionalFormatting sqref="O173:O174">
    <cfRule type="cellIs" dxfId="5522" priority="5458" stopIfTrue="1" operator="lessThan">
      <formula>G173</formula>
    </cfRule>
  </conditionalFormatting>
  <conditionalFormatting sqref="O173:O174">
    <cfRule type="cellIs" dxfId="5521" priority="5457" stopIfTrue="1" operator="lessThan">
      <formula>G173</formula>
    </cfRule>
  </conditionalFormatting>
  <conditionalFormatting sqref="O173:O174">
    <cfRule type="cellIs" dxfId="5520" priority="5456" stopIfTrue="1" operator="lessThan">
      <formula>G173</formula>
    </cfRule>
  </conditionalFormatting>
  <conditionalFormatting sqref="O173:O174">
    <cfRule type="cellIs" dxfId="5519" priority="5455" stopIfTrue="1" operator="lessThan">
      <formula>G173</formula>
    </cfRule>
  </conditionalFormatting>
  <conditionalFormatting sqref="O173:O174">
    <cfRule type="cellIs" dxfId="5518" priority="5454" stopIfTrue="1" operator="lessThan">
      <formula>G173</formula>
    </cfRule>
  </conditionalFormatting>
  <conditionalFormatting sqref="O173:O174">
    <cfRule type="cellIs" dxfId="5517" priority="5453" stopIfTrue="1" operator="lessThan">
      <formula>G173</formula>
    </cfRule>
  </conditionalFormatting>
  <conditionalFormatting sqref="O173:O174">
    <cfRule type="cellIs" dxfId="5516" priority="5452" stopIfTrue="1" operator="lessThan">
      <formula>G173</formula>
    </cfRule>
  </conditionalFormatting>
  <conditionalFormatting sqref="O173:O174">
    <cfRule type="cellIs" dxfId="5515" priority="5451" stopIfTrue="1" operator="lessThan">
      <formula>G173</formula>
    </cfRule>
  </conditionalFormatting>
  <conditionalFormatting sqref="O173:O174">
    <cfRule type="cellIs" dxfId="5514" priority="5450" stopIfTrue="1" operator="lessThan">
      <formula>G173</formula>
    </cfRule>
  </conditionalFormatting>
  <conditionalFormatting sqref="O173:O174">
    <cfRule type="cellIs" dxfId="5513" priority="5449" stopIfTrue="1" operator="lessThan">
      <formula>G173</formula>
    </cfRule>
  </conditionalFormatting>
  <conditionalFormatting sqref="O173:O174">
    <cfRule type="cellIs" dxfId="5512" priority="5448" stopIfTrue="1" operator="lessThan">
      <formula>G173</formula>
    </cfRule>
  </conditionalFormatting>
  <conditionalFormatting sqref="O173:O174">
    <cfRule type="cellIs" dxfId="5511" priority="5447" stopIfTrue="1" operator="lessThan">
      <formula>G173</formula>
    </cfRule>
  </conditionalFormatting>
  <conditionalFormatting sqref="O173:O174">
    <cfRule type="cellIs" dxfId="5510" priority="5446" stopIfTrue="1" operator="lessThan">
      <formula>G173</formula>
    </cfRule>
  </conditionalFormatting>
  <conditionalFormatting sqref="O173:O174">
    <cfRule type="cellIs" dxfId="5509" priority="5445" stopIfTrue="1" operator="lessThan">
      <formula>G173</formula>
    </cfRule>
  </conditionalFormatting>
  <conditionalFormatting sqref="O173:O174">
    <cfRule type="cellIs" dxfId="5508" priority="5444" stopIfTrue="1" operator="lessThan">
      <formula>G173</formula>
    </cfRule>
  </conditionalFormatting>
  <conditionalFormatting sqref="O173:O174">
    <cfRule type="cellIs" dxfId="5507" priority="5443" stopIfTrue="1" operator="lessThan">
      <formula>G173</formula>
    </cfRule>
  </conditionalFormatting>
  <conditionalFormatting sqref="O173:O174">
    <cfRule type="cellIs" dxfId="5506" priority="5442" stopIfTrue="1" operator="lessThan">
      <formula>G173</formula>
    </cfRule>
  </conditionalFormatting>
  <conditionalFormatting sqref="O173:O174">
    <cfRule type="cellIs" dxfId="5505" priority="5441" stopIfTrue="1" operator="lessThan">
      <formula>G173</formula>
    </cfRule>
  </conditionalFormatting>
  <conditionalFormatting sqref="O173:O174">
    <cfRule type="cellIs" dxfId="5504" priority="5440" stopIfTrue="1" operator="lessThan">
      <formula>G173</formula>
    </cfRule>
  </conditionalFormatting>
  <conditionalFormatting sqref="O173:O174">
    <cfRule type="cellIs" dxfId="5503" priority="5439" stopIfTrue="1" operator="lessThan">
      <formula>G173</formula>
    </cfRule>
  </conditionalFormatting>
  <conditionalFormatting sqref="O173:O174">
    <cfRule type="cellIs" dxfId="5502" priority="5438" stopIfTrue="1" operator="lessThan">
      <formula>G173</formula>
    </cfRule>
  </conditionalFormatting>
  <conditionalFormatting sqref="O173:O174">
    <cfRule type="cellIs" dxfId="5501" priority="5437" stopIfTrue="1" operator="lessThan">
      <formula>G173</formula>
    </cfRule>
  </conditionalFormatting>
  <conditionalFormatting sqref="O173:O174">
    <cfRule type="cellIs" dxfId="5500" priority="5436" stopIfTrue="1" operator="lessThan">
      <formula>G173</formula>
    </cfRule>
  </conditionalFormatting>
  <conditionalFormatting sqref="O173:O174">
    <cfRule type="cellIs" dxfId="5499" priority="5435" stopIfTrue="1" operator="lessThan">
      <formula>G173</formula>
    </cfRule>
  </conditionalFormatting>
  <conditionalFormatting sqref="O173:O174">
    <cfRule type="cellIs" dxfId="5498" priority="5434" stopIfTrue="1" operator="lessThan">
      <formula>G173</formula>
    </cfRule>
  </conditionalFormatting>
  <conditionalFormatting sqref="O173:O174">
    <cfRule type="cellIs" dxfId="5497" priority="5433" stopIfTrue="1" operator="lessThan">
      <formula>G173</formula>
    </cfRule>
  </conditionalFormatting>
  <conditionalFormatting sqref="O173:O174">
    <cfRule type="cellIs" dxfId="5496" priority="5432" stopIfTrue="1" operator="lessThan">
      <formula>G173</formula>
    </cfRule>
  </conditionalFormatting>
  <conditionalFormatting sqref="O173:O174">
    <cfRule type="cellIs" dxfId="5495" priority="5431" stopIfTrue="1" operator="lessThan">
      <formula>G173</formula>
    </cfRule>
  </conditionalFormatting>
  <conditionalFormatting sqref="O173:O174">
    <cfRule type="cellIs" dxfId="5494" priority="5430" stopIfTrue="1" operator="lessThan">
      <formula>G173</formula>
    </cfRule>
  </conditionalFormatting>
  <conditionalFormatting sqref="O173:O174">
    <cfRule type="cellIs" dxfId="5493" priority="5429" stopIfTrue="1" operator="lessThan">
      <formula>G173</formula>
    </cfRule>
  </conditionalFormatting>
  <conditionalFormatting sqref="O173:O174">
    <cfRule type="cellIs" dxfId="5492" priority="5428" stopIfTrue="1" operator="lessThan">
      <formula>G173</formula>
    </cfRule>
  </conditionalFormatting>
  <conditionalFormatting sqref="O173:O174">
    <cfRule type="cellIs" dxfId="5491" priority="5427" stopIfTrue="1" operator="lessThan">
      <formula>G173</formula>
    </cfRule>
  </conditionalFormatting>
  <conditionalFormatting sqref="O173:O174">
    <cfRule type="cellIs" dxfId="5490" priority="5426" stopIfTrue="1" operator="lessThan">
      <formula>G173</formula>
    </cfRule>
  </conditionalFormatting>
  <conditionalFormatting sqref="O173:O174">
    <cfRule type="cellIs" dxfId="5489" priority="5425" stopIfTrue="1" operator="lessThan">
      <formula>G173</formula>
    </cfRule>
  </conditionalFormatting>
  <conditionalFormatting sqref="O173:O174">
    <cfRule type="cellIs" dxfId="5488" priority="5424" stopIfTrue="1" operator="lessThan">
      <formula>G173</formula>
    </cfRule>
  </conditionalFormatting>
  <conditionalFormatting sqref="O173:O174">
    <cfRule type="cellIs" dxfId="5487" priority="5423" stopIfTrue="1" operator="lessThan">
      <formula>G173</formula>
    </cfRule>
  </conditionalFormatting>
  <conditionalFormatting sqref="O173:O174">
    <cfRule type="cellIs" dxfId="5486" priority="5422" stopIfTrue="1" operator="lessThan">
      <formula>G173</formula>
    </cfRule>
  </conditionalFormatting>
  <conditionalFormatting sqref="O173:O174">
    <cfRule type="cellIs" dxfId="5485" priority="5421" stopIfTrue="1" operator="lessThan">
      <formula>G173</formula>
    </cfRule>
  </conditionalFormatting>
  <conditionalFormatting sqref="O173:O174">
    <cfRule type="cellIs" dxfId="5484" priority="5420" stopIfTrue="1" operator="lessThan">
      <formula>G173</formula>
    </cfRule>
  </conditionalFormatting>
  <conditionalFormatting sqref="O173:O174">
    <cfRule type="cellIs" dxfId="5483" priority="5419" stopIfTrue="1" operator="lessThan">
      <formula>G173</formula>
    </cfRule>
  </conditionalFormatting>
  <conditionalFormatting sqref="O173:O174">
    <cfRule type="cellIs" dxfId="5482" priority="5418" stopIfTrue="1" operator="lessThan">
      <formula>G173</formula>
    </cfRule>
  </conditionalFormatting>
  <conditionalFormatting sqref="O173:O174">
    <cfRule type="cellIs" dxfId="5481" priority="5417" stopIfTrue="1" operator="lessThan">
      <formula>G173</formula>
    </cfRule>
  </conditionalFormatting>
  <conditionalFormatting sqref="O173:O174">
    <cfRule type="cellIs" dxfId="5480" priority="5416" stopIfTrue="1" operator="lessThan">
      <formula>G173</formula>
    </cfRule>
  </conditionalFormatting>
  <conditionalFormatting sqref="O173:O174">
    <cfRule type="cellIs" dxfId="5479" priority="5415" stopIfTrue="1" operator="lessThan">
      <formula>G173</formula>
    </cfRule>
  </conditionalFormatting>
  <conditionalFormatting sqref="O173:O174">
    <cfRule type="cellIs" dxfId="5478" priority="5414" stopIfTrue="1" operator="lessThan">
      <formula>G173</formula>
    </cfRule>
  </conditionalFormatting>
  <conditionalFormatting sqref="O173:O174">
    <cfRule type="cellIs" dxfId="5477" priority="5413" stopIfTrue="1" operator="lessThan">
      <formula>G173</formula>
    </cfRule>
  </conditionalFormatting>
  <conditionalFormatting sqref="O173:O174">
    <cfRule type="cellIs" dxfId="5476" priority="5412" stopIfTrue="1" operator="lessThan">
      <formula>G173</formula>
    </cfRule>
  </conditionalFormatting>
  <conditionalFormatting sqref="O173:O174">
    <cfRule type="cellIs" dxfId="5475" priority="5411" stopIfTrue="1" operator="lessThan">
      <formula>G173</formula>
    </cfRule>
  </conditionalFormatting>
  <conditionalFormatting sqref="O173:O174">
    <cfRule type="cellIs" dxfId="5474" priority="5410" stopIfTrue="1" operator="lessThan">
      <formula>G173</formula>
    </cfRule>
  </conditionalFormatting>
  <conditionalFormatting sqref="O173:O174">
    <cfRule type="cellIs" dxfId="5473" priority="5409" stopIfTrue="1" operator="lessThan">
      <formula>G173</formula>
    </cfRule>
  </conditionalFormatting>
  <conditionalFormatting sqref="O173:O174">
    <cfRule type="cellIs" dxfId="5472" priority="5408" stopIfTrue="1" operator="lessThan">
      <formula>G173</formula>
    </cfRule>
  </conditionalFormatting>
  <conditionalFormatting sqref="O173:O174">
    <cfRule type="cellIs" dxfId="5471" priority="5407" stopIfTrue="1" operator="lessThan">
      <formula>G173</formula>
    </cfRule>
  </conditionalFormatting>
  <conditionalFormatting sqref="O173:O174">
    <cfRule type="cellIs" dxfId="5470" priority="5406" stopIfTrue="1" operator="lessThan">
      <formula>G173</formula>
    </cfRule>
  </conditionalFormatting>
  <conditionalFormatting sqref="O173:O174">
    <cfRule type="cellIs" dxfId="5469" priority="5405" stopIfTrue="1" operator="lessThan">
      <formula>G173</formula>
    </cfRule>
  </conditionalFormatting>
  <conditionalFormatting sqref="O173:O174">
    <cfRule type="cellIs" dxfId="5468" priority="5404" stopIfTrue="1" operator="lessThan">
      <formula>G173</formula>
    </cfRule>
  </conditionalFormatting>
  <conditionalFormatting sqref="O173:O174">
    <cfRule type="cellIs" dxfId="5467" priority="5403" stopIfTrue="1" operator="lessThan">
      <formula>G173</formula>
    </cfRule>
  </conditionalFormatting>
  <conditionalFormatting sqref="O173:O174">
    <cfRule type="cellIs" dxfId="5466" priority="5402" stopIfTrue="1" operator="lessThan">
      <formula>G173</formula>
    </cfRule>
  </conditionalFormatting>
  <conditionalFormatting sqref="O173:O174">
    <cfRule type="cellIs" dxfId="5465" priority="5401" stopIfTrue="1" operator="lessThan">
      <formula>G173</formula>
    </cfRule>
  </conditionalFormatting>
  <conditionalFormatting sqref="O173:O174">
    <cfRule type="cellIs" dxfId="5464" priority="5400" stopIfTrue="1" operator="lessThan">
      <formula>G173</formula>
    </cfRule>
  </conditionalFormatting>
  <conditionalFormatting sqref="O173:O174">
    <cfRule type="cellIs" dxfId="5463" priority="5399" stopIfTrue="1" operator="lessThan">
      <formula>G173</formula>
    </cfRule>
  </conditionalFormatting>
  <conditionalFormatting sqref="O173:O174">
    <cfRule type="cellIs" dxfId="5462" priority="5398" stopIfTrue="1" operator="lessThan">
      <formula>G173</formula>
    </cfRule>
  </conditionalFormatting>
  <conditionalFormatting sqref="O173:O174">
    <cfRule type="cellIs" dxfId="5461" priority="5397" stopIfTrue="1" operator="lessThan">
      <formula>G173</formula>
    </cfRule>
  </conditionalFormatting>
  <conditionalFormatting sqref="O173:O174">
    <cfRule type="cellIs" dxfId="5460" priority="5396" stopIfTrue="1" operator="lessThan">
      <formula>G173</formula>
    </cfRule>
  </conditionalFormatting>
  <conditionalFormatting sqref="O173:O174">
    <cfRule type="cellIs" dxfId="5459" priority="5395" stopIfTrue="1" operator="lessThan">
      <formula>G173</formula>
    </cfRule>
  </conditionalFormatting>
  <conditionalFormatting sqref="O173:O174">
    <cfRule type="cellIs" dxfId="5458" priority="5394" stopIfTrue="1" operator="lessThan">
      <formula>G173</formula>
    </cfRule>
  </conditionalFormatting>
  <conditionalFormatting sqref="O173:O174">
    <cfRule type="cellIs" dxfId="5457" priority="5393" stopIfTrue="1" operator="lessThan">
      <formula>G173</formula>
    </cfRule>
  </conditionalFormatting>
  <conditionalFormatting sqref="O173:O174">
    <cfRule type="cellIs" dxfId="5456" priority="5392" stopIfTrue="1" operator="lessThan">
      <formula>G173</formula>
    </cfRule>
  </conditionalFormatting>
  <conditionalFormatting sqref="O173:O174">
    <cfRule type="cellIs" dxfId="5455" priority="5391" stopIfTrue="1" operator="lessThan">
      <formula>G173</formula>
    </cfRule>
  </conditionalFormatting>
  <conditionalFormatting sqref="O173:O174">
    <cfRule type="cellIs" dxfId="5454" priority="5390" stopIfTrue="1" operator="lessThan">
      <formula>G173</formula>
    </cfRule>
  </conditionalFormatting>
  <conditionalFormatting sqref="O173:O174">
    <cfRule type="cellIs" dxfId="5453" priority="5389" stopIfTrue="1" operator="lessThan">
      <formula>G173</formula>
    </cfRule>
  </conditionalFormatting>
  <conditionalFormatting sqref="O173:O174">
    <cfRule type="cellIs" dxfId="5452" priority="5388" stopIfTrue="1" operator="lessThan">
      <formula>G173</formula>
    </cfRule>
  </conditionalFormatting>
  <conditionalFormatting sqref="O173:O174">
    <cfRule type="cellIs" dxfId="5451" priority="5387" stopIfTrue="1" operator="lessThan">
      <formula>G173</formula>
    </cfRule>
  </conditionalFormatting>
  <conditionalFormatting sqref="O173:O174">
    <cfRule type="cellIs" dxfId="5450" priority="5386" stopIfTrue="1" operator="lessThan">
      <formula>G173</formula>
    </cfRule>
  </conditionalFormatting>
  <conditionalFormatting sqref="O173:O174">
    <cfRule type="cellIs" dxfId="5449" priority="5385" stopIfTrue="1" operator="lessThan">
      <formula>G173</formula>
    </cfRule>
  </conditionalFormatting>
  <conditionalFormatting sqref="O173:O174">
    <cfRule type="cellIs" dxfId="5448" priority="5384" stopIfTrue="1" operator="lessThan">
      <formula>G173</formula>
    </cfRule>
  </conditionalFormatting>
  <conditionalFormatting sqref="O173:O174">
    <cfRule type="cellIs" dxfId="5447" priority="5383" stopIfTrue="1" operator="lessThan">
      <formula>G173</formula>
    </cfRule>
  </conditionalFormatting>
  <conditionalFormatting sqref="O173:O174">
    <cfRule type="cellIs" dxfId="5446" priority="5382" stopIfTrue="1" operator="lessThan">
      <formula>G173</formula>
    </cfRule>
  </conditionalFormatting>
  <conditionalFormatting sqref="O173:O174">
    <cfRule type="cellIs" dxfId="5445" priority="5381" stopIfTrue="1" operator="lessThan">
      <formula>G173</formula>
    </cfRule>
  </conditionalFormatting>
  <conditionalFormatting sqref="O173:O174">
    <cfRule type="cellIs" dxfId="5444" priority="5380" stopIfTrue="1" operator="lessThan">
      <formula>G173</formula>
    </cfRule>
  </conditionalFormatting>
  <conditionalFormatting sqref="O173:O174">
    <cfRule type="cellIs" dxfId="5443" priority="5379" stopIfTrue="1" operator="lessThan">
      <formula>G173</formula>
    </cfRule>
  </conditionalFormatting>
  <conditionalFormatting sqref="O173:O174">
    <cfRule type="cellIs" dxfId="5442" priority="5378" stopIfTrue="1" operator="lessThan">
      <formula>G173</formula>
    </cfRule>
  </conditionalFormatting>
  <conditionalFormatting sqref="O173:O174">
    <cfRule type="cellIs" dxfId="5441" priority="5377" stopIfTrue="1" operator="lessThan">
      <formula>G173</formula>
    </cfRule>
  </conditionalFormatting>
  <conditionalFormatting sqref="O173:O174">
    <cfRule type="cellIs" dxfId="5440" priority="5376" stopIfTrue="1" operator="lessThan">
      <formula>G173</formula>
    </cfRule>
  </conditionalFormatting>
  <conditionalFormatting sqref="O173:O174">
    <cfRule type="cellIs" dxfId="5439" priority="5375" stopIfTrue="1" operator="lessThan">
      <formula>G173</formula>
    </cfRule>
  </conditionalFormatting>
  <conditionalFormatting sqref="O173:O174">
    <cfRule type="cellIs" dxfId="5438" priority="5374" stopIfTrue="1" operator="lessThan">
      <formula>G173</formula>
    </cfRule>
  </conditionalFormatting>
  <conditionalFormatting sqref="O173:O174">
    <cfRule type="cellIs" dxfId="5437" priority="5373" stopIfTrue="1" operator="lessThan">
      <formula>G173</formula>
    </cfRule>
  </conditionalFormatting>
  <conditionalFormatting sqref="O173:O174">
    <cfRule type="cellIs" dxfId="5436" priority="5372" stopIfTrue="1" operator="lessThan">
      <formula>G173</formula>
    </cfRule>
  </conditionalFormatting>
  <conditionalFormatting sqref="O173:O174">
    <cfRule type="cellIs" dxfId="5435" priority="5371" stopIfTrue="1" operator="lessThan">
      <formula>G173</formula>
    </cfRule>
  </conditionalFormatting>
  <conditionalFormatting sqref="O173:O174">
    <cfRule type="cellIs" dxfId="5434" priority="5370" stopIfTrue="1" operator="lessThan">
      <formula>G173</formula>
    </cfRule>
  </conditionalFormatting>
  <conditionalFormatting sqref="O173:O174">
    <cfRule type="cellIs" dxfId="5433" priority="5369" stopIfTrue="1" operator="lessThan">
      <formula>G173</formula>
    </cfRule>
  </conditionalFormatting>
  <conditionalFormatting sqref="O173:O174">
    <cfRule type="cellIs" dxfId="5432" priority="5368" stopIfTrue="1" operator="lessThan">
      <formula>G173</formula>
    </cfRule>
  </conditionalFormatting>
  <conditionalFormatting sqref="O173:O174">
    <cfRule type="cellIs" dxfId="5431" priority="5367" stopIfTrue="1" operator="lessThan">
      <formula>G173</formula>
    </cfRule>
  </conditionalFormatting>
  <conditionalFormatting sqref="O173:O174">
    <cfRule type="cellIs" dxfId="5430" priority="5366" stopIfTrue="1" operator="lessThan">
      <formula>G173</formula>
    </cfRule>
  </conditionalFormatting>
  <conditionalFormatting sqref="O173:O174">
    <cfRule type="cellIs" dxfId="5429" priority="5365" stopIfTrue="1" operator="lessThan">
      <formula>G173</formula>
    </cfRule>
  </conditionalFormatting>
  <conditionalFormatting sqref="O173:O174">
    <cfRule type="cellIs" dxfId="5428" priority="5364" stopIfTrue="1" operator="lessThan">
      <formula>G173</formula>
    </cfRule>
  </conditionalFormatting>
  <conditionalFormatting sqref="O173:O174">
    <cfRule type="cellIs" dxfId="5427" priority="5363" stopIfTrue="1" operator="lessThan">
      <formula>G173</formula>
    </cfRule>
  </conditionalFormatting>
  <conditionalFormatting sqref="O173:O174">
    <cfRule type="cellIs" dxfId="5426" priority="5362" stopIfTrue="1" operator="lessThan">
      <formula>G173</formula>
    </cfRule>
  </conditionalFormatting>
  <conditionalFormatting sqref="O173:O174">
    <cfRule type="cellIs" dxfId="5425" priority="5361" stopIfTrue="1" operator="lessThan">
      <formula>G173</formula>
    </cfRule>
  </conditionalFormatting>
  <conditionalFormatting sqref="O173:O174">
    <cfRule type="cellIs" dxfId="5424" priority="5360" stopIfTrue="1" operator="lessThan">
      <formula>G173</formula>
    </cfRule>
  </conditionalFormatting>
  <conditionalFormatting sqref="O173:O174">
    <cfRule type="cellIs" dxfId="5423" priority="5359" stopIfTrue="1" operator="lessThan">
      <formula>G173</formula>
    </cfRule>
  </conditionalFormatting>
  <conditionalFormatting sqref="O173:O174">
    <cfRule type="cellIs" dxfId="5422" priority="5358" stopIfTrue="1" operator="lessThan">
      <formula>G173</formula>
    </cfRule>
  </conditionalFormatting>
  <conditionalFormatting sqref="O173:O174">
    <cfRule type="cellIs" dxfId="5421" priority="5357" stopIfTrue="1" operator="lessThan">
      <formula>G173</formula>
    </cfRule>
  </conditionalFormatting>
  <conditionalFormatting sqref="O173:O174">
    <cfRule type="cellIs" dxfId="5420" priority="5356" stopIfTrue="1" operator="lessThan">
      <formula>G173</formula>
    </cfRule>
  </conditionalFormatting>
  <conditionalFormatting sqref="O173:O174">
    <cfRule type="cellIs" dxfId="5419" priority="5355" stopIfTrue="1" operator="lessThan">
      <formula>G173</formula>
    </cfRule>
  </conditionalFormatting>
  <conditionalFormatting sqref="O173:O174">
    <cfRule type="cellIs" dxfId="5418" priority="5354" stopIfTrue="1" operator="lessThan">
      <formula>G173</formula>
    </cfRule>
  </conditionalFormatting>
  <conditionalFormatting sqref="O173:O174">
    <cfRule type="cellIs" dxfId="5417" priority="5353" stopIfTrue="1" operator="lessThan">
      <formula>G173</formula>
    </cfRule>
  </conditionalFormatting>
  <conditionalFormatting sqref="O173:O174">
    <cfRule type="cellIs" dxfId="5416" priority="5352" stopIfTrue="1" operator="lessThan">
      <formula>G173</formula>
    </cfRule>
  </conditionalFormatting>
  <conditionalFormatting sqref="O173:O174">
    <cfRule type="cellIs" dxfId="5415" priority="5351" stopIfTrue="1" operator="lessThan">
      <formula>G173</formula>
    </cfRule>
  </conditionalFormatting>
  <conditionalFormatting sqref="O173:O174">
    <cfRule type="cellIs" dxfId="5414" priority="5350" stopIfTrue="1" operator="lessThan">
      <formula>G173</formula>
    </cfRule>
  </conditionalFormatting>
  <conditionalFormatting sqref="O173:O174">
    <cfRule type="cellIs" dxfId="5413" priority="5349" stopIfTrue="1" operator="lessThan">
      <formula>G173</formula>
    </cfRule>
  </conditionalFormatting>
  <conditionalFormatting sqref="O173:O174">
    <cfRule type="cellIs" dxfId="5412" priority="5348" stopIfTrue="1" operator="lessThan">
      <formula>G173</formula>
    </cfRule>
  </conditionalFormatting>
  <conditionalFormatting sqref="O173:O174">
    <cfRule type="cellIs" dxfId="5411" priority="5347" stopIfTrue="1" operator="lessThan">
      <formula>G173</formula>
    </cfRule>
  </conditionalFormatting>
  <conditionalFormatting sqref="O173:O174">
    <cfRule type="cellIs" dxfId="5410" priority="5346" stopIfTrue="1" operator="lessThan">
      <formula>G173</formula>
    </cfRule>
  </conditionalFormatting>
  <conditionalFormatting sqref="O173:O174">
    <cfRule type="cellIs" dxfId="5409" priority="5345" stopIfTrue="1" operator="lessThan">
      <formula>G173</formula>
    </cfRule>
  </conditionalFormatting>
  <conditionalFormatting sqref="O173:O174">
    <cfRule type="cellIs" dxfId="5408" priority="5344" stopIfTrue="1" operator="lessThan">
      <formula>G173</formula>
    </cfRule>
  </conditionalFormatting>
  <conditionalFormatting sqref="O173:O174">
    <cfRule type="cellIs" dxfId="5407" priority="5343" stopIfTrue="1" operator="lessThan">
      <formula>G173</formula>
    </cfRule>
  </conditionalFormatting>
  <conditionalFormatting sqref="O173:O174">
    <cfRule type="cellIs" dxfId="5406" priority="5342" stopIfTrue="1" operator="lessThan">
      <formula>G173</formula>
    </cfRule>
  </conditionalFormatting>
  <conditionalFormatting sqref="O173:O174">
    <cfRule type="cellIs" dxfId="5405" priority="5341" stopIfTrue="1" operator="lessThan">
      <formula>G173</formula>
    </cfRule>
  </conditionalFormatting>
  <conditionalFormatting sqref="O173:O174">
    <cfRule type="cellIs" dxfId="5404" priority="5340" stopIfTrue="1" operator="lessThan">
      <formula>G173</formula>
    </cfRule>
  </conditionalFormatting>
  <conditionalFormatting sqref="O173:O174">
    <cfRule type="cellIs" dxfId="5403" priority="5339" stopIfTrue="1" operator="lessThan">
      <formula>G173</formula>
    </cfRule>
  </conditionalFormatting>
  <conditionalFormatting sqref="O173:O174">
    <cfRule type="cellIs" dxfId="5402" priority="5338" stopIfTrue="1" operator="lessThan">
      <formula>G173</formula>
    </cfRule>
  </conditionalFormatting>
  <conditionalFormatting sqref="O173:O174">
    <cfRule type="cellIs" dxfId="5401" priority="5337" stopIfTrue="1" operator="lessThan">
      <formula>G173</formula>
    </cfRule>
  </conditionalFormatting>
  <conditionalFormatting sqref="O173:O174">
    <cfRule type="cellIs" dxfId="5400" priority="5336" stopIfTrue="1" operator="lessThan">
      <formula>G173</formula>
    </cfRule>
  </conditionalFormatting>
  <conditionalFormatting sqref="O173:O174">
    <cfRule type="cellIs" dxfId="5399" priority="5335" stopIfTrue="1" operator="lessThan">
      <formula>G173</formula>
    </cfRule>
  </conditionalFormatting>
  <conditionalFormatting sqref="O173:O174">
    <cfRule type="cellIs" dxfId="5398" priority="5334" stopIfTrue="1" operator="lessThan">
      <formula>G173</formula>
    </cfRule>
  </conditionalFormatting>
  <conditionalFormatting sqref="O173:O174">
    <cfRule type="cellIs" dxfId="5397" priority="5333" stopIfTrue="1" operator="lessThan">
      <formula>G173</formula>
    </cfRule>
  </conditionalFormatting>
  <conditionalFormatting sqref="O173:O174">
    <cfRule type="cellIs" dxfId="5396" priority="5332" stopIfTrue="1" operator="lessThan">
      <formula>G173</formula>
    </cfRule>
  </conditionalFormatting>
  <conditionalFormatting sqref="O173:O174">
    <cfRule type="cellIs" dxfId="5395" priority="5331" stopIfTrue="1" operator="lessThan">
      <formula>G173</formula>
    </cfRule>
  </conditionalFormatting>
  <conditionalFormatting sqref="O173:O174">
    <cfRule type="cellIs" dxfId="5394" priority="5330" stopIfTrue="1" operator="lessThan">
      <formula>G173</formula>
    </cfRule>
  </conditionalFormatting>
  <conditionalFormatting sqref="O173:O174">
    <cfRule type="cellIs" dxfId="5393" priority="5329" stopIfTrue="1" operator="lessThan">
      <formula>G173</formula>
    </cfRule>
  </conditionalFormatting>
  <conditionalFormatting sqref="O173:O174">
    <cfRule type="cellIs" dxfId="5392" priority="5328" stopIfTrue="1" operator="lessThan">
      <formula>G173</formula>
    </cfRule>
  </conditionalFormatting>
  <conditionalFormatting sqref="O173:O174">
    <cfRule type="cellIs" dxfId="5391" priority="5327" stopIfTrue="1" operator="lessThan">
      <formula>G173</formula>
    </cfRule>
  </conditionalFormatting>
  <conditionalFormatting sqref="O173:O174">
    <cfRule type="cellIs" dxfId="5390" priority="5326" stopIfTrue="1" operator="lessThan">
      <formula>G173</formula>
    </cfRule>
  </conditionalFormatting>
  <conditionalFormatting sqref="O173:O174">
    <cfRule type="cellIs" dxfId="5389" priority="5325" stopIfTrue="1" operator="lessThan">
      <formula>G173</formula>
    </cfRule>
  </conditionalFormatting>
  <conditionalFormatting sqref="O173:O174">
    <cfRule type="cellIs" dxfId="5388" priority="5324" stopIfTrue="1" operator="lessThan">
      <formula>G173</formula>
    </cfRule>
  </conditionalFormatting>
  <conditionalFormatting sqref="O173:O174">
    <cfRule type="cellIs" dxfId="5387" priority="5323" stopIfTrue="1" operator="lessThan">
      <formula>G173</formula>
    </cfRule>
  </conditionalFormatting>
  <conditionalFormatting sqref="O173:O174">
    <cfRule type="cellIs" dxfId="5386" priority="5322" stopIfTrue="1" operator="lessThan">
      <formula>G173</formula>
    </cfRule>
  </conditionalFormatting>
  <conditionalFormatting sqref="O173:O174">
    <cfRule type="cellIs" dxfId="5385" priority="5321" stopIfTrue="1" operator="lessThan">
      <formula>G173</formula>
    </cfRule>
  </conditionalFormatting>
  <conditionalFormatting sqref="O173:O174">
    <cfRule type="cellIs" dxfId="5384" priority="5320" stopIfTrue="1" operator="lessThan">
      <formula>G173</formula>
    </cfRule>
  </conditionalFormatting>
  <conditionalFormatting sqref="O173:O174">
    <cfRule type="cellIs" dxfId="5383" priority="5319" stopIfTrue="1" operator="lessThan">
      <formula>G173</formula>
    </cfRule>
  </conditionalFormatting>
  <conditionalFormatting sqref="O173:O174">
    <cfRule type="cellIs" dxfId="5382" priority="5318" stopIfTrue="1" operator="lessThan">
      <formula>G173</formula>
    </cfRule>
  </conditionalFormatting>
  <conditionalFormatting sqref="O173:O174">
    <cfRule type="cellIs" dxfId="5381" priority="5317" stopIfTrue="1" operator="lessThan">
      <formula>G173</formula>
    </cfRule>
  </conditionalFormatting>
  <conditionalFormatting sqref="O173:O174">
    <cfRule type="cellIs" dxfId="5380" priority="5316" stopIfTrue="1" operator="lessThan">
      <formula>G173</formula>
    </cfRule>
  </conditionalFormatting>
  <conditionalFormatting sqref="O173:O174">
    <cfRule type="cellIs" dxfId="5379" priority="5315" stopIfTrue="1" operator="lessThan">
      <formula>G173</formula>
    </cfRule>
  </conditionalFormatting>
  <conditionalFormatting sqref="O173:O174">
    <cfRule type="cellIs" dxfId="5378" priority="5314" stopIfTrue="1" operator="lessThan">
      <formula>G173</formula>
    </cfRule>
  </conditionalFormatting>
  <conditionalFormatting sqref="O173:O174">
    <cfRule type="cellIs" dxfId="5377" priority="5313" stopIfTrue="1" operator="lessThan">
      <formula>G173</formula>
    </cfRule>
  </conditionalFormatting>
  <conditionalFormatting sqref="O173:O174">
    <cfRule type="cellIs" dxfId="5376" priority="5312" stopIfTrue="1" operator="lessThan">
      <formula>G173</formula>
    </cfRule>
  </conditionalFormatting>
  <conditionalFormatting sqref="O173:O174">
    <cfRule type="cellIs" dxfId="5375" priority="5311" stopIfTrue="1" operator="lessThan">
      <formula>G173</formula>
    </cfRule>
  </conditionalFormatting>
  <conditionalFormatting sqref="O173:O174">
    <cfRule type="cellIs" dxfId="5374" priority="5310" stopIfTrue="1" operator="lessThan">
      <formula>G173</formula>
    </cfRule>
  </conditionalFormatting>
  <conditionalFormatting sqref="O173:O174">
    <cfRule type="cellIs" dxfId="5373" priority="5309" stopIfTrue="1" operator="lessThan">
      <formula>G173</formula>
    </cfRule>
  </conditionalFormatting>
  <conditionalFormatting sqref="O173:O174">
    <cfRule type="cellIs" dxfId="5372" priority="5308" stopIfTrue="1" operator="lessThan">
      <formula>G173</formula>
    </cfRule>
  </conditionalFormatting>
  <conditionalFormatting sqref="O173:O174">
    <cfRule type="cellIs" dxfId="5371" priority="5307" stopIfTrue="1" operator="lessThan">
      <formula>G173</formula>
    </cfRule>
  </conditionalFormatting>
  <conditionalFormatting sqref="O173:O174">
    <cfRule type="cellIs" dxfId="5370" priority="5306" stopIfTrue="1" operator="lessThan">
      <formula>G173</formula>
    </cfRule>
  </conditionalFormatting>
  <conditionalFormatting sqref="O173:O174">
    <cfRule type="cellIs" dxfId="5369" priority="5305" stopIfTrue="1" operator="lessThan">
      <formula>G173</formula>
    </cfRule>
  </conditionalFormatting>
  <conditionalFormatting sqref="O173:O174">
    <cfRule type="cellIs" dxfId="5368" priority="5304" stopIfTrue="1" operator="lessThan">
      <formula>G173</formula>
    </cfRule>
  </conditionalFormatting>
  <conditionalFormatting sqref="O173:O174">
    <cfRule type="cellIs" dxfId="5367" priority="5303" stopIfTrue="1" operator="lessThan">
      <formula>G173</formula>
    </cfRule>
  </conditionalFormatting>
  <conditionalFormatting sqref="O173:O174">
    <cfRule type="cellIs" dxfId="5366" priority="5302" stopIfTrue="1" operator="lessThan">
      <formula>G173</formula>
    </cfRule>
  </conditionalFormatting>
  <conditionalFormatting sqref="O173:O174">
    <cfRule type="cellIs" dxfId="5365" priority="5301" stopIfTrue="1" operator="lessThan">
      <formula>G173</formula>
    </cfRule>
  </conditionalFormatting>
  <conditionalFormatting sqref="O173:O174">
    <cfRule type="cellIs" dxfId="5364" priority="5300" stopIfTrue="1" operator="lessThan">
      <formula>G173</formula>
    </cfRule>
  </conditionalFormatting>
  <conditionalFormatting sqref="O173:O174">
    <cfRule type="cellIs" dxfId="5363" priority="5299" stopIfTrue="1" operator="lessThan">
      <formula>G173</formula>
    </cfRule>
  </conditionalFormatting>
  <conditionalFormatting sqref="O173:O174">
    <cfRule type="cellIs" dxfId="5362" priority="5298" stopIfTrue="1" operator="lessThan">
      <formula>G173</formula>
    </cfRule>
  </conditionalFormatting>
  <conditionalFormatting sqref="O173:O174">
    <cfRule type="cellIs" dxfId="5361" priority="5297" stopIfTrue="1" operator="lessThan">
      <formula>G173</formula>
    </cfRule>
  </conditionalFormatting>
  <conditionalFormatting sqref="O173:O174">
    <cfRule type="cellIs" dxfId="5360" priority="5296" stopIfTrue="1" operator="lessThan">
      <formula>G173</formula>
    </cfRule>
  </conditionalFormatting>
  <conditionalFormatting sqref="O173:O174">
    <cfRule type="cellIs" dxfId="5359" priority="5295" stopIfTrue="1" operator="lessThan">
      <formula>G173</formula>
    </cfRule>
  </conditionalFormatting>
  <conditionalFormatting sqref="O173:O174">
    <cfRule type="cellIs" dxfId="5358" priority="5294" stopIfTrue="1" operator="lessThan">
      <formula>G173</formula>
    </cfRule>
  </conditionalFormatting>
  <conditionalFormatting sqref="O173:O174">
    <cfRule type="cellIs" dxfId="5357" priority="5293" stopIfTrue="1" operator="lessThan">
      <formula>G173</formula>
    </cfRule>
  </conditionalFormatting>
  <conditionalFormatting sqref="O173:O174">
    <cfRule type="cellIs" dxfId="5356" priority="5292" stopIfTrue="1" operator="lessThan">
      <formula>G173</formula>
    </cfRule>
  </conditionalFormatting>
  <conditionalFormatting sqref="O173:O174">
    <cfRule type="cellIs" dxfId="5355" priority="5291" stopIfTrue="1" operator="lessThan">
      <formula>G173</formula>
    </cfRule>
  </conditionalFormatting>
  <conditionalFormatting sqref="O173:O174">
    <cfRule type="cellIs" dxfId="5354" priority="5290" stopIfTrue="1" operator="lessThan">
      <formula>G173</formula>
    </cfRule>
  </conditionalFormatting>
  <conditionalFormatting sqref="O173:O174">
    <cfRule type="cellIs" dxfId="5353" priority="5289" stopIfTrue="1" operator="lessThan">
      <formula>G173</formula>
    </cfRule>
  </conditionalFormatting>
  <conditionalFormatting sqref="O173:O174">
    <cfRule type="cellIs" dxfId="5352" priority="5288" stopIfTrue="1" operator="lessThan">
      <formula>G173</formula>
    </cfRule>
  </conditionalFormatting>
  <conditionalFormatting sqref="O173:O174">
    <cfRule type="cellIs" dxfId="5351" priority="5287" stopIfTrue="1" operator="lessThan">
      <formula>G173</formula>
    </cfRule>
  </conditionalFormatting>
  <conditionalFormatting sqref="O173:O174">
    <cfRule type="cellIs" dxfId="5350" priority="5286" stopIfTrue="1" operator="lessThan">
      <formula>G173</formula>
    </cfRule>
  </conditionalFormatting>
  <conditionalFormatting sqref="O173:O174">
    <cfRule type="cellIs" dxfId="5349" priority="5285" stopIfTrue="1" operator="lessThan">
      <formula>G173</formula>
    </cfRule>
  </conditionalFormatting>
  <conditionalFormatting sqref="O173:O174">
    <cfRule type="cellIs" dxfId="5348" priority="5284" stopIfTrue="1" operator="lessThan">
      <formula>G173</formula>
    </cfRule>
  </conditionalFormatting>
  <conditionalFormatting sqref="O173:O174">
    <cfRule type="cellIs" dxfId="5347" priority="5283" stopIfTrue="1" operator="lessThan">
      <formula>G173</formula>
    </cfRule>
  </conditionalFormatting>
  <conditionalFormatting sqref="O173:O174">
    <cfRule type="cellIs" dxfId="5346" priority="5282" stopIfTrue="1" operator="lessThan">
      <formula>G173</formula>
    </cfRule>
  </conditionalFormatting>
  <conditionalFormatting sqref="O173:O174">
    <cfRule type="cellIs" dxfId="5345" priority="5281" stopIfTrue="1" operator="lessThan">
      <formula>G173</formula>
    </cfRule>
  </conditionalFormatting>
  <conditionalFormatting sqref="O173:O174">
    <cfRule type="cellIs" dxfId="5344" priority="5280" stopIfTrue="1" operator="lessThan">
      <formula>G173</formula>
    </cfRule>
  </conditionalFormatting>
  <conditionalFormatting sqref="O173:O174">
    <cfRule type="cellIs" dxfId="5343" priority="5279" stopIfTrue="1" operator="lessThan">
      <formula>G173</formula>
    </cfRule>
  </conditionalFormatting>
  <conditionalFormatting sqref="O173:O174">
    <cfRule type="cellIs" dxfId="5342" priority="5278" stopIfTrue="1" operator="lessThan">
      <formula>G173</formula>
    </cfRule>
  </conditionalFormatting>
  <conditionalFormatting sqref="O173:O174">
    <cfRule type="cellIs" dxfId="5341" priority="5277" stopIfTrue="1" operator="lessThan">
      <formula>G173</formula>
    </cfRule>
  </conditionalFormatting>
  <conditionalFormatting sqref="O173:O174">
    <cfRule type="cellIs" dxfId="5340" priority="5276" stopIfTrue="1" operator="lessThan">
      <formula>G173</formula>
    </cfRule>
  </conditionalFormatting>
  <conditionalFormatting sqref="O173:O174">
    <cfRule type="cellIs" dxfId="5339" priority="5275" stopIfTrue="1" operator="lessThan">
      <formula>G173</formula>
    </cfRule>
  </conditionalFormatting>
  <conditionalFormatting sqref="O173:O174">
    <cfRule type="cellIs" dxfId="5338" priority="5274" stopIfTrue="1" operator="lessThan">
      <formula>G173</formula>
    </cfRule>
  </conditionalFormatting>
  <conditionalFormatting sqref="O173:O174">
    <cfRule type="cellIs" dxfId="5337" priority="5273" stopIfTrue="1" operator="lessThan">
      <formula>G173</formula>
    </cfRule>
  </conditionalFormatting>
  <conditionalFormatting sqref="O173:O174">
    <cfRule type="cellIs" dxfId="5336" priority="5272" stopIfTrue="1" operator="lessThan">
      <formula>G173</formula>
    </cfRule>
  </conditionalFormatting>
  <conditionalFormatting sqref="O173:O174">
    <cfRule type="cellIs" dxfId="5335" priority="5271" stopIfTrue="1" operator="lessThan">
      <formula>G173</formula>
    </cfRule>
  </conditionalFormatting>
  <conditionalFormatting sqref="O173:O174">
    <cfRule type="cellIs" dxfId="5334" priority="5270" stopIfTrue="1" operator="lessThan">
      <formula>G173</formula>
    </cfRule>
  </conditionalFormatting>
  <conditionalFormatting sqref="O173:O174">
    <cfRule type="cellIs" dxfId="5333" priority="5269" stopIfTrue="1" operator="lessThan">
      <formula>G173</formula>
    </cfRule>
  </conditionalFormatting>
  <conditionalFormatting sqref="O173:O174">
    <cfRule type="cellIs" dxfId="5332" priority="5268" stopIfTrue="1" operator="lessThan">
      <formula>G173</formula>
    </cfRule>
  </conditionalFormatting>
  <conditionalFormatting sqref="O173:O174">
    <cfRule type="cellIs" dxfId="5331" priority="5267" stopIfTrue="1" operator="lessThan">
      <formula>G173</formula>
    </cfRule>
  </conditionalFormatting>
  <conditionalFormatting sqref="O173:O174">
    <cfRule type="cellIs" dxfId="5330" priority="5266" stopIfTrue="1" operator="lessThan">
      <formula>G173</formula>
    </cfRule>
  </conditionalFormatting>
  <conditionalFormatting sqref="O173:O174">
    <cfRule type="cellIs" dxfId="5329" priority="5265" stopIfTrue="1" operator="lessThan">
      <formula>G173</formula>
    </cfRule>
  </conditionalFormatting>
  <conditionalFormatting sqref="O173:O174">
    <cfRule type="cellIs" dxfId="5328" priority="5264" stopIfTrue="1" operator="lessThan">
      <formula>G173</formula>
    </cfRule>
  </conditionalFormatting>
  <conditionalFormatting sqref="O173:O174">
    <cfRule type="cellIs" dxfId="5327" priority="5263" stopIfTrue="1" operator="lessThan">
      <formula>G173</formula>
    </cfRule>
  </conditionalFormatting>
  <conditionalFormatting sqref="O173:O174">
    <cfRule type="cellIs" dxfId="5326" priority="5262" stopIfTrue="1" operator="lessThan">
      <formula>G173</formula>
    </cfRule>
  </conditionalFormatting>
  <conditionalFormatting sqref="O173:O174">
    <cfRule type="cellIs" dxfId="5325" priority="5261" stopIfTrue="1" operator="lessThan">
      <formula>G173</formula>
    </cfRule>
  </conditionalFormatting>
  <conditionalFormatting sqref="O173:O174">
    <cfRule type="cellIs" dxfId="5324" priority="5260" stopIfTrue="1" operator="lessThan">
      <formula>G173</formula>
    </cfRule>
  </conditionalFormatting>
  <conditionalFormatting sqref="O173:O174">
    <cfRule type="cellIs" dxfId="5323" priority="5259" stopIfTrue="1" operator="lessThan">
      <formula>G173</formula>
    </cfRule>
  </conditionalFormatting>
  <conditionalFormatting sqref="O173:O174">
    <cfRule type="cellIs" dxfId="5322" priority="5258" stopIfTrue="1" operator="lessThan">
      <formula>G173</formula>
    </cfRule>
  </conditionalFormatting>
  <conditionalFormatting sqref="O173:O174">
    <cfRule type="cellIs" dxfId="5321" priority="5257" stopIfTrue="1" operator="lessThan">
      <formula>G173</formula>
    </cfRule>
  </conditionalFormatting>
  <conditionalFormatting sqref="O173:O174">
    <cfRule type="cellIs" dxfId="5320" priority="5256" stopIfTrue="1" operator="lessThan">
      <formula>G173</formula>
    </cfRule>
  </conditionalFormatting>
  <conditionalFormatting sqref="O173:O174">
    <cfRule type="cellIs" dxfId="5319" priority="5255" stopIfTrue="1" operator="lessThan">
      <formula>G173</formula>
    </cfRule>
  </conditionalFormatting>
  <conditionalFormatting sqref="O173:O174">
    <cfRule type="cellIs" dxfId="5318" priority="5254" stopIfTrue="1" operator="lessThan">
      <formula>G173</formula>
    </cfRule>
  </conditionalFormatting>
  <conditionalFormatting sqref="O173:O174">
    <cfRule type="cellIs" dxfId="5317" priority="5253" stopIfTrue="1" operator="lessThan">
      <formula>G173</formula>
    </cfRule>
  </conditionalFormatting>
  <conditionalFormatting sqref="O173:O174">
    <cfRule type="cellIs" dxfId="5316" priority="5252" stopIfTrue="1" operator="lessThan">
      <formula>G173</formula>
    </cfRule>
  </conditionalFormatting>
  <conditionalFormatting sqref="O173:O174">
    <cfRule type="cellIs" dxfId="5315" priority="5251" stopIfTrue="1" operator="lessThan">
      <formula>G173</formula>
    </cfRule>
  </conditionalFormatting>
  <conditionalFormatting sqref="O173:O174">
    <cfRule type="cellIs" dxfId="5314" priority="5250" stopIfTrue="1" operator="lessThan">
      <formula>G173</formula>
    </cfRule>
  </conditionalFormatting>
  <conditionalFormatting sqref="Y173:Y174">
    <cfRule type="cellIs" dxfId="5313" priority="5249" stopIfTrue="1" operator="lessThan">
      <formula>J173</formula>
    </cfRule>
  </conditionalFormatting>
  <conditionalFormatting sqref="Y173:Y174">
    <cfRule type="cellIs" dxfId="5312" priority="5248" stopIfTrue="1" operator="lessThan">
      <formula>J173</formula>
    </cfRule>
  </conditionalFormatting>
  <conditionalFormatting sqref="Y173:Y174">
    <cfRule type="cellIs" dxfId="5311" priority="5247" stopIfTrue="1" operator="lessThan">
      <formula>J173</formula>
    </cfRule>
  </conditionalFormatting>
  <conditionalFormatting sqref="Y173:Y174">
    <cfRule type="cellIs" dxfId="5310" priority="5246" stopIfTrue="1" operator="lessThan">
      <formula>J173</formula>
    </cfRule>
  </conditionalFormatting>
  <conditionalFormatting sqref="Y173:Y174">
    <cfRule type="cellIs" dxfId="5309" priority="5245" stopIfTrue="1" operator="lessThan">
      <formula>J173</formula>
    </cfRule>
  </conditionalFormatting>
  <conditionalFormatting sqref="Y173:Y174">
    <cfRule type="cellIs" dxfId="5308" priority="5244" stopIfTrue="1" operator="lessThan">
      <formula>J173</formula>
    </cfRule>
  </conditionalFormatting>
  <conditionalFormatting sqref="Y173:Y174">
    <cfRule type="cellIs" dxfId="5307" priority="5243" stopIfTrue="1" operator="lessThan">
      <formula>J173</formula>
    </cfRule>
  </conditionalFormatting>
  <conditionalFormatting sqref="Y173:Y174">
    <cfRule type="cellIs" dxfId="5306" priority="5242" stopIfTrue="1" operator="lessThan">
      <formula>J173</formula>
    </cfRule>
  </conditionalFormatting>
  <conditionalFormatting sqref="Y173:Y174">
    <cfRule type="cellIs" dxfId="5305" priority="5241" stopIfTrue="1" operator="lessThan">
      <formula>J173</formula>
    </cfRule>
  </conditionalFormatting>
  <conditionalFormatting sqref="Y173:Y174">
    <cfRule type="cellIs" dxfId="5304" priority="5240" stopIfTrue="1" operator="lessThan">
      <formula>J173</formula>
    </cfRule>
  </conditionalFormatting>
  <conditionalFormatting sqref="Y173:Y174">
    <cfRule type="cellIs" dxfId="5303" priority="5239" stopIfTrue="1" operator="lessThan">
      <formula>J173</formula>
    </cfRule>
  </conditionalFormatting>
  <conditionalFormatting sqref="Y173:Y174">
    <cfRule type="cellIs" dxfId="5302" priority="5238" stopIfTrue="1" operator="lessThan">
      <formula>J173</formula>
    </cfRule>
  </conditionalFormatting>
  <conditionalFormatting sqref="X173:X174">
    <cfRule type="cellIs" dxfId="5301" priority="5237" stopIfTrue="1" operator="lessThan">
      <formula>J173</formula>
    </cfRule>
  </conditionalFormatting>
  <conditionalFormatting sqref="X173:X174">
    <cfRule type="cellIs" dxfId="5300" priority="5236" stopIfTrue="1" operator="lessThan">
      <formula>J173</formula>
    </cfRule>
  </conditionalFormatting>
  <conditionalFormatting sqref="X173:X174">
    <cfRule type="cellIs" dxfId="5299" priority="5235" stopIfTrue="1" operator="lessThan">
      <formula>J173</formula>
    </cfRule>
  </conditionalFormatting>
  <conditionalFormatting sqref="Y173:Y174">
    <cfRule type="cellIs" dxfId="5298" priority="5234" stopIfTrue="1" operator="lessThan">
      <formula>J173</formula>
    </cfRule>
  </conditionalFormatting>
  <conditionalFormatting sqref="X173:X174">
    <cfRule type="cellIs" dxfId="5297" priority="5233" stopIfTrue="1" operator="lessThan">
      <formula>J173</formula>
    </cfRule>
  </conditionalFormatting>
  <conditionalFormatting sqref="X173:X174">
    <cfRule type="cellIs" dxfId="5296" priority="5232" stopIfTrue="1" operator="lessThan">
      <formula>J173</formula>
    </cfRule>
  </conditionalFormatting>
  <conditionalFormatting sqref="Y173:Y174">
    <cfRule type="cellIs" dxfId="5295" priority="5231" stopIfTrue="1" operator="lessThan">
      <formula>J173</formula>
    </cfRule>
  </conditionalFormatting>
  <conditionalFormatting sqref="Y173:Y174">
    <cfRule type="cellIs" dxfId="5294" priority="5230" stopIfTrue="1" operator="lessThan">
      <formula>J173</formula>
    </cfRule>
  </conditionalFormatting>
  <conditionalFormatting sqref="Y173:Y174">
    <cfRule type="cellIs" dxfId="5293" priority="5229" stopIfTrue="1" operator="lessThan">
      <formula>J173</formula>
    </cfRule>
  </conditionalFormatting>
  <conditionalFormatting sqref="Y173:Y174">
    <cfRule type="cellIs" dxfId="5292" priority="5228" stopIfTrue="1" operator="lessThan">
      <formula>J173</formula>
    </cfRule>
  </conditionalFormatting>
  <conditionalFormatting sqref="Y173:Y174">
    <cfRule type="cellIs" dxfId="5291" priority="5227" stopIfTrue="1" operator="lessThan">
      <formula>J173</formula>
    </cfRule>
  </conditionalFormatting>
  <conditionalFormatting sqref="Y173:Y174">
    <cfRule type="cellIs" dxfId="5290" priority="5226" stopIfTrue="1" operator="lessThan">
      <formula>J173</formula>
    </cfRule>
  </conditionalFormatting>
  <conditionalFormatting sqref="Y173:Y174">
    <cfRule type="cellIs" dxfId="5289" priority="5225" stopIfTrue="1" operator="lessThan">
      <formula>J173</formula>
    </cfRule>
  </conditionalFormatting>
  <conditionalFormatting sqref="Y173:Y174">
    <cfRule type="cellIs" dxfId="5288" priority="5224" stopIfTrue="1" operator="lessThan">
      <formula>J173</formula>
    </cfRule>
  </conditionalFormatting>
  <conditionalFormatting sqref="Y173:Y174">
    <cfRule type="cellIs" dxfId="5287" priority="5223" stopIfTrue="1" operator="lessThan">
      <formula>J173</formula>
    </cfRule>
  </conditionalFormatting>
  <conditionalFormatting sqref="Y173:Y174">
    <cfRule type="cellIs" dxfId="5286" priority="5222" stopIfTrue="1" operator="lessThan">
      <formula>J173</formula>
    </cfRule>
  </conditionalFormatting>
  <conditionalFormatting sqref="Y173:Y174">
    <cfRule type="cellIs" dxfId="5285" priority="5221" stopIfTrue="1" operator="lessThan">
      <formula>J173</formula>
    </cfRule>
  </conditionalFormatting>
  <conditionalFormatting sqref="Y173:Y174">
    <cfRule type="cellIs" dxfId="5284" priority="5220" stopIfTrue="1" operator="lessThan">
      <formula>J173</formula>
    </cfRule>
  </conditionalFormatting>
  <conditionalFormatting sqref="X173:X174">
    <cfRule type="cellIs" dxfId="5283" priority="5219" stopIfTrue="1" operator="lessThan">
      <formula>J173</formula>
    </cfRule>
  </conditionalFormatting>
  <conditionalFormatting sqref="X173:X174">
    <cfRule type="cellIs" dxfId="5282" priority="5218" stopIfTrue="1" operator="lessThan">
      <formula>J173</formula>
    </cfRule>
  </conditionalFormatting>
  <conditionalFormatting sqref="X173:X174">
    <cfRule type="cellIs" dxfId="5281" priority="5217" stopIfTrue="1" operator="lessThan">
      <formula>J173</formula>
    </cfRule>
  </conditionalFormatting>
  <conditionalFormatting sqref="Y173:Y174">
    <cfRule type="cellIs" dxfId="5280" priority="5216" stopIfTrue="1" operator="lessThan">
      <formula>J173</formula>
    </cfRule>
  </conditionalFormatting>
  <conditionalFormatting sqref="X173:X174">
    <cfRule type="cellIs" dxfId="5279" priority="5215" stopIfTrue="1" operator="lessThan">
      <formula>J173</formula>
    </cfRule>
  </conditionalFormatting>
  <conditionalFormatting sqref="X173:X174">
    <cfRule type="cellIs" dxfId="5278" priority="5214" stopIfTrue="1" operator="lessThan">
      <formula>J173</formula>
    </cfRule>
  </conditionalFormatting>
  <conditionalFormatting sqref="O175">
    <cfRule type="cellIs" dxfId="5277" priority="5213" stopIfTrue="1" operator="lessThan">
      <formula>G175</formula>
    </cfRule>
  </conditionalFormatting>
  <conditionalFormatting sqref="O175">
    <cfRule type="cellIs" dxfId="5276" priority="5212" stopIfTrue="1" operator="lessThan">
      <formula>G175</formula>
    </cfRule>
  </conditionalFormatting>
  <conditionalFormatting sqref="O175">
    <cfRule type="cellIs" dxfId="5275" priority="5211" stopIfTrue="1" operator="lessThan">
      <formula>G175</formula>
    </cfRule>
  </conditionalFormatting>
  <conditionalFormatting sqref="O175">
    <cfRule type="cellIs" dxfId="5274" priority="5210" stopIfTrue="1" operator="lessThan">
      <formula>G175</formula>
    </cfRule>
  </conditionalFormatting>
  <conditionalFormatting sqref="O175">
    <cfRule type="cellIs" dxfId="5273" priority="5209" stopIfTrue="1" operator="lessThan">
      <formula>G175</formula>
    </cfRule>
  </conditionalFormatting>
  <conditionalFormatting sqref="O175">
    <cfRule type="cellIs" dxfId="5272" priority="5208" stopIfTrue="1" operator="lessThan">
      <formula>G175</formula>
    </cfRule>
  </conditionalFormatting>
  <conditionalFormatting sqref="O175">
    <cfRule type="cellIs" dxfId="5271" priority="5207" stopIfTrue="1" operator="lessThan">
      <formula>G175</formula>
    </cfRule>
  </conditionalFormatting>
  <conditionalFormatting sqref="O175">
    <cfRule type="cellIs" dxfId="5270" priority="5206" stopIfTrue="1" operator="lessThan">
      <formula>G175</formula>
    </cfRule>
  </conditionalFormatting>
  <conditionalFormatting sqref="O175">
    <cfRule type="cellIs" dxfId="5269" priority="5205" stopIfTrue="1" operator="lessThan">
      <formula>G175</formula>
    </cfRule>
  </conditionalFormatting>
  <conditionalFormatting sqref="O175">
    <cfRule type="cellIs" dxfId="5268" priority="5204" stopIfTrue="1" operator="lessThan">
      <formula>G175</formula>
    </cfRule>
  </conditionalFormatting>
  <conditionalFormatting sqref="O175">
    <cfRule type="cellIs" dxfId="5267" priority="5203" stopIfTrue="1" operator="lessThan">
      <formula>G175</formula>
    </cfRule>
  </conditionalFormatting>
  <conditionalFormatting sqref="O175">
    <cfRule type="cellIs" dxfId="5266" priority="5202" stopIfTrue="1" operator="lessThan">
      <formula>G175</formula>
    </cfRule>
  </conditionalFormatting>
  <conditionalFormatting sqref="O175">
    <cfRule type="cellIs" dxfId="5265" priority="5201" stopIfTrue="1" operator="lessThan">
      <formula>G175</formula>
    </cfRule>
  </conditionalFormatting>
  <conditionalFormatting sqref="O175">
    <cfRule type="cellIs" dxfId="5264" priority="5200" stopIfTrue="1" operator="lessThan">
      <formula>G175</formula>
    </cfRule>
  </conditionalFormatting>
  <conditionalFormatting sqref="O175">
    <cfRule type="cellIs" dxfId="5263" priority="5199" stopIfTrue="1" operator="lessThan">
      <formula>G175</formula>
    </cfRule>
  </conditionalFormatting>
  <conditionalFormatting sqref="O175">
    <cfRule type="cellIs" dxfId="5262" priority="5198" stopIfTrue="1" operator="lessThan">
      <formula>G175</formula>
    </cfRule>
  </conditionalFormatting>
  <conditionalFormatting sqref="O175">
    <cfRule type="cellIs" dxfId="5261" priority="5197" stopIfTrue="1" operator="lessThan">
      <formula>G175</formula>
    </cfRule>
  </conditionalFormatting>
  <conditionalFormatting sqref="O175">
    <cfRule type="cellIs" dxfId="5260" priority="5196" stopIfTrue="1" operator="lessThan">
      <formula>G175</formula>
    </cfRule>
  </conditionalFormatting>
  <conditionalFormatting sqref="O175">
    <cfRule type="cellIs" dxfId="5259" priority="5195" stopIfTrue="1" operator="lessThan">
      <formula>G175</formula>
    </cfRule>
  </conditionalFormatting>
  <conditionalFormatting sqref="O175">
    <cfRule type="cellIs" dxfId="5258" priority="5194" stopIfTrue="1" operator="lessThan">
      <formula>G175</formula>
    </cfRule>
  </conditionalFormatting>
  <conditionalFormatting sqref="O175">
    <cfRule type="cellIs" dxfId="5257" priority="5193" stopIfTrue="1" operator="lessThan">
      <formula>G175</formula>
    </cfRule>
  </conditionalFormatting>
  <conditionalFormatting sqref="O175">
    <cfRule type="cellIs" dxfId="5256" priority="5192" stopIfTrue="1" operator="lessThan">
      <formula>G175</formula>
    </cfRule>
  </conditionalFormatting>
  <conditionalFormatting sqref="O175">
    <cfRule type="cellIs" dxfId="5255" priority="5191" stopIfTrue="1" operator="lessThan">
      <formula>G175</formula>
    </cfRule>
  </conditionalFormatting>
  <conditionalFormatting sqref="O175">
    <cfRule type="cellIs" dxfId="5254" priority="5190" stopIfTrue="1" operator="lessThan">
      <formula>G175</formula>
    </cfRule>
  </conditionalFormatting>
  <conditionalFormatting sqref="O175">
    <cfRule type="cellIs" dxfId="5253" priority="5189" stopIfTrue="1" operator="lessThan">
      <formula>G175</formula>
    </cfRule>
  </conditionalFormatting>
  <conditionalFormatting sqref="O175">
    <cfRule type="cellIs" dxfId="5252" priority="5188" stopIfTrue="1" operator="lessThan">
      <formula>G175</formula>
    </cfRule>
  </conditionalFormatting>
  <conditionalFormatting sqref="O175">
    <cfRule type="cellIs" dxfId="5251" priority="5187" stopIfTrue="1" operator="lessThan">
      <formula>G175</formula>
    </cfRule>
  </conditionalFormatting>
  <conditionalFormatting sqref="O175">
    <cfRule type="cellIs" dxfId="5250" priority="5186" stopIfTrue="1" operator="lessThan">
      <formula>G175</formula>
    </cfRule>
  </conditionalFormatting>
  <conditionalFormatting sqref="O175">
    <cfRule type="cellIs" dxfId="5249" priority="5185" stopIfTrue="1" operator="lessThan">
      <formula>G175</formula>
    </cfRule>
  </conditionalFormatting>
  <conditionalFormatting sqref="O175">
    <cfRule type="cellIs" dxfId="5248" priority="5184" stopIfTrue="1" operator="lessThan">
      <formula>G175</formula>
    </cfRule>
  </conditionalFormatting>
  <conditionalFormatting sqref="O175">
    <cfRule type="cellIs" dxfId="5247" priority="5183" stopIfTrue="1" operator="lessThan">
      <formula>G175</formula>
    </cfRule>
  </conditionalFormatting>
  <conditionalFormatting sqref="O175">
    <cfRule type="cellIs" dxfId="5246" priority="5182" stopIfTrue="1" operator="lessThan">
      <formula>G175</formula>
    </cfRule>
  </conditionalFormatting>
  <conditionalFormatting sqref="O175">
    <cfRule type="cellIs" dxfId="5245" priority="5181" stopIfTrue="1" operator="lessThan">
      <formula>G175</formula>
    </cfRule>
  </conditionalFormatting>
  <conditionalFormatting sqref="O175">
    <cfRule type="cellIs" dxfId="5244" priority="5180" stopIfTrue="1" operator="lessThan">
      <formula>G175</formula>
    </cfRule>
  </conditionalFormatting>
  <conditionalFormatting sqref="O175">
    <cfRule type="cellIs" dxfId="5243" priority="5179" stopIfTrue="1" operator="lessThan">
      <formula>G175</formula>
    </cfRule>
  </conditionalFormatting>
  <conditionalFormatting sqref="O175">
    <cfRule type="cellIs" dxfId="5242" priority="5178" stopIfTrue="1" operator="lessThan">
      <formula>G175</formula>
    </cfRule>
  </conditionalFormatting>
  <conditionalFormatting sqref="O175">
    <cfRule type="cellIs" dxfId="5241" priority="5177" stopIfTrue="1" operator="lessThan">
      <formula>G175</formula>
    </cfRule>
  </conditionalFormatting>
  <conditionalFormatting sqref="O175">
    <cfRule type="cellIs" dxfId="5240" priority="5176" stopIfTrue="1" operator="lessThan">
      <formula>G175</formula>
    </cfRule>
  </conditionalFormatting>
  <conditionalFormatting sqref="O175">
    <cfRule type="cellIs" dxfId="5239" priority="5175" stopIfTrue="1" operator="lessThan">
      <formula>G175</formula>
    </cfRule>
  </conditionalFormatting>
  <conditionalFormatting sqref="O175">
    <cfRule type="cellIs" dxfId="5238" priority="5174" stopIfTrue="1" operator="lessThan">
      <formula>G175</formula>
    </cfRule>
  </conditionalFormatting>
  <conditionalFormatting sqref="O175">
    <cfRule type="cellIs" dxfId="5237" priority="5173" stopIfTrue="1" operator="lessThan">
      <formula>G175</formula>
    </cfRule>
  </conditionalFormatting>
  <conditionalFormatting sqref="O175">
    <cfRule type="cellIs" dxfId="5236" priority="5172" stopIfTrue="1" operator="lessThan">
      <formula>G175</formula>
    </cfRule>
  </conditionalFormatting>
  <conditionalFormatting sqref="O175">
    <cfRule type="cellIs" dxfId="5235" priority="5171" stopIfTrue="1" operator="lessThan">
      <formula>G175</formula>
    </cfRule>
  </conditionalFormatting>
  <conditionalFormatting sqref="O175">
    <cfRule type="cellIs" dxfId="5234" priority="5170" stopIfTrue="1" operator="lessThan">
      <formula>G175</formula>
    </cfRule>
  </conditionalFormatting>
  <conditionalFormatting sqref="O175">
    <cfRule type="cellIs" dxfId="5233" priority="5169" stopIfTrue="1" operator="lessThan">
      <formula>G175</formula>
    </cfRule>
  </conditionalFormatting>
  <conditionalFormatting sqref="O175">
    <cfRule type="cellIs" dxfId="5232" priority="5168" stopIfTrue="1" operator="lessThan">
      <formula>G175</formula>
    </cfRule>
  </conditionalFormatting>
  <conditionalFormatting sqref="O175">
    <cfRule type="cellIs" dxfId="5231" priority="5167" stopIfTrue="1" operator="lessThan">
      <formula>G175</formula>
    </cfRule>
  </conditionalFormatting>
  <conditionalFormatting sqref="O175">
    <cfRule type="cellIs" dxfId="5230" priority="5166" stopIfTrue="1" operator="lessThan">
      <formula>G175</formula>
    </cfRule>
  </conditionalFormatting>
  <conditionalFormatting sqref="O175">
    <cfRule type="cellIs" dxfId="5229" priority="5165" stopIfTrue="1" operator="lessThan">
      <formula>G175</formula>
    </cfRule>
  </conditionalFormatting>
  <conditionalFormatting sqref="O175">
    <cfRule type="cellIs" dxfId="5228" priority="5164" stopIfTrue="1" operator="lessThan">
      <formula>G175</formula>
    </cfRule>
  </conditionalFormatting>
  <conditionalFormatting sqref="O175">
    <cfRule type="cellIs" dxfId="5227" priority="5163" stopIfTrue="1" operator="lessThan">
      <formula>G175</formula>
    </cfRule>
  </conditionalFormatting>
  <conditionalFormatting sqref="O175">
    <cfRule type="cellIs" dxfId="5226" priority="5162" stopIfTrue="1" operator="lessThan">
      <formula>G175</formula>
    </cfRule>
  </conditionalFormatting>
  <conditionalFormatting sqref="O175">
    <cfRule type="cellIs" dxfId="5225" priority="5161" stopIfTrue="1" operator="lessThan">
      <formula>G175</formula>
    </cfRule>
  </conditionalFormatting>
  <conditionalFormatting sqref="O175">
    <cfRule type="cellIs" dxfId="5224" priority="5160" stopIfTrue="1" operator="lessThan">
      <formula>G175</formula>
    </cfRule>
  </conditionalFormatting>
  <conditionalFormatting sqref="O175">
    <cfRule type="cellIs" dxfId="5223" priority="5159" stopIfTrue="1" operator="lessThan">
      <formula>G175</formula>
    </cfRule>
  </conditionalFormatting>
  <conditionalFormatting sqref="O175">
    <cfRule type="cellIs" dxfId="5222" priority="5158" stopIfTrue="1" operator="lessThan">
      <formula>G175</formula>
    </cfRule>
  </conditionalFormatting>
  <conditionalFormatting sqref="O175">
    <cfRule type="cellIs" dxfId="5221" priority="5157" stopIfTrue="1" operator="lessThan">
      <formula>G175</formula>
    </cfRule>
  </conditionalFormatting>
  <conditionalFormatting sqref="O175">
    <cfRule type="cellIs" dxfId="5220" priority="5156" stopIfTrue="1" operator="lessThan">
      <formula>G175</formula>
    </cfRule>
  </conditionalFormatting>
  <conditionalFormatting sqref="O175">
    <cfRule type="cellIs" dxfId="5219" priority="5155" stopIfTrue="1" operator="lessThan">
      <formula>G175</formula>
    </cfRule>
  </conditionalFormatting>
  <conditionalFormatting sqref="O175">
    <cfRule type="cellIs" dxfId="5218" priority="5154" stopIfTrue="1" operator="lessThan">
      <formula>G175</formula>
    </cfRule>
  </conditionalFormatting>
  <conditionalFormatting sqref="O175">
    <cfRule type="cellIs" dxfId="5217" priority="5153" stopIfTrue="1" operator="lessThan">
      <formula>G175</formula>
    </cfRule>
  </conditionalFormatting>
  <conditionalFormatting sqref="O175">
    <cfRule type="cellIs" dxfId="5216" priority="5152" stopIfTrue="1" operator="lessThan">
      <formula>G175</formula>
    </cfRule>
  </conditionalFormatting>
  <conditionalFormatting sqref="O175">
    <cfRule type="cellIs" dxfId="5215" priority="5151" stopIfTrue="1" operator="lessThan">
      <formula>G175</formula>
    </cfRule>
  </conditionalFormatting>
  <conditionalFormatting sqref="O175">
    <cfRule type="cellIs" dxfId="5214" priority="5150" stopIfTrue="1" operator="lessThan">
      <formula>G175</formula>
    </cfRule>
  </conditionalFormatting>
  <conditionalFormatting sqref="O175">
    <cfRule type="cellIs" dxfId="5213" priority="5149" stopIfTrue="1" operator="lessThan">
      <formula>G175</formula>
    </cfRule>
  </conditionalFormatting>
  <conditionalFormatting sqref="O175">
    <cfRule type="cellIs" dxfId="5212" priority="5148" stopIfTrue="1" operator="lessThan">
      <formula>G175</formula>
    </cfRule>
  </conditionalFormatting>
  <conditionalFormatting sqref="O175">
    <cfRule type="cellIs" dxfId="5211" priority="5147" stopIfTrue="1" operator="lessThan">
      <formula>G175</formula>
    </cfRule>
  </conditionalFormatting>
  <conditionalFormatting sqref="O175">
    <cfRule type="cellIs" dxfId="5210" priority="5146" stopIfTrue="1" operator="lessThan">
      <formula>G175</formula>
    </cfRule>
  </conditionalFormatting>
  <conditionalFormatting sqref="O175">
    <cfRule type="cellIs" dxfId="5209" priority="5145" stopIfTrue="1" operator="lessThan">
      <formula>G175</formula>
    </cfRule>
  </conditionalFormatting>
  <conditionalFormatting sqref="O175">
    <cfRule type="cellIs" dxfId="5208" priority="5144" stopIfTrue="1" operator="lessThan">
      <formula>G175</formula>
    </cfRule>
  </conditionalFormatting>
  <conditionalFormatting sqref="O175">
    <cfRule type="cellIs" dxfId="5207" priority="5143" stopIfTrue="1" operator="lessThan">
      <formula>G175</formula>
    </cfRule>
  </conditionalFormatting>
  <conditionalFormatting sqref="O175">
    <cfRule type="cellIs" dxfId="5206" priority="5142" stopIfTrue="1" operator="lessThan">
      <formula>G175</formula>
    </cfRule>
  </conditionalFormatting>
  <conditionalFormatting sqref="O175">
    <cfRule type="cellIs" dxfId="5205" priority="5141" stopIfTrue="1" operator="lessThan">
      <formula>G175</formula>
    </cfRule>
  </conditionalFormatting>
  <conditionalFormatting sqref="O175">
    <cfRule type="cellIs" dxfId="5204" priority="5140" stopIfTrue="1" operator="lessThan">
      <formula>G175</formula>
    </cfRule>
  </conditionalFormatting>
  <conditionalFormatting sqref="O175">
    <cfRule type="cellIs" dxfId="5203" priority="5139" stopIfTrue="1" operator="lessThan">
      <formula>G175</formula>
    </cfRule>
  </conditionalFormatting>
  <conditionalFormatting sqref="O175">
    <cfRule type="cellIs" dxfId="5202" priority="5138" stopIfTrue="1" operator="lessThan">
      <formula>G175</formula>
    </cfRule>
  </conditionalFormatting>
  <conditionalFormatting sqref="O175">
    <cfRule type="cellIs" dxfId="5201" priority="5137" stopIfTrue="1" operator="lessThan">
      <formula>G175</formula>
    </cfRule>
  </conditionalFormatting>
  <conditionalFormatting sqref="O175">
    <cfRule type="cellIs" dxfId="5200" priority="5136" stopIfTrue="1" operator="lessThan">
      <formula>G175</formula>
    </cfRule>
  </conditionalFormatting>
  <conditionalFormatting sqref="O175">
    <cfRule type="cellIs" dxfId="5199" priority="5135" stopIfTrue="1" operator="lessThan">
      <formula>G175</formula>
    </cfRule>
  </conditionalFormatting>
  <conditionalFormatting sqref="O175">
    <cfRule type="cellIs" dxfId="5198" priority="5134" stopIfTrue="1" operator="lessThan">
      <formula>G175</formula>
    </cfRule>
  </conditionalFormatting>
  <conditionalFormatting sqref="O175">
    <cfRule type="cellIs" dxfId="5197" priority="5133" stopIfTrue="1" operator="lessThan">
      <formula>G175</formula>
    </cfRule>
  </conditionalFormatting>
  <conditionalFormatting sqref="O175">
    <cfRule type="cellIs" dxfId="5196" priority="5132" stopIfTrue="1" operator="lessThan">
      <formula>G175</formula>
    </cfRule>
  </conditionalFormatting>
  <conditionalFormatting sqref="O175">
    <cfRule type="cellIs" dxfId="5195" priority="5131" stopIfTrue="1" operator="lessThan">
      <formula>G175</formula>
    </cfRule>
  </conditionalFormatting>
  <conditionalFormatting sqref="O175">
    <cfRule type="cellIs" dxfId="5194" priority="5130" stopIfTrue="1" operator="lessThan">
      <formula>G175</formula>
    </cfRule>
  </conditionalFormatting>
  <conditionalFormatting sqref="O175">
    <cfRule type="cellIs" dxfId="5193" priority="5129" stopIfTrue="1" operator="lessThan">
      <formula>G175</formula>
    </cfRule>
  </conditionalFormatting>
  <conditionalFormatting sqref="O175">
    <cfRule type="cellIs" dxfId="5192" priority="5128" stopIfTrue="1" operator="lessThan">
      <formula>G175</formula>
    </cfRule>
  </conditionalFormatting>
  <conditionalFormatting sqref="O175">
    <cfRule type="cellIs" dxfId="5191" priority="5127" stopIfTrue="1" operator="lessThan">
      <formula>G175</formula>
    </cfRule>
  </conditionalFormatting>
  <conditionalFormatting sqref="O175">
    <cfRule type="cellIs" dxfId="5190" priority="5126" stopIfTrue="1" operator="lessThan">
      <formula>G175</formula>
    </cfRule>
  </conditionalFormatting>
  <conditionalFormatting sqref="O175">
    <cfRule type="cellIs" dxfId="5189" priority="5125" stopIfTrue="1" operator="lessThan">
      <formula>G175</formula>
    </cfRule>
  </conditionalFormatting>
  <conditionalFormatting sqref="O175">
    <cfRule type="cellIs" dxfId="5188" priority="5124" stopIfTrue="1" operator="lessThan">
      <formula>G175</formula>
    </cfRule>
  </conditionalFormatting>
  <conditionalFormatting sqref="O175">
    <cfRule type="cellIs" dxfId="5187" priority="5123" stopIfTrue="1" operator="lessThan">
      <formula>G175</formula>
    </cfRule>
  </conditionalFormatting>
  <conditionalFormatting sqref="O175">
    <cfRule type="cellIs" dxfId="5186" priority="5122" stopIfTrue="1" operator="lessThan">
      <formula>G175</formula>
    </cfRule>
  </conditionalFormatting>
  <conditionalFormatting sqref="O175">
    <cfRule type="cellIs" dxfId="5185" priority="5121" stopIfTrue="1" operator="lessThan">
      <formula>G175</formula>
    </cfRule>
  </conditionalFormatting>
  <conditionalFormatting sqref="O175">
    <cfRule type="cellIs" dxfId="5184" priority="5120" stopIfTrue="1" operator="lessThan">
      <formula>G175</formula>
    </cfRule>
  </conditionalFormatting>
  <conditionalFormatting sqref="O175">
    <cfRule type="cellIs" dxfId="5183" priority="5119" stopIfTrue="1" operator="lessThan">
      <formula>G175</formula>
    </cfRule>
  </conditionalFormatting>
  <conditionalFormatting sqref="O175">
    <cfRule type="cellIs" dxfId="5182" priority="5118" stopIfTrue="1" operator="lessThan">
      <formula>G175</formula>
    </cfRule>
  </conditionalFormatting>
  <conditionalFormatting sqref="O175">
    <cfRule type="cellIs" dxfId="5181" priority="5117" stopIfTrue="1" operator="lessThan">
      <formula>G175</formula>
    </cfRule>
  </conditionalFormatting>
  <conditionalFormatting sqref="O175">
    <cfRule type="cellIs" dxfId="5180" priority="5116" stopIfTrue="1" operator="lessThan">
      <formula>G175</formula>
    </cfRule>
  </conditionalFormatting>
  <conditionalFormatting sqref="O175">
    <cfRule type="cellIs" dxfId="5179" priority="5115" stopIfTrue="1" operator="lessThan">
      <formula>G175</formula>
    </cfRule>
  </conditionalFormatting>
  <conditionalFormatting sqref="O175">
    <cfRule type="cellIs" dxfId="5178" priority="5114" stopIfTrue="1" operator="lessThan">
      <formula>G175</formula>
    </cfRule>
  </conditionalFormatting>
  <conditionalFormatting sqref="O175">
    <cfRule type="cellIs" dxfId="5177" priority="5113" stopIfTrue="1" operator="lessThan">
      <formula>G175</formula>
    </cfRule>
  </conditionalFormatting>
  <conditionalFormatting sqref="O175">
    <cfRule type="cellIs" dxfId="5176" priority="5112" stopIfTrue="1" operator="lessThan">
      <formula>G175</formula>
    </cfRule>
  </conditionalFormatting>
  <conditionalFormatting sqref="O175">
    <cfRule type="cellIs" dxfId="5175" priority="5111" stopIfTrue="1" operator="lessThan">
      <formula>G175</formula>
    </cfRule>
  </conditionalFormatting>
  <conditionalFormatting sqref="O175">
    <cfRule type="cellIs" dxfId="5174" priority="5110" stopIfTrue="1" operator="lessThan">
      <formula>G175</formula>
    </cfRule>
  </conditionalFormatting>
  <conditionalFormatting sqref="O175">
    <cfRule type="cellIs" dxfId="5173" priority="5109" stopIfTrue="1" operator="lessThan">
      <formula>G175</formula>
    </cfRule>
  </conditionalFormatting>
  <conditionalFormatting sqref="O175">
    <cfRule type="cellIs" dxfId="5172" priority="5108" stopIfTrue="1" operator="lessThan">
      <formula>G175</formula>
    </cfRule>
  </conditionalFormatting>
  <conditionalFormatting sqref="O175">
    <cfRule type="cellIs" dxfId="5171" priority="5107" stopIfTrue="1" operator="lessThan">
      <formula>G175</formula>
    </cfRule>
  </conditionalFormatting>
  <conditionalFormatting sqref="O175">
    <cfRule type="cellIs" dxfId="5170" priority="5106" stopIfTrue="1" operator="lessThan">
      <formula>G175</formula>
    </cfRule>
  </conditionalFormatting>
  <conditionalFormatting sqref="O175">
    <cfRule type="cellIs" dxfId="5169" priority="5105" stopIfTrue="1" operator="lessThan">
      <formula>G175</formula>
    </cfRule>
  </conditionalFormatting>
  <conditionalFormatting sqref="O175">
    <cfRule type="cellIs" dxfId="5168" priority="5104" stopIfTrue="1" operator="lessThan">
      <formula>G175</formula>
    </cfRule>
  </conditionalFormatting>
  <conditionalFormatting sqref="O175">
    <cfRule type="cellIs" dxfId="5167" priority="5103" stopIfTrue="1" operator="lessThan">
      <formula>G175</formula>
    </cfRule>
  </conditionalFormatting>
  <conditionalFormatting sqref="O175">
    <cfRule type="cellIs" dxfId="5166" priority="5102" stopIfTrue="1" operator="lessThan">
      <formula>G175</formula>
    </cfRule>
  </conditionalFormatting>
  <conditionalFormatting sqref="O175">
    <cfRule type="cellIs" dxfId="5165" priority="5101" stopIfTrue="1" operator="lessThan">
      <formula>G175</formula>
    </cfRule>
  </conditionalFormatting>
  <conditionalFormatting sqref="O175">
    <cfRule type="cellIs" dxfId="5164" priority="5100" stopIfTrue="1" operator="lessThan">
      <formula>G175</formula>
    </cfRule>
  </conditionalFormatting>
  <conditionalFormatting sqref="O175">
    <cfRule type="cellIs" dxfId="5163" priority="5099" stopIfTrue="1" operator="lessThan">
      <formula>G175</formula>
    </cfRule>
  </conditionalFormatting>
  <conditionalFormatting sqref="O175">
    <cfRule type="cellIs" dxfId="5162" priority="5098" stopIfTrue="1" operator="lessThan">
      <formula>G175</formula>
    </cfRule>
  </conditionalFormatting>
  <conditionalFormatting sqref="O175">
    <cfRule type="cellIs" dxfId="5161" priority="5097" stopIfTrue="1" operator="lessThan">
      <formula>G175</formula>
    </cfRule>
  </conditionalFormatting>
  <conditionalFormatting sqref="O175">
    <cfRule type="cellIs" dxfId="5160" priority="5096" stopIfTrue="1" operator="lessThan">
      <formula>G175</formula>
    </cfRule>
  </conditionalFormatting>
  <conditionalFormatting sqref="O175">
    <cfRule type="cellIs" dxfId="5159" priority="5095" stopIfTrue="1" operator="lessThan">
      <formula>G175</formula>
    </cfRule>
  </conditionalFormatting>
  <conditionalFormatting sqref="O175">
    <cfRule type="cellIs" dxfId="5158" priority="5094" stopIfTrue="1" operator="lessThan">
      <formula>G175</formula>
    </cfRule>
  </conditionalFormatting>
  <conditionalFormatting sqref="O175">
    <cfRule type="cellIs" dxfId="5157" priority="5093" stopIfTrue="1" operator="lessThan">
      <formula>G175</formula>
    </cfRule>
  </conditionalFormatting>
  <conditionalFormatting sqref="O175">
    <cfRule type="cellIs" dxfId="5156" priority="5092" stopIfTrue="1" operator="lessThan">
      <formula>G175</formula>
    </cfRule>
  </conditionalFormatting>
  <conditionalFormatting sqref="O175">
    <cfRule type="cellIs" dxfId="5155" priority="5091" stopIfTrue="1" operator="lessThan">
      <formula>G175</formula>
    </cfRule>
  </conditionalFormatting>
  <conditionalFormatting sqref="O175">
    <cfRule type="cellIs" dxfId="5154" priority="5090" stopIfTrue="1" operator="lessThan">
      <formula>G175</formula>
    </cfRule>
  </conditionalFormatting>
  <conditionalFormatting sqref="O175">
    <cfRule type="cellIs" dxfId="5153" priority="5089" stopIfTrue="1" operator="lessThan">
      <formula>G175</formula>
    </cfRule>
  </conditionalFormatting>
  <conditionalFormatting sqref="O175">
    <cfRule type="cellIs" dxfId="5152" priority="5088" stopIfTrue="1" operator="lessThan">
      <formula>G175</formula>
    </cfRule>
  </conditionalFormatting>
  <conditionalFormatting sqref="O175">
    <cfRule type="cellIs" dxfId="5151" priority="5087" stopIfTrue="1" operator="lessThan">
      <formula>G175</formula>
    </cfRule>
  </conditionalFormatting>
  <conditionalFormatting sqref="O175">
    <cfRule type="cellIs" dxfId="5150" priority="5086" stopIfTrue="1" operator="lessThan">
      <formula>G175</formula>
    </cfRule>
  </conditionalFormatting>
  <conditionalFormatting sqref="O175">
    <cfRule type="cellIs" dxfId="5149" priority="5085" stopIfTrue="1" operator="lessThan">
      <formula>G175</formula>
    </cfRule>
  </conditionalFormatting>
  <conditionalFormatting sqref="O175">
    <cfRule type="cellIs" dxfId="5148" priority="5084" stopIfTrue="1" operator="lessThan">
      <formula>G175</formula>
    </cfRule>
  </conditionalFormatting>
  <conditionalFormatting sqref="O175">
    <cfRule type="cellIs" dxfId="5147" priority="5083" stopIfTrue="1" operator="lessThan">
      <formula>G175</formula>
    </cfRule>
  </conditionalFormatting>
  <conditionalFormatting sqref="O175">
    <cfRule type="cellIs" dxfId="5146" priority="5082" stopIfTrue="1" operator="lessThan">
      <formula>G175</formula>
    </cfRule>
  </conditionalFormatting>
  <conditionalFormatting sqref="O175">
    <cfRule type="cellIs" dxfId="5145" priority="5081" stopIfTrue="1" operator="lessThan">
      <formula>G175</formula>
    </cfRule>
  </conditionalFormatting>
  <conditionalFormatting sqref="O175">
    <cfRule type="cellIs" dxfId="5144" priority="5080" stopIfTrue="1" operator="lessThan">
      <formula>G175</formula>
    </cfRule>
  </conditionalFormatting>
  <conditionalFormatting sqref="O175">
    <cfRule type="cellIs" dxfId="5143" priority="5079" stopIfTrue="1" operator="lessThan">
      <formula>G175</formula>
    </cfRule>
  </conditionalFormatting>
  <conditionalFormatting sqref="O175">
    <cfRule type="cellIs" dxfId="5142" priority="5078" stopIfTrue="1" operator="lessThan">
      <formula>G175</formula>
    </cfRule>
  </conditionalFormatting>
  <conditionalFormatting sqref="O175">
    <cfRule type="cellIs" dxfId="5141" priority="5077" stopIfTrue="1" operator="lessThan">
      <formula>G175</formula>
    </cfRule>
  </conditionalFormatting>
  <conditionalFormatting sqref="O175">
    <cfRule type="cellIs" dxfId="5140" priority="5076" stopIfTrue="1" operator="lessThan">
      <formula>G175</formula>
    </cfRule>
  </conditionalFormatting>
  <conditionalFormatting sqref="O175">
    <cfRule type="cellIs" dxfId="5139" priority="5075" stopIfTrue="1" operator="lessThan">
      <formula>G175</formula>
    </cfRule>
  </conditionalFormatting>
  <conditionalFormatting sqref="O175">
    <cfRule type="cellIs" dxfId="5138" priority="5074" stopIfTrue="1" operator="lessThan">
      <formula>G175</formula>
    </cfRule>
  </conditionalFormatting>
  <conditionalFormatting sqref="O175">
    <cfRule type="cellIs" dxfId="5137" priority="5073" stopIfTrue="1" operator="lessThan">
      <formula>G175</formula>
    </cfRule>
  </conditionalFormatting>
  <conditionalFormatting sqref="O175">
    <cfRule type="cellIs" dxfId="5136" priority="5072" stopIfTrue="1" operator="lessThan">
      <formula>G175</formula>
    </cfRule>
  </conditionalFormatting>
  <conditionalFormatting sqref="O175">
    <cfRule type="cellIs" dxfId="5135" priority="5071" stopIfTrue="1" operator="lessThan">
      <formula>G175</formula>
    </cfRule>
  </conditionalFormatting>
  <conditionalFormatting sqref="O175">
    <cfRule type="cellIs" dxfId="5134" priority="5070" stopIfTrue="1" operator="lessThan">
      <formula>G175</formula>
    </cfRule>
  </conditionalFormatting>
  <conditionalFormatting sqref="O175">
    <cfRule type="cellIs" dxfId="5133" priority="5069" stopIfTrue="1" operator="lessThan">
      <formula>G175</formula>
    </cfRule>
  </conditionalFormatting>
  <conditionalFormatting sqref="O175">
    <cfRule type="cellIs" dxfId="5132" priority="5068" stopIfTrue="1" operator="lessThan">
      <formula>G175</formula>
    </cfRule>
  </conditionalFormatting>
  <conditionalFormatting sqref="O175">
    <cfRule type="cellIs" dxfId="5131" priority="5067" stopIfTrue="1" operator="lessThan">
      <formula>G175</formula>
    </cfRule>
  </conditionalFormatting>
  <conditionalFormatting sqref="O175">
    <cfRule type="cellIs" dxfId="5130" priority="5066" stopIfTrue="1" operator="lessThan">
      <formula>G175</formula>
    </cfRule>
  </conditionalFormatting>
  <conditionalFormatting sqref="O175">
    <cfRule type="cellIs" dxfId="5129" priority="5065" stopIfTrue="1" operator="lessThan">
      <formula>G175</formula>
    </cfRule>
  </conditionalFormatting>
  <conditionalFormatting sqref="O175">
    <cfRule type="cellIs" dxfId="5128" priority="5064" stopIfTrue="1" operator="lessThan">
      <formula>G175</formula>
    </cfRule>
  </conditionalFormatting>
  <conditionalFormatting sqref="O175">
    <cfRule type="cellIs" dxfId="5127" priority="5063" stopIfTrue="1" operator="lessThan">
      <formula>G175</formula>
    </cfRule>
  </conditionalFormatting>
  <conditionalFormatting sqref="O175">
    <cfRule type="cellIs" dxfId="5126" priority="5062" stopIfTrue="1" operator="lessThan">
      <formula>G175</formula>
    </cfRule>
  </conditionalFormatting>
  <conditionalFormatting sqref="O175">
    <cfRule type="cellIs" dxfId="5125" priority="5061" stopIfTrue="1" operator="lessThan">
      <formula>G175</formula>
    </cfRule>
  </conditionalFormatting>
  <conditionalFormatting sqref="O175">
    <cfRule type="cellIs" dxfId="5124" priority="5060" stopIfTrue="1" operator="lessThan">
      <formula>G175</formula>
    </cfRule>
  </conditionalFormatting>
  <conditionalFormatting sqref="O175">
    <cfRule type="cellIs" dxfId="5123" priority="5059" stopIfTrue="1" operator="lessThan">
      <formula>G175</formula>
    </cfRule>
  </conditionalFormatting>
  <conditionalFormatting sqref="O175">
    <cfRule type="cellIs" dxfId="5122" priority="5058" stopIfTrue="1" operator="lessThan">
      <formula>G175</formula>
    </cfRule>
  </conditionalFormatting>
  <conditionalFormatting sqref="O175">
    <cfRule type="cellIs" dxfId="5121" priority="5057" stopIfTrue="1" operator="lessThan">
      <formula>G175</formula>
    </cfRule>
  </conditionalFormatting>
  <conditionalFormatting sqref="O175">
    <cfRule type="cellIs" dxfId="5120" priority="5056" stopIfTrue="1" operator="lessThan">
      <formula>G175</formula>
    </cfRule>
  </conditionalFormatting>
  <conditionalFormatting sqref="O175">
    <cfRule type="cellIs" dxfId="5119" priority="5055" stopIfTrue="1" operator="lessThan">
      <formula>G175</formula>
    </cfRule>
  </conditionalFormatting>
  <conditionalFormatting sqref="O175">
    <cfRule type="cellIs" dxfId="5118" priority="5054" stopIfTrue="1" operator="lessThan">
      <formula>G175</formula>
    </cfRule>
  </conditionalFormatting>
  <conditionalFormatting sqref="O175">
    <cfRule type="cellIs" dxfId="5117" priority="5053" stopIfTrue="1" operator="lessThan">
      <formula>G175</formula>
    </cfRule>
  </conditionalFormatting>
  <conditionalFormatting sqref="O175">
    <cfRule type="cellIs" dxfId="5116" priority="5052" stopIfTrue="1" operator="lessThan">
      <formula>G175</formula>
    </cfRule>
  </conditionalFormatting>
  <conditionalFormatting sqref="O175">
    <cfRule type="cellIs" dxfId="5115" priority="5051" stopIfTrue="1" operator="lessThan">
      <formula>G175</formula>
    </cfRule>
  </conditionalFormatting>
  <conditionalFormatting sqref="O175">
    <cfRule type="cellIs" dxfId="5114" priority="5050" stopIfTrue="1" operator="lessThan">
      <formula>G175</formula>
    </cfRule>
  </conditionalFormatting>
  <conditionalFormatting sqref="O175">
    <cfRule type="cellIs" dxfId="5113" priority="5049" stopIfTrue="1" operator="lessThan">
      <formula>G175</formula>
    </cfRule>
  </conditionalFormatting>
  <conditionalFormatting sqref="O175">
    <cfRule type="cellIs" dxfId="5112" priority="5048" stopIfTrue="1" operator="lessThan">
      <formula>G175</formula>
    </cfRule>
  </conditionalFormatting>
  <conditionalFormatting sqref="O175">
    <cfRule type="cellIs" dxfId="5111" priority="5047" stopIfTrue="1" operator="lessThan">
      <formula>G175</formula>
    </cfRule>
  </conditionalFormatting>
  <conditionalFormatting sqref="O175">
    <cfRule type="cellIs" dxfId="5110" priority="5046" stopIfTrue="1" operator="lessThan">
      <formula>G175</formula>
    </cfRule>
  </conditionalFormatting>
  <conditionalFormatting sqref="O175">
    <cfRule type="cellIs" dxfId="5109" priority="5045" stopIfTrue="1" operator="lessThan">
      <formula>G175</formula>
    </cfRule>
  </conditionalFormatting>
  <conditionalFormatting sqref="O175">
    <cfRule type="cellIs" dxfId="5108" priority="5044" stopIfTrue="1" operator="lessThan">
      <formula>G175</formula>
    </cfRule>
  </conditionalFormatting>
  <conditionalFormatting sqref="O175">
    <cfRule type="cellIs" dxfId="5107" priority="5043" stopIfTrue="1" operator="lessThan">
      <formula>G175</formula>
    </cfRule>
  </conditionalFormatting>
  <conditionalFormatting sqref="O175">
    <cfRule type="cellIs" dxfId="5106" priority="5042" stopIfTrue="1" operator="lessThan">
      <formula>G175</formula>
    </cfRule>
  </conditionalFormatting>
  <conditionalFormatting sqref="O175">
    <cfRule type="cellIs" dxfId="5105" priority="5041" stopIfTrue="1" operator="lessThan">
      <formula>G175</formula>
    </cfRule>
  </conditionalFormatting>
  <conditionalFormatting sqref="O175">
    <cfRule type="cellIs" dxfId="5104" priority="5040" stopIfTrue="1" operator="lessThan">
      <formula>G175</formula>
    </cfRule>
  </conditionalFormatting>
  <conditionalFormatting sqref="O175">
    <cfRule type="cellIs" dxfId="5103" priority="5039" stopIfTrue="1" operator="lessThan">
      <formula>G175</formula>
    </cfRule>
  </conditionalFormatting>
  <conditionalFormatting sqref="O175">
    <cfRule type="cellIs" dxfId="5102" priority="5038" stopIfTrue="1" operator="lessThan">
      <formula>G175</formula>
    </cfRule>
  </conditionalFormatting>
  <conditionalFormatting sqref="O175">
    <cfRule type="cellIs" dxfId="5101" priority="5037" stopIfTrue="1" operator="lessThan">
      <formula>G175</formula>
    </cfRule>
  </conditionalFormatting>
  <conditionalFormatting sqref="O175">
    <cfRule type="cellIs" dxfId="5100" priority="5036" stopIfTrue="1" operator="lessThan">
      <formula>G175</formula>
    </cfRule>
  </conditionalFormatting>
  <conditionalFormatting sqref="O175">
    <cfRule type="cellIs" dxfId="5099" priority="5035" stopIfTrue="1" operator="lessThan">
      <formula>G175</formula>
    </cfRule>
  </conditionalFormatting>
  <conditionalFormatting sqref="O175">
    <cfRule type="cellIs" dxfId="5098" priority="5034" stopIfTrue="1" operator="lessThan">
      <formula>G175</formula>
    </cfRule>
  </conditionalFormatting>
  <conditionalFormatting sqref="O175">
    <cfRule type="cellIs" dxfId="5097" priority="5033" stopIfTrue="1" operator="lessThan">
      <formula>G175</formula>
    </cfRule>
  </conditionalFormatting>
  <conditionalFormatting sqref="O175">
    <cfRule type="cellIs" dxfId="5096" priority="5032" stopIfTrue="1" operator="lessThan">
      <formula>G175</formula>
    </cfRule>
  </conditionalFormatting>
  <conditionalFormatting sqref="O175">
    <cfRule type="cellIs" dxfId="5095" priority="5031" stopIfTrue="1" operator="lessThan">
      <formula>G175</formula>
    </cfRule>
  </conditionalFormatting>
  <conditionalFormatting sqref="O175">
    <cfRule type="cellIs" dxfId="5094" priority="5030" stopIfTrue="1" operator="lessThan">
      <formula>G175</formula>
    </cfRule>
  </conditionalFormatting>
  <conditionalFormatting sqref="O175">
    <cfRule type="cellIs" dxfId="5093" priority="5029" stopIfTrue="1" operator="lessThan">
      <formula>G175</formula>
    </cfRule>
  </conditionalFormatting>
  <conditionalFormatting sqref="O175">
    <cfRule type="cellIs" dxfId="5092" priority="5028" stopIfTrue="1" operator="lessThan">
      <formula>G175</formula>
    </cfRule>
  </conditionalFormatting>
  <conditionalFormatting sqref="O175">
    <cfRule type="cellIs" dxfId="5091" priority="5027" stopIfTrue="1" operator="lessThan">
      <formula>G175</formula>
    </cfRule>
  </conditionalFormatting>
  <conditionalFormatting sqref="O175">
    <cfRule type="cellIs" dxfId="5090" priority="5026" stopIfTrue="1" operator="lessThan">
      <formula>G175</formula>
    </cfRule>
  </conditionalFormatting>
  <conditionalFormatting sqref="O175">
    <cfRule type="cellIs" dxfId="5089" priority="5025" stopIfTrue="1" operator="lessThan">
      <formula>G175</formula>
    </cfRule>
  </conditionalFormatting>
  <conditionalFormatting sqref="O175">
    <cfRule type="cellIs" dxfId="5088" priority="5024" stopIfTrue="1" operator="lessThan">
      <formula>G175</formula>
    </cfRule>
  </conditionalFormatting>
  <conditionalFormatting sqref="O175">
    <cfRule type="cellIs" dxfId="5087" priority="5023" stopIfTrue="1" operator="lessThan">
      <formula>G175</formula>
    </cfRule>
  </conditionalFormatting>
  <conditionalFormatting sqref="O175">
    <cfRule type="cellIs" dxfId="5086" priority="5022" stopIfTrue="1" operator="lessThan">
      <formula>G175</formula>
    </cfRule>
  </conditionalFormatting>
  <conditionalFormatting sqref="O175">
    <cfRule type="cellIs" dxfId="5085" priority="5021" stopIfTrue="1" operator="lessThan">
      <formula>G175</formula>
    </cfRule>
  </conditionalFormatting>
  <conditionalFormatting sqref="O175">
    <cfRule type="cellIs" dxfId="5084" priority="5020" stopIfTrue="1" operator="lessThan">
      <formula>G175</formula>
    </cfRule>
  </conditionalFormatting>
  <conditionalFormatting sqref="O175">
    <cfRule type="cellIs" dxfId="5083" priority="5019" stopIfTrue="1" operator="lessThan">
      <formula>G175</formula>
    </cfRule>
  </conditionalFormatting>
  <conditionalFormatting sqref="O175">
    <cfRule type="cellIs" dxfId="5082" priority="5018" stopIfTrue="1" operator="lessThan">
      <formula>G175</formula>
    </cfRule>
  </conditionalFormatting>
  <conditionalFormatting sqref="O175">
    <cfRule type="cellIs" dxfId="5081" priority="5017" stopIfTrue="1" operator="lessThan">
      <formula>G175</formula>
    </cfRule>
  </conditionalFormatting>
  <conditionalFormatting sqref="O175">
    <cfRule type="cellIs" dxfId="5080" priority="5016" stopIfTrue="1" operator="lessThan">
      <formula>G175</formula>
    </cfRule>
  </conditionalFormatting>
  <conditionalFormatting sqref="O175">
    <cfRule type="cellIs" dxfId="5079" priority="5015" stopIfTrue="1" operator="lessThan">
      <formula>G175</formula>
    </cfRule>
  </conditionalFormatting>
  <conditionalFormatting sqref="O175">
    <cfRule type="cellIs" dxfId="5078" priority="5014" stopIfTrue="1" operator="lessThan">
      <formula>G175</formula>
    </cfRule>
  </conditionalFormatting>
  <conditionalFormatting sqref="O175">
    <cfRule type="cellIs" dxfId="5077" priority="5013" stopIfTrue="1" operator="lessThan">
      <formula>G175</formula>
    </cfRule>
  </conditionalFormatting>
  <conditionalFormatting sqref="O175">
    <cfRule type="cellIs" dxfId="5076" priority="5012" stopIfTrue="1" operator="lessThan">
      <formula>G175</formula>
    </cfRule>
  </conditionalFormatting>
  <conditionalFormatting sqref="O175">
    <cfRule type="cellIs" dxfId="5075" priority="5011" stopIfTrue="1" operator="lessThan">
      <formula>G175</formula>
    </cfRule>
  </conditionalFormatting>
  <conditionalFormatting sqref="O175">
    <cfRule type="cellIs" dxfId="5074" priority="5010" stopIfTrue="1" operator="lessThan">
      <formula>G175</formula>
    </cfRule>
  </conditionalFormatting>
  <conditionalFormatting sqref="O175">
    <cfRule type="cellIs" dxfId="5073" priority="5009" stopIfTrue="1" operator="lessThan">
      <formula>G175</formula>
    </cfRule>
  </conditionalFormatting>
  <conditionalFormatting sqref="O175">
    <cfRule type="cellIs" dxfId="5072" priority="5008" stopIfTrue="1" operator="lessThan">
      <formula>G175</formula>
    </cfRule>
  </conditionalFormatting>
  <conditionalFormatting sqref="O175">
    <cfRule type="cellIs" dxfId="5071" priority="5007" stopIfTrue="1" operator="lessThan">
      <formula>G175</formula>
    </cfRule>
  </conditionalFormatting>
  <conditionalFormatting sqref="O175">
    <cfRule type="cellIs" dxfId="5070" priority="5006" stopIfTrue="1" operator="lessThan">
      <formula>G175</formula>
    </cfRule>
  </conditionalFormatting>
  <conditionalFormatting sqref="O175">
    <cfRule type="cellIs" dxfId="5069" priority="5005" stopIfTrue="1" operator="lessThan">
      <formula>G175</formula>
    </cfRule>
  </conditionalFormatting>
  <conditionalFormatting sqref="O175">
    <cfRule type="cellIs" dxfId="5068" priority="5004" stopIfTrue="1" operator="lessThan">
      <formula>G175</formula>
    </cfRule>
  </conditionalFormatting>
  <conditionalFormatting sqref="O175">
    <cfRule type="cellIs" dxfId="5067" priority="5003" stopIfTrue="1" operator="lessThan">
      <formula>G175</formula>
    </cfRule>
  </conditionalFormatting>
  <conditionalFormatting sqref="O175">
    <cfRule type="cellIs" dxfId="5066" priority="5002" stopIfTrue="1" operator="lessThan">
      <formula>G175</formula>
    </cfRule>
  </conditionalFormatting>
  <conditionalFormatting sqref="O175">
    <cfRule type="cellIs" dxfId="5065" priority="5001" stopIfTrue="1" operator="lessThan">
      <formula>G175</formula>
    </cfRule>
  </conditionalFormatting>
  <conditionalFormatting sqref="O175">
    <cfRule type="cellIs" dxfId="5064" priority="5000" stopIfTrue="1" operator="lessThan">
      <formula>G175</formula>
    </cfRule>
  </conditionalFormatting>
  <conditionalFormatting sqref="O175">
    <cfRule type="cellIs" dxfId="5063" priority="4999" stopIfTrue="1" operator="lessThan">
      <formula>G175</formula>
    </cfRule>
  </conditionalFormatting>
  <conditionalFormatting sqref="O175">
    <cfRule type="cellIs" dxfId="5062" priority="4998" stopIfTrue="1" operator="lessThan">
      <formula>G175</formula>
    </cfRule>
  </conditionalFormatting>
  <conditionalFormatting sqref="O175">
    <cfRule type="cellIs" dxfId="5061" priority="4997" stopIfTrue="1" operator="lessThan">
      <formula>G175</formula>
    </cfRule>
  </conditionalFormatting>
  <conditionalFormatting sqref="O175">
    <cfRule type="cellIs" dxfId="5060" priority="4996" stopIfTrue="1" operator="lessThan">
      <formula>G175</formula>
    </cfRule>
  </conditionalFormatting>
  <conditionalFormatting sqref="O175">
    <cfRule type="cellIs" dxfId="5059" priority="4995" stopIfTrue="1" operator="lessThan">
      <formula>G175</formula>
    </cfRule>
  </conditionalFormatting>
  <conditionalFormatting sqref="O175">
    <cfRule type="cellIs" dxfId="5058" priority="4994" stopIfTrue="1" operator="lessThan">
      <formula>G175</formula>
    </cfRule>
  </conditionalFormatting>
  <conditionalFormatting sqref="O175">
    <cfRule type="cellIs" dxfId="5057" priority="4993" stopIfTrue="1" operator="lessThan">
      <formula>G175</formula>
    </cfRule>
  </conditionalFormatting>
  <conditionalFormatting sqref="O175">
    <cfRule type="cellIs" dxfId="5056" priority="4992" stopIfTrue="1" operator="lessThan">
      <formula>G175</formula>
    </cfRule>
  </conditionalFormatting>
  <conditionalFormatting sqref="O175">
    <cfRule type="cellIs" dxfId="5055" priority="4991" stopIfTrue="1" operator="lessThan">
      <formula>G175</formula>
    </cfRule>
  </conditionalFormatting>
  <conditionalFormatting sqref="O175">
    <cfRule type="cellIs" dxfId="5054" priority="4990" stopIfTrue="1" operator="lessThan">
      <formula>G175</formula>
    </cfRule>
  </conditionalFormatting>
  <conditionalFormatting sqref="O175">
    <cfRule type="cellIs" dxfId="5053" priority="4989" stopIfTrue="1" operator="lessThan">
      <formula>G175</formula>
    </cfRule>
  </conditionalFormatting>
  <conditionalFormatting sqref="O175">
    <cfRule type="cellIs" dxfId="5052" priority="4988" stopIfTrue="1" operator="lessThan">
      <formula>G175</formula>
    </cfRule>
  </conditionalFormatting>
  <conditionalFormatting sqref="O175">
    <cfRule type="cellIs" dxfId="5051" priority="4987" stopIfTrue="1" operator="lessThan">
      <formula>G175</formula>
    </cfRule>
  </conditionalFormatting>
  <conditionalFormatting sqref="O175">
    <cfRule type="cellIs" dxfId="5050" priority="4986" stopIfTrue="1" operator="lessThan">
      <formula>G175</formula>
    </cfRule>
  </conditionalFormatting>
  <conditionalFormatting sqref="O175">
    <cfRule type="cellIs" dxfId="5049" priority="4985" stopIfTrue="1" operator="lessThan">
      <formula>G175</formula>
    </cfRule>
  </conditionalFormatting>
  <conditionalFormatting sqref="O175">
    <cfRule type="cellIs" dxfId="5048" priority="4984" stopIfTrue="1" operator="lessThan">
      <formula>G175</formula>
    </cfRule>
  </conditionalFormatting>
  <conditionalFormatting sqref="O175">
    <cfRule type="cellIs" dxfId="5047" priority="4983" stopIfTrue="1" operator="lessThan">
      <formula>G175</formula>
    </cfRule>
  </conditionalFormatting>
  <conditionalFormatting sqref="O175">
    <cfRule type="cellIs" dxfId="5046" priority="4982" stopIfTrue="1" operator="lessThan">
      <formula>G175</formula>
    </cfRule>
  </conditionalFormatting>
  <conditionalFormatting sqref="O175">
    <cfRule type="cellIs" dxfId="5045" priority="4981" stopIfTrue="1" operator="lessThan">
      <formula>G175</formula>
    </cfRule>
  </conditionalFormatting>
  <conditionalFormatting sqref="O175">
    <cfRule type="cellIs" dxfId="5044" priority="4980" stopIfTrue="1" operator="lessThan">
      <formula>G175</formula>
    </cfRule>
  </conditionalFormatting>
  <conditionalFormatting sqref="O175">
    <cfRule type="cellIs" dxfId="5043" priority="4979" stopIfTrue="1" operator="lessThan">
      <formula>G175</formula>
    </cfRule>
  </conditionalFormatting>
  <conditionalFormatting sqref="O175">
    <cfRule type="cellIs" dxfId="5042" priority="4978" stopIfTrue="1" operator="lessThan">
      <formula>G175</formula>
    </cfRule>
  </conditionalFormatting>
  <conditionalFormatting sqref="O175">
    <cfRule type="cellIs" dxfId="5041" priority="4977" stopIfTrue="1" operator="lessThan">
      <formula>G175</formula>
    </cfRule>
  </conditionalFormatting>
  <conditionalFormatting sqref="O175">
    <cfRule type="cellIs" dxfId="5040" priority="4976" stopIfTrue="1" operator="lessThan">
      <formula>G175</formula>
    </cfRule>
  </conditionalFormatting>
  <conditionalFormatting sqref="O175">
    <cfRule type="cellIs" dxfId="5039" priority="4975" stopIfTrue="1" operator="lessThan">
      <formula>G175</formula>
    </cfRule>
  </conditionalFormatting>
  <conditionalFormatting sqref="O175">
    <cfRule type="cellIs" dxfId="5038" priority="4974" stopIfTrue="1" operator="lessThan">
      <formula>G175</formula>
    </cfRule>
  </conditionalFormatting>
  <conditionalFormatting sqref="O175">
    <cfRule type="cellIs" dxfId="5037" priority="4973" stopIfTrue="1" operator="lessThan">
      <formula>G175</formula>
    </cfRule>
  </conditionalFormatting>
  <conditionalFormatting sqref="O175">
    <cfRule type="cellIs" dxfId="5036" priority="4972" stopIfTrue="1" operator="lessThan">
      <formula>G175</formula>
    </cfRule>
  </conditionalFormatting>
  <conditionalFormatting sqref="O175">
    <cfRule type="cellIs" dxfId="5035" priority="4971" stopIfTrue="1" operator="lessThan">
      <formula>G175</formula>
    </cfRule>
  </conditionalFormatting>
  <conditionalFormatting sqref="O175">
    <cfRule type="cellIs" dxfId="5034" priority="4970" stopIfTrue="1" operator="lessThan">
      <formula>G175</formula>
    </cfRule>
  </conditionalFormatting>
  <conditionalFormatting sqref="O175">
    <cfRule type="cellIs" dxfId="5033" priority="4969" stopIfTrue="1" operator="lessThan">
      <formula>G175</formula>
    </cfRule>
  </conditionalFormatting>
  <conditionalFormatting sqref="O175">
    <cfRule type="cellIs" dxfId="5032" priority="4968" stopIfTrue="1" operator="lessThan">
      <formula>G175</formula>
    </cfRule>
  </conditionalFormatting>
  <conditionalFormatting sqref="O175">
    <cfRule type="cellIs" dxfId="5031" priority="4967" stopIfTrue="1" operator="lessThan">
      <formula>G175</formula>
    </cfRule>
  </conditionalFormatting>
  <conditionalFormatting sqref="O175">
    <cfRule type="cellIs" dxfId="5030" priority="4966" stopIfTrue="1" operator="lessThan">
      <formula>G175</formula>
    </cfRule>
  </conditionalFormatting>
  <conditionalFormatting sqref="O175">
    <cfRule type="cellIs" dxfId="5029" priority="4965" stopIfTrue="1" operator="lessThan">
      <formula>G175</formula>
    </cfRule>
  </conditionalFormatting>
  <conditionalFormatting sqref="O175">
    <cfRule type="cellIs" dxfId="5028" priority="4964" stopIfTrue="1" operator="lessThan">
      <formula>G175</formula>
    </cfRule>
  </conditionalFormatting>
  <conditionalFormatting sqref="O175">
    <cfRule type="cellIs" dxfId="5027" priority="4963" stopIfTrue="1" operator="lessThan">
      <formula>G175</formula>
    </cfRule>
  </conditionalFormatting>
  <conditionalFormatting sqref="O175">
    <cfRule type="cellIs" dxfId="5026" priority="4962" stopIfTrue="1" operator="lessThan">
      <formula>G175</formula>
    </cfRule>
  </conditionalFormatting>
  <conditionalFormatting sqref="O175">
    <cfRule type="cellIs" dxfId="5025" priority="4961" stopIfTrue="1" operator="lessThan">
      <formula>G175</formula>
    </cfRule>
  </conditionalFormatting>
  <conditionalFormatting sqref="O175">
    <cfRule type="cellIs" dxfId="5024" priority="4960" stopIfTrue="1" operator="lessThan">
      <formula>G175</formula>
    </cfRule>
  </conditionalFormatting>
  <conditionalFormatting sqref="O175">
    <cfRule type="cellIs" dxfId="5023" priority="4959" stopIfTrue="1" operator="lessThan">
      <formula>G175</formula>
    </cfRule>
  </conditionalFormatting>
  <conditionalFormatting sqref="O175">
    <cfRule type="cellIs" dxfId="5022" priority="4958" stopIfTrue="1" operator="lessThan">
      <formula>G175</formula>
    </cfRule>
  </conditionalFormatting>
  <conditionalFormatting sqref="O175">
    <cfRule type="cellIs" dxfId="5021" priority="4957" stopIfTrue="1" operator="lessThan">
      <formula>G175</formula>
    </cfRule>
  </conditionalFormatting>
  <conditionalFormatting sqref="O175">
    <cfRule type="cellIs" dxfId="5020" priority="4956" stopIfTrue="1" operator="lessThan">
      <formula>G175</formula>
    </cfRule>
  </conditionalFormatting>
  <conditionalFormatting sqref="O175">
    <cfRule type="cellIs" dxfId="5019" priority="4955" stopIfTrue="1" operator="lessThan">
      <formula>G175</formula>
    </cfRule>
  </conditionalFormatting>
  <conditionalFormatting sqref="O175">
    <cfRule type="cellIs" dxfId="5018" priority="4954" stopIfTrue="1" operator="lessThan">
      <formula>G175</formula>
    </cfRule>
  </conditionalFormatting>
  <conditionalFormatting sqref="O175">
    <cfRule type="cellIs" dxfId="5017" priority="4953" stopIfTrue="1" operator="lessThan">
      <formula>G175</formula>
    </cfRule>
  </conditionalFormatting>
  <conditionalFormatting sqref="O175">
    <cfRule type="cellIs" dxfId="5016" priority="4952" stopIfTrue="1" operator="lessThan">
      <formula>G175</formula>
    </cfRule>
  </conditionalFormatting>
  <conditionalFormatting sqref="O175">
    <cfRule type="cellIs" dxfId="5015" priority="4951" stopIfTrue="1" operator="lessThan">
      <formula>G175</formula>
    </cfRule>
  </conditionalFormatting>
  <conditionalFormatting sqref="O175">
    <cfRule type="cellIs" dxfId="5014" priority="4950" stopIfTrue="1" operator="lessThan">
      <formula>G175</formula>
    </cfRule>
  </conditionalFormatting>
  <conditionalFormatting sqref="O175">
    <cfRule type="cellIs" dxfId="5013" priority="4949" stopIfTrue="1" operator="lessThan">
      <formula>G175</formula>
    </cfRule>
  </conditionalFormatting>
  <conditionalFormatting sqref="O175">
    <cfRule type="cellIs" dxfId="5012" priority="4948" stopIfTrue="1" operator="lessThan">
      <formula>G175</formula>
    </cfRule>
  </conditionalFormatting>
  <conditionalFormatting sqref="O175">
    <cfRule type="cellIs" dxfId="5011" priority="4947" stopIfTrue="1" operator="lessThan">
      <formula>G175</formula>
    </cfRule>
  </conditionalFormatting>
  <conditionalFormatting sqref="O175">
    <cfRule type="cellIs" dxfId="5010" priority="4946" stopIfTrue="1" operator="lessThan">
      <formula>G175</formula>
    </cfRule>
  </conditionalFormatting>
  <conditionalFormatting sqref="O175">
    <cfRule type="cellIs" dxfId="5009" priority="4945" stopIfTrue="1" operator="lessThan">
      <formula>G175</formula>
    </cfRule>
  </conditionalFormatting>
  <conditionalFormatting sqref="O175">
    <cfRule type="cellIs" dxfId="5008" priority="4944" stopIfTrue="1" operator="lessThan">
      <formula>G175</formula>
    </cfRule>
  </conditionalFormatting>
  <conditionalFormatting sqref="O175">
    <cfRule type="cellIs" dxfId="5007" priority="4943" stopIfTrue="1" operator="lessThan">
      <formula>G175</formula>
    </cfRule>
  </conditionalFormatting>
  <conditionalFormatting sqref="O175">
    <cfRule type="cellIs" dxfId="5006" priority="4942" stopIfTrue="1" operator="lessThan">
      <formula>G175</formula>
    </cfRule>
  </conditionalFormatting>
  <conditionalFormatting sqref="O175">
    <cfRule type="cellIs" dxfId="5005" priority="4941" stopIfTrue="1" operator="lessThan">
      <formula>G175</formula>
    </cfRule>
  </conditionalFormatting>
  <conditionalFormatting sqref="O175">
    <cfRule type="cellIs" dxfId="5004" priority="4940" stopIfTrue="1" operator="lessThan">
      <formula>G175</formula>
    </cfRule>
  </conditionalFormatting>
  <conditionalFormatting sqref="O175">
    <cfRule type="cellIs" dxfId="5003" priority="4939" stopIfTrue="1" operator="lessThan">
      <formula>G175</formula>
    </cfRule>
  </conditionalFormatting>
  <conditionalFormatting sqref="O175">
    <cfRule type="cellIs" dxfId="5002" priority="4938" stopIfTrue="1" operator="lessThan">
      <formula>G175</formula>
    </cfRule>
  </conditionalFormatting>
  <conditionalFormatting sqref="O175">
    <cfRule type="cellIs" dxfId="5001" priority="4937" stopIfTrue="1" operator="lessThan">
      <formula>G175</formula>
    </cfRule>
  </conditionalFormatting>
  <conditionalFormatting sqref="O175">
    <cfRule type="cellIs" dxfId="5000" priority="4936" stopIfTrue="1" operator="lessThan">
      <formula>G175</formula>
    </cfRule>
  </conditionalFormatting>
  <conditionalFormatting sqref="O175">
    <cfRule type="cellIs" dxfId="4999" priority="4935" stopIfTrue="1" operator="lessThan">
      <formula>G175</formula>
    </cfRule>
  </conditionalFormatting>
  <conditionalFormatting sqref="O175">
    <cfRule type="cellIs" dxfId="4998" priority="4934" stopIfTrue="1" operator="lessThan">
      <formula>G175</formula>
    </cfRule>
  </conditionalFormatting>
  <conditionalFormatting sqref="O175">
    <cfRule type="cellIs" dxfId="4997" priority="4933" stopIfTrue="1" operator="lessThan">
      <formula>G175</formula>
    </cfRule>
  </conditionalFormatting>
  <conditionalFormatting sqref="O175">
    <cfRule type="cellIs" dxfId="4996" priority="4932" stopIfTrue="1" operator="lessThan">
      <formula>G175</formula>
    </cfRule>
  </conditionalFormatting>
  <conditionalFormatting sqref="O175">
    <cfRule type="cellIs" dxfId="4995" priority="4931" stopIfTrue="1" operator="lessThan">
      <formula>G175</formula>
    </cfRule>
  </conditionalFormatting>
  <conditionalFormatting sqref="O175">
    <cfRule type="cellIs" dxfId="4994" priority="4930" stopIfTrue="1" operator="lessThan">
      <formula>G175</formula>
    </cfRule>
  </conditionalFormatting>
  <conditionalFormatting sqref="O175">
    <cfRule type="cellIs" dxfId="4993" priority="4929" stopIfTrue="1" operator="lessThan">
      <formula>G175</formula>
    </cfRule>
  </conditionalFormatting>
  <conditionalFormatting sqref="O175">
    <cfRule type="cellIs" dxfId="4992" priority="4928" stopIfTrue="1" operator="lessThan">
      <formula>G175</formula>
    </cfRule>
  </conditionalFormatting>
  <conditionalFormatting sqref="O175">
    <cfRule type="cellIs" dxfId="4991" priority="4927" stopIfTrue="1" operator="lessThan">
      <formula>G175</formula>
    </cfRule>
  </conditionalFormatting>
  <conditionalFormatting sqref="O175">
    <cfRule type="cellIs" dxfId="4990" priority="4926" stopIfTrue="1" operator="lessThan">
      <formula>G175</formula>
    </cfRule>
  </conditionalFormatting>
  <conditionalFormatting sqref="O175">
    <cfRule type="cellIs" dxfId="4989" priority="4925" stopIfTrue="1" operator="lessThan">
      <formula>G175</formula>
    </cfRule>
  </conditionalFormatting>
  <conditionalFormatting sqref="O175">
    <cfRule type="cellIs" dxfId="4988" priority="4924" stopIfTrue="1" operator="lessThan">
      <formula>G175</formula>
    </cfRule>
  </conditionalFormatting>
  <conditionalFormatting sqref="O175">
    <cfRule type="cellIs" dxfId="4987" priority="4923" stopIfTrue="1" operator="lessThan">
      <formula>G175</formula>
    </cfRule>
  </conditionalFormatting>
  <conditionalFormatting sqref="O175">
    <cfRule type="cellIs" dxfId="4986" priority="4922" stopIfTrue="1" operator="lessThan">
      <formula>G175</formula>
    </cfRule>
  </conditionalFormatting>
  <conditionalFormatting sqref="O175">
    <cfRule type="cellIs" dxfId="4985" priority="4921" stopIfTrue="1" operator="lessThan">
      <formula>G175</formula>
    </cfRule>
  </conditionalFormatting>
  <conditionalFormatting sqref="O175">
    <cfRule type="cellIs" dxfId="4984" priority="4920" stopIfTrue="1" operator="lessThan">
      <formula>G175</formula>
    </cfRule>
  </conditionalFormatting>
  <conditionalFormatting sqref="O175">
    <cfRule type="cellIs" dxfId="4983" priority="4919" stopIfTrue="1" operator="lessThan">
      <formula>G175</formula>
    </cfRule>
  </conditionalFormatting>
  <conditionalFormatting sqref="O175">
    <cfRule type="cellIs" dxfId="4982" priority="4918" stopIfTrue="1" operator="lessThan">
      <formula>G175</formula>
    </cfRule>
  </conditionalFormatting>
  <conditionalFormatting sqref="O175">
    <cfRule type="cellIs" dxfId="4981" priority="4917" stopIfTrue="1" operator="lessThan">
      <formula>G175</formula>
    </cfRule>
  </conditionalFormatting>
  <conditionalFormatting sqref="O175">
    <cfRule type="cellIs" dxfId="4980" priority="4916" stopIfTrue="1" operator="lessThan">
      <formula>G175</formula>
    </cfRule>
  </conditionalFormatting>
  <conditionalFormatting sqref="O175">
    <cfRule type="cellIs" dxfId="4979" priority="4915" stopIfTrue="1" operator="lessThan">
      <formula>G175</formula>
    </cfRule>
  </conditionalFormatting>
  <conditionalFormatting sqref="O175">
    <cfRule type="cellIs" dxfId="4978" priority="4914" stopIfTrue="1" operator="lessThan">
      <formula>G175</formula>
    </cfRule>
  </conditionalFormatting>
  <conditionalFormatting sqref="O175">
    <cfRule type="cellIs" dxfId="4977" priority="4913" stopIfTrue="1" operator="lessThan">
      <formula>G175</formula>
    </cfRule>
  </conditionalFormatting>
  <conditionalFormatting sqref="O175">
    <cfRule type="cellIs" dxfId="4976" priority="4912" stopIfTrue="1" operator="lessThan">
      <formula>G175</formula>
    </cfRule>
  </conditionalFormatting>
  <conditionalFormatting sqref="O175">
    <cfRule type="cellIs" dxfId="4975" priority="4911" stopIfTrue="1" operator="lessThan">
      <formula>G175</formula>
    </cfRule>
  </conditionalFormatting>
  <conditionalFormatting sqref="O175">
    <cfRule type="cellIs" dxfId="4974" priority="4910" stopIfTrue="1" operator="lessThan">
      <formula>G175</formula>
    </cfRule>
  </conditionalFormatting>
  <conditionalFormatting sqref="O175">
    <cfRule type="cellIs" dxfId="4973" priority="4909" stopIfTrue="1" operator="lessThan">
      <formula>G175</formula>
    </cfRule>
  </conditionalFormatting>
  <conditionalFormatting sqref="O175">
    <cfRule type="cellIs" dxfId="4972" priority="4908" stopIfTrue="1" operator="lessThan">
      <formula>G175</formula>
    </cfRule>
  </conditionalFormatting>
  <conditionalFormatting sqref="O175">
    <cfRule type="cellIs" dxfId="4971" priority="4907" stopIfTrue="1" operator="lessThan">
      <formula>G175</formula>
    </cfRule>
  </conditionalFormatting>
  <conditionalFormatting sqref="O175">
    <cfRule type="cellIs" dxfId="4970" priority="4906" stopIfTrue="1" operator="lessThan">
      <formula>G175</formula>
    </cfRule>
  </conditionalFormatting>
  <conditionalFormatting sqref="O175">
    <cfRule type="cellIs" dxfId="4969" priority="4905" stopIfTrue="1" operator="lessThan">
      <formula>G175</formula>
    </cfRule>
  </conditionalFormatting>
  <conditionalFormatting sqref="O175">
    <cfRule type="cellIs" dxfId="4968" priority="4904" stopIfTrue="1" operator="lessThan">
      <formula>G175</formula>
    </cfRule>
  </conditionalFormatting>
  <conditionalFormatting sqref="O175">
    <cfRule type="cellIs" dxfId="4967" priority="4903" stopIfTrue="1" operator="lessThan">
      <formula>G175</formula>
    </cfRule>
  </conditionalFormatting>
  <conditionalFormatting sqref="O175">
    <cfRule type="cellIs" dxfId="4966" priority="4902" stopIfTrue="1" operator="lessThan">
      <formula>G175</formula>
    </cfRule>
  </conditionalFormatting>
  <conditionalFormatting sqref="O175">
    <cfRule type="cellIs" dxfId="4965" priority="4901" stopIfTrue="1" operator="lessThan">
      <formula>G175</formula>
    </cfRule>
  </conditionalFormatting>
  <conditionalFormatting sqref="O175">
    <cfRule type="cellIs" dxfId="4964" priority="4900" stopIfTrue="1" operator="lessThan">
      <formula>G175</formula>
    </cfRule>
  </conditionalFormatting>
  <conditionalFormatting sqref="O175">
    <cfRule type="cellIs" dxfId="4963" priority="4899" stopIfTrue="1" operator="lessThan">
      <formula>G175</formula>
    </cfRule>
  </conditionalFormatting>
  <conditionalFormatting sqref="O175">
    <cfRule type="cellIs" dxfId="4962" priority="4898" stopIfTrue="1" operator="lessThan">
      <formula>G175</formula>
    </cfRule>
  </conditionalFormatting>
  <conditionalFormatting sqref="O175">
    <cfRule type="cellIs" dxfId="4961" priority="4897" stopIfTrue="1" operator="lessThan">
      <formula>G175</formula>
    </cfRule>
  </conditionalFormatting>
  <conditionalFormatting sqref="O175">
    <cfRule type="cellIs" dxfId="4960" priority="4896" stopIfTrue="1" operator="lessThan">
      <formula>G175</formula>
    </cfRule>
  </conditionalFormatting>
  <conditionalFormatting sqref="O175">
    <cfRule type="cellIs" dxfId="4959" priority="4895" stopIfTrue="1" operator="lessThan">
      <formula>G175</formula>
    </cfRule>
  </conditionalFormatting>
  <conditionalFormatting sqref="O175">
    <cfRule type="cellIs" dxfId="4958" priority="4894" stopIfTrue="1" operator="lessThan">
      <formula>G175</formula>
    </cfRule>
  </conditionalFormatting>
  <conditionalFormatting sqref="O175">
    <cfRule type="cellIs" dxfId="4957" priority="4893" stopIfTrue="1" operator="lessThan">
      <formula>G175</formula>
    </cfRule>
  </conditionalFormatting>
  <conditionalFormatting sqref="O175">
    <cfRule type="cellIs" dxfId="4956" priority="4892" stopIfTrue="1" operator="lessThan">
      <formula>G175</formula>
    </cfRule>
  </conditionalFormatting>
  <conditionalFormatting sqref="O175">
    <cfRule type="cellIs" dxfId="4955" priority="4891" stopIfTrue="1" operator="lessThan">
      <formula>G175</formula>
    </cfRule>
  </conditionalFormatting>
  <conditionalFormatting sqref="O175">
    <cfRule type="cellIs" dxfId="4954" priority="4890" stopIfTrue="1" operator="lessThan">
      <formula>G175</formula>
    </cfRule>
  </conditionalFormatting>
  <conditionalFormatting sqref="O175">
    <cfRule type="cellIs" dxfId="4953" priority="4889" stopIfTrue="1" operator="lessThan">
      <formula>G175</formula>
    </cfRule>
  </conditionalFormatting>
  <conditionalFormatting sqref="O175">
    <cfRule type="cellIs" dxfId="4952" priority="4888" stopIfTrue="1" operator="lessThan">
      <formula>G175</formula>
    </cfRule>
  </conditionalFormatting>
  <conditionalFormatting sqref="O175">
    <cfRule type="cellIs" dxfId="4951" priority="4887" stopIfTrue="1" operator="lessThan">
      <formula>G175</formula>
    </cfRule>
  </conditionalFormatting>
  <conditionalFormatting sqref="O175">
    <cfRule type="cellIs" dxfId="4950" priority="4886" stopIfTrue="1" operator="lessThan">
      <formula>G175</formula>
    </cfRule>
  </conditionalFormatting>
  <conditionalFormatting sqref="O175">
    <cfRule type="cellIs" dxfId="4949" priority="4885" stopIfTrue="1" operator="lessThan">
      <formula>G175</formula>
    </cfRule>
  </conditionalFormatting>
  <conditionalFormatting sqref="O175">
    <cfRule type="cellIs" dxfId="4948" priority="4884" stopIfTrue="1" operator="lessThan">
      <formula>G175</formula>
    </cfRule>
  </conditionalFormatting>
  <conditionalFormatting sqref="O175">
    <cfRule type="cellIs" dxfId="4947" priority="4883" stopIfTrue="1" operator="lessThan">
      <formula>G175</formula>
    </cfRule>
  </conditionalFormatting>
  <conditionalFormatting sqref="O175">
    <cfRule type="cellIs" dxfId="4946" priority="4882" stopIfTrue="1" operator="lessThan">
      <formula>G175</formula>
    </cfRule>
  </conditionalFormatting>
  <conditionalFormatting sqref="O175">
    <cfRule type="cellIs" dxfId="4945" priority="4881" stopIfTrue="1" operator="lessThan">
      <formula>G175</formula>
    </cfRule>
  </conditionalFormatting>
  <conditionalFormatting sqref="O175">
    <cfRule type="cellIs" dxfId="4944" priority="4880" stopIfTrue="1" operator="lessThan">
      <formula>G175</formula>
    </cfRule>
  </conditionalFormatting>
  <conditionalFormatting sqref="O175">
    <cfRule type="cellIs" dxfId="4943" priority="4879" stopIfTrue="1" operator="lessThan">
      <formula>G175</formula>
    </cfRule>
  </conditionalFormatting>
  <conditionalFormatting sqref="O175">
    <cfRule type="cellIs" dxfId="4942" priority="4878" stopIfTrue="1" operator="lessThan">
      <formula>G175</formula>
    </cfRule>
  </conditionalFormatting>
  <conditionalFormatting sqref="O175">
    <cfRule type="cellIs" dxfId="4941" priority="4877" stopIfTrue="1" operator="lessThan">
      <formula>G175</formula>
    </cfRule>
  </conditionalFormatting>
  <conditionalFormatting sqref="O175">
    <cfRule type="cellIs" dxfId="4940" priority="4876" stopIfTrue="1" operator="lessThan">
      <formula>G175</formula>
    </cfRule>
  </conditionalFormatting>
  <conditionalFormatting sqref="O175">
    <cfRule type="cellIs" dxfId="4939" priority="4875" stopIfTrue="1" operator="lessThan">
      <formula>G175</formula>
    </cfRule>
  </conditionalFormatting>
  <conditionalFormatting sqref="O175">
    <cfRule type="cellIs" dxfId="4938" priority="4874" stopIfTrue="1" operator="lessThan">
      <formula>G175</formula>
    </cfRule>
  </conditionalFormatting>
  <conditionalFormatting sqref="O175">
    <cfRule type="cellIs" dxfId="4937" priority="4873" stopIfTrue="1" operator="lessThan">
      <formula>G175</formula>
    </cfRule>
  </conditionalFormatting>
  <conditionalFormatting sqref="O175">
    <cfRule type="cellIs" dxfId="4936" priority="4872" stopIfTrue="1" operator="lessThan">
      <formula>G175</formula>
    </cfRule>
  </conditionalFormatting>
  <conditionalFormatting sqref="O175">
    <cfRule type="cellIs" dxfId="4935" priority="4871" stopIfTrue="1" operator="lessThan">
      <formula>G175</formula>
    </cfRule>
  </conditionalFormatting>
  <conditionalFormatting sqref="O175">
    <cfRule type="cellIs" dxfId="4934" priority="4870" stopIfTrue="1" operator="lessThan">
      <formula>G175</formula>
    </cfRule>
  </conditionalFormatting>
  <conditionalFormatting sqref="O175">
    <cfRule type="cellIs" dxfId="4933" priority="4869" stopIfTrue="1" operator="lessThan">
      <formula>G175</formula>
    </cfRule>
  </conditionalFormatting>
  <conditionalFormatting sqref="O175">
    <cfRule type="cellIs" dxfId="4932" priority="4868" stopIfTrue="1" operator="lessThan">
      <formula>G175</formula>
    </cfRule>
  </conditionalFormatting>
  <conditionalFormatting sqref="O175">
    <cfRule type="cellIs" dxfId="4931" priority="4867" stopIfTrue="1" operator="lessThan">
      <formula>G175</formula>
    </cfRule>
  </conditionalFormatting>
  <conditionalFormatting sqref="O175">
    <cfRule type="cellIs" dxfId="4930" priority="4866" stopIfTrue="1" operator="lessThan">
      <formula>G175</formula>
    </cfRule>
  </conditionalFormatting>
  <conditionalFormatting sqref="O175">
    <cfRule type="cellIs" dxfId="4929" priority="4865" stopIfTrue="1" operator="lessThan">
      <formula>G175</formula>
    </cfRule>
  </conditionalFormatting>
  <conditionalFormatting sqref="O175">
    <cfRule type="cellIs" dxfId="4928" priority="4864" stopIfTrue="1" operator="lessThan">
      <formula>G175</formula>
    </cfRule>
  </conditionalFormatting>
  <conditionalFormatting sqref="O175">
    <cfRule type="cellIs" dxfId="4927" priority="4863" stopIfTrue="1" operator="lessThan">
      <formula>G175</formula>
    </cfRule>
  </conditionalFormatting>
  <conditionalFormatting sqref="O175">
    <cfRule type="cellIs" dxfId="4926" priority="4862" stopIfTrue="1" operator="lessThan">
      <formula>G175</formula>
    </cfRule>
  </conditionalFormatting>
  <conditionalFormatting sqref="O175">
    <cfRule type="cellIs" dxfId="4925" priority="4861" stopIfTrue="1" operator="lessThan">
      <formula>G175</formula>
    </cfRule>
  </conditionalFormatting>
  <conditionalFormatting sqref="O175">
    <cfRule type="cellIs" dxfId="4924" priority="4860" stopIfTrue="1" operator="lessThan">
      <formula>G175</formula>
    </cfRule>
  </conditionalFormatting>
  <conditionalFormatting sqref="O175">
    <cfRule type="cellIs" dxfId="4923" priority="4859" stopIfTrue="1" operator="lessThan">
      <formula>G175</formula>
    </cfRule>
  </conditionalFormatting>
  <conditionalFormatting sqref="O175">
    <cfRule type="cellIs" dxfId="4922" priority="4858" stopIfTrue="1" operator="lessThan">
      <formula>G175</formula>
    </cfRule>
  </conditionalFormatting>
  <conditionalFormatting sqref="O175">
    <cfRule type="cellIs" dxfId="4921" priority="4857" stopIfTrue="1" operator="lessThan">
      <formula>G175</formula>
    </cfRule>
  </conditionalFormatting>
  <conditionalFormatting sqref="O175">
    <cfRule type="cellIs" dxfId="4920" priority="4856" stopIfTrue="1" operator="lessThan">
      <formula>G175</formula>
    </cfRule>
  </conditionalFormatting>
  <conditionalFormatting sqref="O175">
    <cfRule type="cellIs" dxfId="4919" priority="4855" stopIfTrue="1" operator="lessThan">
      <formula>G175</formula>
    </cfRule>
  </conditionalFormatting>
  <conditionalFormatting sqref="O175">
    <cfRule type="cellIs" dxfId="4918" priority="4854" stopIfTrue="1" operator="lessThan">
      <formula>G175</formula>
    </cfRule>
  </conditionalFormatting>
  <conditionalFormatting sqref="O175">
    <cfRule type="cellIs" dxfId="4917" priority="4853" stopIfTrue="1" operator="lessThan">
      <formula>G175</formula>
    </cfRule>
  </conditionalFormatting>
  <conditionalFormatting sqref="O175">
    <cfRule type="cellIs" dxfId="4916" priority="4852" stopIfTrue="1" operator="lessThan">
      <formula>G175</formula>
    </cfRule>
  </conditionalFormatting>
  <conditionalFormatting sqref="O175">
    <cfRule type="cellIs" dxfId="4915" priority="4851" stopIfTrue="1" operator="lessThan">
      <formula>G175</formula>
    </cfRule>
  </conditionalFormatting>
  <conditionalFormatting sqref="O175">
    <cfRule type="cellIs" dxfId="4914" priority="4850" stopIfTrue="1" operator="lessThan">
      <formula>G175</formula>
    </cfRule>
  </conditionalFormatting>
  <conditionalFormatting sqref="O175">
    <cfRule type="cellIs" dxfId="4913" priority="4849" stopIfTrue="1" operator="lessThan">
      <formula>G175</formula>
    </cfRule>
  </conditionalFormatting>
  <conditionalFormatting sqref="Y175">
    <cfRule type="cellIs" dxfId="4912" priority="4848" stopIfTrue="1" operator="lessThan">
      <formula>J175</formula>
    </cfRule>
  </conditionalFormatting>
  <conditionalFormatting sqref="Y175">
    <cfRule type="cellIs" dxfId="4911" priority="4847" stopIfTrue="1" operator="lessThan">
      <formula>J175</formula>
    </cfRule>
  </conditionalFormatting>
  <conditionalFormatting sqref="Y175">
    <cfRule type="cellIs" dxfId="4910" priority="4846" stopIfTrue="1" operator="lessThan">
      <formula>J175</formula>
    </cfRule>
  </conditionalFormatting>
  <conditionalFormatting sqref="Y175">
    <cfRule type="cellIs" dxfId="4909" priority="4845" stopIfTrue="1" operator="lessThan">
      <formula>J175</formula>
    </cfRule>
  </conditionalFormatting>
  <conditionalFormatting sqref="Y175">
    <cfRule type="cellIs" dxfId="4908" priority="4844" stopIfTrue="1" operator="lessThan">
      <formula>J175</formula>
    </cfRule>
  </conditionalFormatting>
  <conditionalFormatting sqref="Y175">
    <cfRule type="cellIs" dxfId="4907" priority="4843" stopIfTrue="1" operator="lessThan">
      <formula>J175</formula>
    </cfRule>
  </conditionalFormatting>
  <conditionalFormatting sqref="Y175">
    <cfRule type="cellIs" dxfId="4906" priority="4842" stopIfTrue="1" operator="lessThan">
      <formula>J175</formula>
    </cfRule>
  </conditionalFormatting>
  <conditionalFormatting sqref="Y175">
    <cfRule type="cellIs" dxfId="4905" priority="4841" stopIfTrue="1" operator="lessThan">
      <formula>J175</formula>
    </cfRule>
  </conditionalFormatting>
  <conditionalFormatting sqref="Y175">
    <cfRule type="cellIs" dxfId="4904" priority="4840" stopIfTrue="1" operator="lessThan">
      <formula>J175</formula>
    </cfRule>
  </conditionalFormatting>
  <conditionalFormatting sqref="Y175">
    <cfRule type="cellIs" dxfId="4903" priority="4839" stopIfTrue="1" operator="lessThan">
      <formula>J175</formula>
    </cfRule>
  </conditionalFormatting>
  <conditionalFormatting sqref="Y175">
    <cfRule type="cellIs" dxfId="4902" priority="4838" stopIfTrue="1" operator="lessThan">
      <formula>J175</formula>
    </cfRule>
  </conditionalFormatting>
  <conditionalFormatting sqref="Y175">
    <cfRule type="cellIs" dxfId="4901" priority="4837" stopIfTrue="1" operator="lessThan">
      <formula>J175</formula>
    </cfRule>
  </conditionalFormatting>
  <conditionalFormatting sqref="X175">
    <cfRule type="cellIs" dxfId="4900" priority="4836" stopIfTrue="1" operator="lessThan">
      <formula>J175</formula>
    </cfRule>
  </conditionalFormatting>
  <conditionalFormatting sqref="X175">
    <cfRule type="cellIs" dxfId="4899" priority="4835" stopIfTrue="1" operator="lessThan">
      <formula>J175</formula>
    </cfRule>
  </conditionalFormatting>
  <conditionalFormatting sqref="X175">
    <cfRule type="cellIs" dxfId="4898" priority="4834" stopIfTrue="1" operator="lessThan">
      <formula>J175</formula>
    </cfRule>
  </conditionalFormatting>
  <conditionalFormatting sqref="Y175">
    <cfRule type="cellIs" dxfId="4897" priority="4833" stopIfTrue="1" operator="lessThan">
      <formula>J175</formula>
    </cfRule>
  </conditionalFormatting>
  <conditionalFormatting sqref="X175">
    <cfRule type="cellIs" dxfId="4896" priority="4832" stopIfTrue="1" operator="lessThan">
      <formula>J175</formula>
    </cfRule>
  </conditionalFormatting>
  <conditionalFormatting sqref="X175">
    <cfRule type="cellIs" dxfId="4895" priority="4831" stopIfTrue="1" operator="lessThan">
      <formula>J175</formula>
    </cfRule>
  </conditionalFormatting>
  <conditionalFormatting sqref="Y175">
    <cfRule type="cellIs" dxfId="4894" priority="4830" stopIfTrue="1" operator="lessThan">
      <formula>J175</formula>
    </cfRule>
  </conditionalFormatting>
  <conditionalFormatting sqref="Y175">
    <cfRule type="cellIs" dxfId="4893" priority="4829" stopIfTrue="1" operator="lessThan">
      <formula>J175</formula>
    </cfRule>
  </conditionalFormatting>
  <conditionalFormatting sqref="Y175">
    <cfRule type="cellIs" dxfId="4892" priority="4828" stopIfTrue="1" operator="lessThan">
      <formula>J175</formula>
    </cfRule>
  </conditionalFormatting>
  <conditionalFormatting sqref="Y175">
    <cfRule type="cellIs" dxfId="4891" priority="4827" stopIfTrue="1" operator="lessThan">
      <formula>J175</formula>
    </cfRule>
  </conditionalFormatting>
  <conditionalFormatting sqref="Y175">
    <cfRule type="cellIs" dxfId="4890" priority="4826" stopIfTrue="1" operator="lessThan">
      <formula>J175</formula>
    </cfRule>
  </conditionalFormatting>
  <conditionalFormatting sqref="Y175">
    <cfRule type="cellIs" dxfId="4889" priority="4825" stopIfTrue="1" operator="lessThan">
      <formula>J175</formula>
    </cfRule>
  </conditionalFormatting>
  <conditionalFormatting sqref="Y175">
    <cfRule type="cellIs" dxfId="4888" priority="4824" stopIfTrue="1" operator="lessThan">
      <formula>J175</formula>
    </cfRule>
  </conditionalFormatting>
  <conditionalFormatting sqref="Y175">
    <cfRule type="cellIs" dxfId="4887" priority="4823" stopIfTrue="1" operator="lessThan">
      <formula>J175</formula>
    </cfRule>
  </conditionalFormatting>
  <conditionalFormatting sqref="Y175">
    <cfRule type="cellIs" dxfId="4886" priority="4822" stopIfTrue="1" operator="lessThan">
      <formula>J175</formula>
    </cfRule>
  </conditionalFormatting>
  <conditionalFormatting sqref="Y175">
    <cfRule type="cellIs" dxfId="4885" priority="4821" stopIfTrue="1" operator="lessThan">
      <formula>J175</formula>
    </cfRule>
  </conditionalFormatting>
  <conditionalFormatting sqref="Y175">
    <cfRule type="cellIs" dxfId="4884" priority="4820" stopIfTrue="1" operator="lessThan">
      <formula>J175</formula>
    </cfRule>
  </conditionalFormatting>
  <conditionalFormatting sqref="Y175">
    <cfRule type="cellIs" dxfId="4883" priority="4819" stopIfTrue="1" operator="lessThan">
      <formula>J175</formula>
    </cfRule>
  </conditionalFormatting>
  <conditionalFormatting sqref="X175">
    <cfRule type="cellIs" dxfId="4882" priority="4818" stopIfTrue="1" operator="lessThan">
      <formula>J175</formula>
    </cfRule>
  </conditionalFormatting>
  <conditionalFormatting sqref="X175">
    <cfRule type="cellIs" dxfId="4881" priority="4817" stopIfTrue="1" operator="lessThan">
      <formula>J175</formula>
    </cfRule>
  </conditionalFormatting>
  <conditionalFormatting sqref="X175">
    <cfRule type="cellIs" dxfId="4880" priority="4816" stopIfTrue="1" operator="lessThan">
      <formula>J175</formula>
    </cfRule>
  </conditionalFormatting>
  <conditionalFormatting sqref="Y175">
    <cfRule type="cellIs" dxfId="4879" priority="4815" stopIfTrue="1" operator="lessThan">
      <formula>J175</formula>
    </cfRule>
  </conditionalFormatting>
  <conditionalFormatting sqref="X175">
    <cfRule type="cellIs" dxfId="4878" priority="4814" stopIfTrue="1" operator="lessThan">
      <formula>J175</formula>
    </cfRule>
  </conditionalFormatting>
  <conditionalFormatting sqref="X175">
    <cfRule type="cellIs" dxfId="4877" priority="4813" stopIfTrue="1" operator="lessThan">
      <formula>J175</formula>
    </cfRule>
  </conditionalFormatting>
  <conditionalFormatting sqref="O176">
    <cfRule type="cellIs" dxfId="4876" priority="4812" stopIfTrue="1" operator="lessThan">
      <formula>G176</formula>
    </cfRule>
  </conditionalFormatting>
  <conditionalFormatting sqref="O176">
    <cfRule type="cellIs" dxfId="4875" priority="4811" stopIfTrue="1" operator="lessThan">
      <formula>G176</formula>
    </cfRule>
  </conditionalFormatting>
  <conditionalFormatting sqref="O176">
    <cfRule type="cellIs" dxfId="4874" priority="4810" stopIfTrue="1" operator="lessThan">
      <formula>G176</formula>
    </cfRule>
  </conditionalFormatting>
  <conditionalFormatting sqref="O176">
    <cfRule type="cellIs" dxfId="4873" priority="4809" stopIfTrue="1" operator="lessThan">
      <formula>G176</formula>
    </cfRule>
  </conditionalFormatting>
  <conditionalFormatting sqref="O176">
    <cfRule type="cellIs" dxfId="4872" priority="4808" stopIfTrue="1" operator="lessThan">
      <formula>G176</formula>
    </cfRule>
  </conditionalFormatting>
  <conditionalFormatting sqref="O176">
    <cfRule type="cellIs" dxfId="4871" priority="4807" stopIfTrue="1" operator="lessThan">
      <formula>G176</formula>
    </cfRule>
  </conditionalFormatting>
  <conditionalFormatting sqref="O176">
    <cfRule type="cellIs" dxfId="4870" priority="4806" stopIfTrue="1" operator="lessThan">
      <formula>G176</formula>
    </cfRule>
  </conditionalFormatting>
  <conditionalFormatting sqref="O176">
    <cfRule type="cellIs" dxfId="4869" priority="4805" stopIfTrue="1" operator="lessThan">
      <formula>G176</formula>
    </cfRule>
  </conditionalFormatting>
  <conditionalFormatting sqref="O176">
    <cfRule type="cellIs" dxfId="4868" priority="4804" stopIfTrue="1" operator="lessThan">
      <formula>G176</formula>
    </cfRule>
  </conditionalFormatting>
  <conditionalFormatting sqref="O176">
    <cfRule type="cellIs" dxfId="4867" priority="4803" stopIfTrue="1" operator="lessThan">
      <formula>G176</formula>
    </cfRule>
  </conditionalFormatting>
  <conditionalFormatting sqref="O176">
    <cfRule type="cellIs" dxfId="4866" priority="4802" stopIfTrue="1" operator="lessThan">
      <formula>G176</formula>
    </cfRule>
  </conditionalFormatting>
  <conditionalFormatting sqref="O176">
    <cfRule type="cellIs" dxfId="4865" priority="4801" stopIfTrue="1" operator="lessThan">
      <formula>G176</formula>
    </cfRule>
  </conditionalFormatting>
  <conditionalFormatting sqref="O176">
    <cfRule type="cellIs" dxfId="4864" priority="4800" stopIfTrue="1" operator="lessThan">
      <formula>G176</formula>
    </cfRule>
  </conditionalFormatting>
  <conditionalFormatting sqref="O176">
    <cfRule type="cellIs" dxfId="4863" priority="4799" stopIfTrue="1" operator="lessThan">
      <formula>G176</formula>
    </cfRule>
  </conditionalFormatting>
  <conditionalFormatting sqref="O176">
    <cfRule type="cellIs" dxfId="4862" priority="4798" stopIfTrue="1" operator="lessThan">
      <formula>G176</formula>
    </cfRule>
  </conditionalFormatting>
  <conditionalFormatting sqref="O176">
    <cfRule type="cellIs" dxfId="4861" priority="4797" stopIfTrue="1" operator="lessThan">
      <formula>G176</formula>
    </cfRule>
  </conditionalFormatting>
  <conditionalFormatting sqref="O176">
    <cfRule type="cellIs" dxfId="4860" priority="4796" stopIfTrue="1" operator="lessThan">
      <formula>G176</formula>
    </cfRule>
  </conditionalFormatting>
  <conditionalFormatting sqref="O176">
    <cfRule type="cellIs" dxfId="4859" priority="4795" stopIfTrue="1" operator="lessThan">
      <formula>G176</formula>
    </cfRule>
  </conditionalFormatting>
  <conditionalFormatting sqref="O176">
    <cfRule type="cellIs" dxfId="4858" priority="4794" stopIfTrue="1" operator="lessThan">
      <formula>G176</formula>
    </cfRule>
  </conditionalFormatting>
  <conditionalFormatting sqref="O176">
    <cfRule type="cellIs" dxfId="4857" priority="4793" stopIfTrue="1" operator="lessThan">
      <formula>G176</formula>
    </cfRule>
  </conditionalFormatting>
  <conditionalFormatting sqref="O176">
    <cfRule type="cellIs" dxfId="4856" priority="4792" stopIfTrue="1" operator="lessThan">
      <formula>G176</formula>
    </cfRule>
  </conditionalFormatting>
  <conditionalFormatting sqref="O176">
    <cfRule type="cellIs" dxfId="4855" priority="4791" stopIfTrue="1" operator="lessThan">
      <formula>G176</formula>
    </cfRule>
  </conditionalFormatting>
  <conditionalFormatting sqref="O176">
    <cfRule type="cellIs" dxfId="4854" priority="4790" stopIfTrue="1" operator="lessThan">
      <formula>G176</formula>
    </cfRule>
  </conditionalFormatting>
  <conditionalFormatting sqref="O176">
    <cfRule type="cellIs" dxfId="4853" priority="4789" stopIfTrue="1" operator="lessThan">
      <formula>G176</formula>
    </cfRule>
  </conditionalFormatting>
  <conditionalFormatting sqref="O176">
    <cfRule type="cellIs" dxfId="4852" priority="4788" stopIfTrue="1" operator="lessThan">
      <formula>G176</formula>
    </cfRule>
  </conditionalFormatting>
  <conditionalFormatting sqref="O176">
    <cfRule type="cellIs" dxfId="4851" priority="4787" stopIfTrue="1" operator="lessThan">
      <formula>G176</formula>
    </cfRule>
  </conditionalFormatting>
  <conditionalFormatting sqref="O176">
    <cfRule type="cellIs" dxfId="4850" priority="4786" stopIfTrue="1" operator="lessThan">
      <formula>G176</formula>
    </cfRule>
  </conditionalFormatting>
  <conditionalFormatting sqref="O176">
    <cfRule type="cellIs" dxfId="4849" priority="4785" stopIfTrue="1" operator="lessThan">
      <formula>G176</formula>
    </cfRule>
  </conditionalFormatting>
  <conditionalFormatting sqref="O176">
    <cfRule type="cellIs" dxfId="4848" priority="4784" stopIfTrue="1" operator="lessThan">
      <formula>G176</formula>
    </cfRule>
  </conditionalFormatting>
  <conditionalFormatting sqref="O176">
    <cfRule type="cellIs" dxfId="4847" priority="4783" stopIfTrue="1" operator="lessThan">
      <formula>G176</formula>
    </cfRule>
  </conditionalFormatting>
  <conditionalFormatting sqref="O176">
    <cfRule type="cellIs" dxfId="4846" priority="4782" stopIfTrue="1" operator="lessThan">
      <formula>G176</formula>
    </cfRule>
  </conditionalFormatting>
  <conditionalFormatting sqref="O176">
    <cfRule type="cellIs" dxfId="4845" priority="4781" stopIfTrue="1" operator="lessThan">
      <formula>G176</formula>
    </cfRule>
  </conditionalFormatting>
  <conditionalFormatting sqref="O176">
    <cfRule type="cellIs" dxfId="4844" priority="4780" stopIfTrue="1" operator="lessThan">
      <formula>G176</formula>
    </cfRule>
  </conditionalFormatting>
  <conditionalFormatting sqref="O176">
    <cfRule type="cellIs" dxfId="4843" priority="4779" stopIfTrue="1" operator="lessThan">
      <formula>G176</formula>
    </cfRule>
  </conditionalFormatting>
  <conditionalFormatting sqref="O176">
    <cfRule type="cellIs" dxfId="4842" priority="4778" stopIfTrue="1" operator="lessThan">
      <formula>G176</formula>
    </cfRule>
  </conditionalFormatting>
  <conditionalFormatting sqref="O176">
    <cfRule type="cellIs" dxfId="4841" priority="4777" stopIfTrue="1" operator="lessThan">
      <formula>G176</formula>
    </cfRule>
  </conditionalFormatting>
  <conditionalFormatting sqref="O176">
    <cfRule type="cellIs" dxfId="4840" priority="4776" stopIfTrue="1" operator="lessThan">
      <formula>G176</formula>
    </cfRule>
  </conditionalFormatting>
  <conditionalFormatting sqref="O176">
    <cfRule type="cellIs" dxfId="4839" priority="4775" stopIfTrue="1" operator="lessThan">
      <formula>G176</formula>
    </cfRule>
  </conditionalFormatting>
  <conditionalFormatting sqref="O176">
    <cfRule type="cellIs" dxfId="4838" priority="4774" stopIfTrue="1" operator="lessThan">
      <formula>G176</formula>
    </cfRule>
  </conditionalFormatting>
  <conditionalFormatting sqref="O176">
    <cfRule type="cellIs" dxfId="4837" priority="4773" stopIfTrue="1" operator="lessThan">
      <formula>G176</formula>
    </cfRule>
  </conditionalFormatting>
  <conditionalFormatting sqref="O176">
    <cfRule type="cellIs" dxfId="4836" priority="4772" stopIfTrue="1" operator="lessThan">
      <formula>G176</formula>
    </cfRule>
  </conditionalFormatting>
  <conditionalFormatting sqref="O176">
    <cfRule type="cellIs" dxfId="4835" priority="4771" stopIfTrue="1" operator="lessThan">
      <formula>G176</formula>
    </cfRule>
  </conditionalFormatting>
  <conditionalFormatting sqref="O176">
    <cfRule type="cellIs" dxfId="4834" priority="4770" stopIfTrue="1" operator="lessThan">
      <formula>G176</formula>
    </cfRule>
  </conditionalFormatting>
  <conditionalFormatting sqref="O176">
    <cfRule type="cellIs" dxfId="4833" priority="4769" stopIfTrue="1" operator="lessThan">
      <formula>G176</formula>
    </cfRule>
  </conditionalFormatting>
  <conditionalFormatting sqref="O176">
    <cfRule type="cellIs" dxfId="4832" priority="4768" stopIfTrue="1" operator="lessThan">
      <formula>G176</formula>
    </cfRule>
  </conditionalFormatting>
  <conditionalFormatting sqref="O176">
    <cfRule type="cellIs" dxfId="4831" priority="4767" stopIfTrue="1" operator="lessThan">
      <formula>G176</formula>
    </cfRule>
  </conditionalFormatting>
  <conditionalFormatting sqref="O176">
    <cfRule type="cellIs" dxfId="4830" priority="4766" stopIfTrue="1" operator="lessThan">
      <formula>G176</formula>
    </cfRule>
  </conditionalFormatting>
  <conditionalFormatting sqref="O176">
    <cfRule type="cellIs" dxfId="4829" priority="4765" stopIfTrue="1" operator="lessThan">
      <formula>G176</formula>
    </cfRule>
  </conditionalFormatting>
  <conditionalFormatting sqref="O176">
    <cfRule type="cellIs" dxfId="4828" priority="4764" stopIfTrue="1" operator="lessThan">
      <formula>G176</formula>
    </cfRule>
  </conditionalFormatting>
  <conditionalFormatting sqref="O176">
    <cfRule type="cellIs" dxfId="4827" priority="4763" stopIfTrue="1" operator="lessThan">
      <formula>G176</formula>
    </cfRule>
  </conditionalFormatting>
  <conditionalFormatting sqref="O176">
    <cfRule type="cellIs" dxfId="4826" priority="4762" stopIfTrue="1" operator="lessThan">
      <formula>G176</formula>
    </cfRule>
  </conditionalFormatting>
  <conditionalFormatting sqref="O176">
    <cfRule type="cellIs" dxfId="4825" priority="4761" stopIfTrue="1" operator="lessThan">
      <formula>G176</formula>
    </cfRule>
  </conditionalFormatting>
  <conditionalFormatting sqref="O176">
    <cfRule type="cellIs" dxfId="4824" priority="4760" stopIfTrue="1" operator="lessThan">
      <formula>G176</formula>
    </cfRule>
  </conditionalFormatting>
  <conditionalFormatting sqref="O176">
    <cfRule type="cellIs" dxfId="4823" priority="4759" stopIfTrue="1" operator="lessThan">
      <formula>G176</formula>
    </cfRule>
  </conditionalFormatting>
  <conditionalFormatting sqref="O176">
    <cfRule type="cellIs" dxfId="4822" priority="4758" stopIfTrue="1" operator="lessThan">
      <formula>G176</formula>
    </cfRule>
  </conditionalFormatting>
  <conditionalFormatting sqref="O176">
    <cfRule type="cellIs" dxfId="4821" priority="4757" stopIfTrue="1" operator="lessThan">
      <formula>G176</formula>
    </cfRule>
  </conditionalFormatting>
  <conditionalFormatting sqref="O176">
    <cfRule type="cellIs" dxfId="4820" priority="4756" stopIfTrue="1" operator="lessThan">
      <formula>G176</formula>
    </cfRule>
  </conditionalFormatting>
  <conditionalFormatting sqref="O176">
    <cfRule type="cellIs" dxfId="4819" priority="4755" stopIfTrue="1" operator="lessThan">
      <formula>G176</formula>
    </cfRule>
  </conditionalFormatting>
  <conditionalFormatting sqref="O176">
    <cfRule type="cellIs" dxfId="4818" priority="4754" stopIfTrue="1" operator="lessThan">
      <formula>G176</formula>
    </cfRule>
  </conditionalFormatting>
  <conditionalFormatting sqref="O176">
    <cfRule type="cellIs" dxfId="4817" priority="4753" stopIfTrue="1" operator="lessThan">
      <formula>G176</formula>
    </cfRule>
  </conditionalFormatting>
  <conditionalFormatting sqref="O176">
    <cfRule type="cellIs" dxfId="4816" priority="4752" stopIfTrue="1" operator="lessThan">
      <formula>G176</formula>
    </cfRule>
  </conditionalFormatting>
  <conditionalFormatting sqref="O176">
    <cfRule type="cellIs" dxfId="4815" priority="4751" stopIfTrue="1" operator="lessThan">
      <formula>G176</formula>
    </cfRule>
  </conditionalFormatting>
  <conditionalFormatting sqref="O176">
    <cfRule type="cellIs" dxfId="4814" priority="4750" stopIfTrue="1" operator="lessThan">
      <formula>G176</formula>
    </cfRule>
  </conditionalFormatting>
  <conditionalFormatting sqref="O176">
    <cfRule type="cellIs" dxfId="4813" priority="4749" stopIfTrue="1" operator="lessThan">
      <formula>G176</formula>
    </cfRule>
  </conditionalFormatting>
  <conditionalFormatting sqref="O176">
    <cfRule type="cellIs" dxfId="4812" priority="4748" stopIfTrue="1" operator="lessThan">
      <formula>G176</formula>
    </cfRule>
  </conditionalFormatting>
  <conditionalFormatting sqref="O176">
    <cfRule type="cellIs" dxfId="4811" priority="4747" stopIfTrue="1" operator="lessThan">
      <formula>G176</formula>
    </cfRule>
  </conditionalFormatting>
  <conditionalFormatting sqref="O176">
    <cfRule type="cellIs" dxfId="4810" priority="4746" stopIfTrue="1" operator="lessThan">
      <formula>G176</formula>
    </cfRule>
  </conditionalFormatting>
  <conditionalFormatting sqref="O176">
    <cfRule type="cellIs" dxfId="4809" priority="4745" stopIfTrue="1" operator="lessThan">
      <formula>G176</formula>
    </cfRule>
  </conditionalFormatting>
  <conditionalFormatting sqref="O176">
    <cfRule type="cellIs" dxfId="4808" priority="4744" stopIfTrue="1" operator="lessThan">
      <formula>G176</formula>
    </cfRule>
  </conditionalFormatting>
  <conditionalFormatting sqref="O176">
    <cfRule type="cellIs" dxfId="4807" priority="4743" stopIfTrue="1" operator="lessThan">
      <formula>G176</formula>
    </cfRule>
  </conditionalFormatting>
  <conditionalFormatting sqref="O176">
    <cfRule type="cellIs" dxfId="4806" priority="4742" stopIfTrue="1" operator="lessThan">
      <formula>G176</formula>
    </cfRule>
  </conditionalFormatting>
  <conditionalFormatting sqref="O176">
    <cfRule type="cellIs" dxfId="4805" priority="4741" stopIfTrue="1" operator="lessThan">
      <formula>G176</formula>
    </cfRule>
  </conditionalFormatting>
  <conditionalFormatting sqref="O176">
    <cfRule type="cellIs" dxfId="4804" priority="4740" stopIfTrue="1" operator="lessThan">
      <formula>G176</formula>
    </cfRule>
  </conditionalFormatting>
  <conditionalFormatting sqref="O176">
    <cfRule type="cellIs" dxfId="4803" priority="4739" stopIfTrue="1" operator="lessThan">
      <formula>G176</formula>
    </cfRule>
  </conditionalFormatting>
  <conditionalFormatting sqref="O176">
    <cfRule type="cellIs" dxfId="4802" priority="4738" stopIfTrue="1" operator="lessThan">
      <formula>G176</formula>
    </cfRule>
  </conditionalFormatting>
  <conditionalFormatting sqref="O176">
    <cfRule type="cellIs" dxfId="4801" priority="4737" stopIfTrue="1" operator="lessThan">
      <formula>G176</formula>
    </cfRule>
  </conditionalFormatting>
  <conditionalFormatting sqref="O176">
    <cfRule type="cellIs" dxfId="4800" priority="4736" stopIfTrue="1" operator="lessThan">
      <formula>G176</formula>
    </cfRule>
  </conditionalFormatting>
  <conditionalFormatting sqref="O176">
    <cfRule type="cellIs" dxfId="4799" priority="4735" stopIfTrue="1" operator="lessThan">
      <formula>G176</formula>
    </cfRule>
  </conditionalFormatting>
  <conditionalFormatting sqref="O176">
    <cfRule type="cellIs" dxfId="4798" priority="4734" stopIfTrue="1" operator="lessThan">
      <formula>G176</formula>
    </cfRule>
  </conditionalFormatting>
  <conditionalFormatting sqref="O176">
    <cfRule type="cellIs" dxfId="4797" priority="4733" stopIfTrue="1" operator="lessThan">
      <formula>G176</formula>
    </cfRule>
  </conditionalFormatting>
  <conditionalFormatting sqref="O176">
    <cfRule type="cellIs" dxfId="4796" priority="4732" stopIfTrue="1" operator="lessThan">
      <formula>G176</formula>
    </cfRule>
  </conditionalFormatting>
  <conditionalFormatting sqref="O176">
    <cfRule type="cellIs" dxfId="4795" priority="4731" stopIfTrue="1" operator="lessThan">
      <formula>G176</formula>
    </cfRule>
  </conditionalFormatting>
  <conditionalFormatting sqref="O176">
    <cfRule type="cellIs" dxfId="4794" priority="4730" stopIfTrue="1" operator="lessThan">
      <formula>G176</formula>
    </cfRule>
  </conditionalFormatting>
  <conditionalFormatting sqref="O176">
    <cfRule type="cellIs" dxfId="4793" priority="4729" stopIfTrue="1" operator="lessThan">
      <formula>G176</formula>
    </cfRule>
  </conditionalFormatting>
  <conditionalFormatting sqref="O176">
    <cfRule type="cellIs" dxfId="4792" priority="4728" stopIfTrue="1" operator="lessThan">
      <formula>G176</formula>
    </cfRule>
  </conditionalFormatting>
  <conditionalFormatting sqref="O176">
    <cfRule type="cellIs" dxfId="4791" priority="4727" stopIfTrue="1" operator="lessThan">
      <formula>G176</formula>
    </cfRule>
  </conditionalFormatting>
  <conditionalFormatting sqref="O176">
    <cfRule type="cellIs" dxfId="4790" priority="4726" stopIfTrue="1" operator="lessThan">
      <formula>G176</formula>
    </cfRule>
  </conditionalFormatting>
  <conditionalFormatting sqref="O176">
    <cfRule type="cellIs" dxfId="4789" priority="4725" stopIfTrue="1" operator="lessThan">
      <formula>G176</formula>
    </cfRule>
  </conditionalFormatting>
  <conditionalFormatting sqref="O176">
    <cfRule type="cellIs" dxfId="4788" priority="4724" stopIfTrue="1" operator="lessThan">
      <formula>G176</formula>
    </cfRule>
  </conditionalFormatting>
  <conditionalFormatting sqref="O176">
    <cfRule type="cellIs" dxfId="4787" priority="4723" stopIfTrue="1" operator="lessThan">
      <formula>G176</formula>
    </cfRule>
  </conditionalFormatting>
  <conditionalFormatting sqref="O176">
    <cfRule type="cellIs" dxfId="4786" priority="4722" stopIfTrue="1" operator="lessThan">
      <formula>G176</formula>
    </cfRule>
  </conditionalFormatting>
  <conditionalFormatting sqref="O176">
    <cfRule type="cellIs" dxfId="4785" priority="4721" stopIfTrue="1" operator="lessThan">
      <formula>G176</formula>
    </cfRule>
  </conditionalFormatting>
  <conditionalFormatting sqref="O176">
    <cfRule type="cellIs" dxfId="4784" priority="4720" stopIfTrue="1" operator="lessThan">
      <formula>G176</formula>
    </cfRule>
  </conditionalFormatting>
  <conditionalFormatting sqref="O176">
    <cfRule type="cellIs" dxfId="4783" priority="4719" stopIfTrue="1" operator="lessThan">
      <formula>G176</formula>
    </cfRule>
  </conditionalFormatting>
  <conditionalFormatting sqref="O176">
    <cfRule type="cellIs" dxfId="4782" priority="4718" stopIfTrue="1" operator="lessThan">
      <formula>G176</formula>
    </cfRule>
  </conditionalFormatting>
  <conditionalFormatting sqref="O176">
    <cfRule type="cellIs" dxfId="4781" priority="4717" stopIfTrue="1" operator="lessThan">
      <formula>G176</formula>
    </cfRule>
  </conditionalFormatting>
  <conditionalFormatting sqref="O176">
    <cfRule type="cellIs" dxfId="4780" priority="4716" stopIfTrue="1" operator="lessThan">
      <formula>G176</formula>
    </cfRule>
  </conditionalFormatting>
  <conditionalFormatting sqref="O176">
    <cfRule type="cellIs" dxfId="4779" priority="4715" stopIfTrue="1" operator="lessThan">
      <formula>G176</formula>
    </cfRule>
  </conditionalFormatting>
  <conditionalFormatting sqref="O176">
    <cfRule type="cellIs" dxfId="4778" priority="4714" stopIfTrue="1" operator="lessThan">
      <formula>G176</formula>
    </cfRule>
  </conditionalFormatting>
  <conditionalFormatting sqref="O176">
    <cfRule type="cellIs" dxfId="4777" priority="4713" stopIfTrue="1" operator="lessThan">
      <formula>G176</formula>
    </cfRule>
  </conditionalFormatting>
  <conditionalFormatting sqref="O176">
    <cfRule type="cellIs" dxfId="4776" priority="4712" stopIfTrue="1" operator="lessThan">
      <formula>G176</formula>
    </cfRule>
  </conditionalFormatting>
  <conditionalFormatting sqref="O176">
    <cfRule type="cellIs" dxfId="4775" priority="4711" stopIfTrue="1" operator="lessThan">
      <formula>G176</formula>
    </cfRule>
  </conditionalFormatting>
  <conditionalFormatting sqref="O176">
    <cfRule type="cellIs" dxfId="4774" priority="4710" stopIfTrue="1" operator="lessThan">
      <formula>G176</formula>
    </cfRule>
  </conditionalFormatting>
  <conditionalFormatting sqref="O176">
    <cfRule type="cellIs" dxfId="4773" priority="4709" stopIfTrue="1" operator="lessThan">
      <formula>G176</formula>
    </cfRule>
  </conditionalFormatting>
  <conditionalFormatting sqref="O176">
    <cfRule type="cellIs" dxfId="4772" priority="4708" stopIfTrue="1" operator="lessThan">
      <formula>G176</formula>
    </cfRule>
  </conditionalFormatting>
  <conditionalFormatting sqref="O176">
    <cfRule type="cellIs" dxfId="4771" priority="4707" stopIfTrue="1" operator="lessThan">
      <formula>G176</formula>
    </cfRule>
  </conditionalFormatting>
  <conditionalFormatting sqref="O176">
    <cfRule type="cellIs" dxfId="4770" priority="4706" stopIfTrue="1" operator="lessThan">
      <formula>G176</formula>
    </cfRule>
  </conditionalFormatting>
  <conditionalFormatting sqref="O176">
    <cfRule type="cellIs" dxfId="4769" priority="4705" stopIfTrue="1" operator="lessThan">
      <formula>G176</formula>
    </cfRule>
  </conditionalFormatting>
  <conditionalFormatting sqref="O176">
    <cfRule type="cellIs" dxfId="4768" priority="4704" stopIfTrue="1" operator="lessThan">
      <formula>G176</formula>
    </cfRule>
  </conditionalFormatting>
  <conditionalFormatting sqref="O176">
    <cfRule type="cellIs" dxfId="4767" priority="4703" stopIfTrue="1" operator="lessThan">
      <formula>G176</formula>
    </cfRule>
  </conditionalFormatting>
  <conditionalFormatting sqref="O176">
    <cfRule type="cellIs" dxfId="4766" priority="4702" stopIfTrue="1" operator="lessThan">
      <formula>G176</formula>
    </cfRule>
  </conditionalFormatting>
  <conditionalFormatting sqref="O176">
    <cfRule type="cellIs" dxfId="4765" priority="4701" stopIfTrue="1" operator="lessThan">
      <formula>G176</formula>
    </cfRule>
  </conditionalFormatting>
  <conditionalFormatting sqref="O176">
    <cfRule type="cellIs" dxfId="4764" priority="4700" stopIfTrue="1" operator="lessThan">
      <formula>G176</formula>
    </cfRule>
  </conditionalFormatting>
  <conditionalFormatting sqref="O176">
    <cfRule type="cellIs" dxfId="4763" priority="4699" stopIfTrue="1" operator="lessThan">
      <formula>G176</formula>
    </cfRule>
  </conditionalFormatting>
  <conditionalFormatting sqref="O176">
    <cfRule type="cellIs" dxfId="4762" priority="4698" stopIfTrue="1" operator="lessThan">
      <formula>G176</formula>
    </cfRule>
  </conditionalFormatting>
  <conditionalFormatting sqref="O176">
    <cfRule type="cellIs" dxfId="4761" priority="4697" stopIfTrue="1" operator="lessThan">
      <formula>G176</formula>
    </cfRule>
  </conditionalFormatting>
  <conditionalFormatting sqref="O176">
    <cfRule type="cellIs" dxfId="4760" priority="4696" stopIfTrue="1" operator="lessThan">
      <formula>G176</formula>
    </cfRule>
  </conditionalFormatting>
  <conditionalFormatting sqref="O176">
    <cfRule type="cellIs" dxfId="4759" priority="4695" stopIfTrue="1" operator="lessThan">
      <formula>G176</formula>
    </cfRule>
  </conditionalFormatting>
  <conditionalFormatting sqref="O176">
    <cfRule type="cellIs" dxfId="4758" priority="4694" stopIfTrue="1" operator="lessThan">
      <formula>G176</formula>
    </cfRule>
  </conditionalFormatting>
  <conditionalFormatting sqref="O176">
    <cfRule type="cellIs" dxfId="4757" priority="4693" stopIfTrue="1" operator="lessThan">
      <formula>G176</formula>
    </cfRule>
  </conditionalFormatting>
  <conditionalFormatting sqref="O176">
    <cfRule type="cellIs" dxfId="4756" priority="4692" stopIfTrue="1" operator="lessThan">
      <formula>G176</formula>
    </cfRule>
  </conditionalFormatting>
  <conditionalFormatting sqref="O176">
    <cfRule type="cellIs" dxfId="4755" priority="4691" stopIfTrue="1" operator="lessThan">
      <formula>G176</formula>
    </cfRule>
  </conditionalFormatting>
  <conditionalFormatting sqref="O176">
    <cfRule type="cellIs" dxfId="4754" priority="4690" stopIfTrue="1" operator="lessThan">
      <formula>G176</formula>
    </cfRule>
  </conditionalFormatting>
  <conditionalFormatting sqref="O176">
    <cfRule type="cellIs" dxfId="4753" priority="4689" stopIfTrue="1" operator="lessThan">
      <formula>G176</formula>
    </cfRule>
  </conditionalFormatting>
  <conditionalFormatting sqref="O176">
    <cfRule type="cellIs" dxfId="4752" priority="4688" stopIfTrue="1" operator="lessThan">
      <formula>G176</formula>
    </cfRule>
  </conditionalFormatting>
  <conditionalFormatting sqref="O176">
    <cfRule type="cellIs" dxfId="4751" priority="4687" stopIfTrue="1" operator="lessThan">
      <formula>G176</formula>
    </cfRule>
  </conditionalFormatting>
  <conditionalFormatting sqref="O176">
    <cfRule type="cellIs" dxfId="4750" priority="4686" stopIfTrue="1" operator="lessThan">
      <formula>G176</formula>
    </cfRule>
  </conditionalFormatting>
  <conditionalFormatting sqref="O176">
    <cfRule type="cellIs" dxfId="4749" priority="4685" stopIfTrue="1" operator="lessThan">
      <formula>G176</formula>
    </cfRule>
  </conditionalFormatting>
  <conditionalFormatting sqref="O176">
    <cfRule type="cellIs" dxfId="4748" priority="4684" stopIfTrue="1" operator="lessThan">
      <formula>G176</formula>
    </cfRule>
  </conditionalFormatting>
  <conditionalFormatting sqref="O176">
    <cfRule type="cellIs" dxfId="4747" priority="4683" stopIfTrue="1" operator="lessThan">
      <formula>G176</formula>
    </cfRule>
  </conditionalFormatting>
  <conditionalFormatting sqref="O176">
    <cfRule type="cellIs" dxfId="4746" priority="4682" stopIfTrue="1" operator="lessThan">
      <formula>G176</formula>
    </cfRule>
  </conditionalFormatting>
  <conditionalFormatting sqref="O176">
    <cfRule type="cellIs" dxfId="4745" priority="4681" stopIfTrue="1" operator="lessThan">
      <formula>G176</formula>
    </cfRule>
  </conditionalFormatting>
  <conditionalFormatting sqref="O176">
    <cfRule type="cellIs" dxfId="4744" priority="4680" stopIfTrue="1" operator="lessThan">
      <formula>G176</formula>
    </cfRule>
  </conditionalFormatting>
  <conditionalFormatting sqref="O176">
    <cfRule type="cellIs" dxfId="4743" priority="4679" stopIfTrue="1" operator="lessThan">
      <formula>G176</formula>
    </cfRule>
  </conditionalFormatting>
  <conditionalFormatting sqref="O176">
    <cfRule type="cellIs" dxfId="4742" priority="4678" stopIfTrue="1" operator="lessThan">
      <formula>G176</formula>
    </cfRule>
  </conditionalFormatting>
  <conditionalFormatting sqref="O176">
    <cfRule type="cellIs" dxfId="4741" priority="4677" stopIfTrue="1" operator="lessThan">
      <formula>G176</formula>
    </cfRule>
  </conditionalFormatting>
  <conditionalFormatting sqref="O176">
    <cfRule type="cellIs" dxfId="4740" priority="4676" stopIfTrue="1" operator="lessThan">
      <formula>G176</formula>
    </cfRule>
  </conditionalFormatting>
  <conditionalFormatting sqref="O176">
    <cfRule type="cellIs" dxfId="4739" priority="4675" stopIfTrue="1" operator="lessThan">
      <formula>G176</formula>
    </cfRule>
  </conditionalFormatting>
  <conditionalFormatting sqref="O176">
    <cfRule type="cellIs" dxfId="4738" priority="4674" stopIfTrue="1" operator="lessThan">
      <formula>G176</formula>
    </cfRule>
  </conditionalFormatting>
  <conditionalFormatting sqref="O176">
    <cfRule type="cellIs" dxfId="4737" priority="4673" stopIfTrue="1" operator="lessThan">
      <formula>G176</formula>
    </cfRule>
  </conditionalFormatting>
  <conditionalFormatting sqref="O176">
    <cfRule type="cellIs" dxfId="4736" priority="4672" stopIfTrue="1" operator="lessThan">
      <formula>G176</formula>
    </cfRule>
  </conditionalFormatting>
  <conditionalFormatting sqref="O176">
    <cfRule type="cellIs" dxfId="4735" priority="4671" stopIfTrue="1" operator="lessThan">
      <formula>G176</formula>
    </cfRule>
  </conditionalFormatting>
  <conditionalFormatting sqref="O176">
    <cfRule type="cellIs" dxfId="4734" priority="4670" stopIfTrue="1" operator="lessThan">
      <formula>G176</formula>
    </cfRule>
  </conditionalFormatting>
  <conditionalFormatting sqref="O176">
    <cfRule type="cellIs" dxfId="4733" priority="4669" stopIfTrue="1" operator="lessThan">
      <formula>G176</formula>
    </cfRule>
  </conditionalFormatting>
  <conditionalFormatting sqref="O176">
    <cfRule type="cellIs" dxfId="4732" priority="4668" stopIfTrue="1" operator="lessThan">
      <formula>G176</formula>
    </cfRule>
  </conditionalFormatting>
  <conditionalFormatting sqref="O176">
    <cfRule type="cellIs" dxfId="4731" priority="4667" stopIfTrue="1" operator="lessThan">
      <formula>G176</formula>
    </cfRule>
  </conditionalFormatting>
  <conditionalFormatting sqref="O176">
    <cfRule type="cellIs" dxfId="4730" priority="4666" stopIfTrue="1" operator="lessThan">
      <formula>G176</formula>
    </cfRule>
  </conditionalFormatting>
  <conditionalFormatting sqref="O176">
    <cfRule type="cellIs" dxfId="4729" priority="4665" stopIfTrue="1" operator="lessThan">
      <formula>G176</formula>
    </cfRule>
  </conditionalFormatting>
  <conditionalFormatting sqref="O176">
    <cfRule type="cellIs" dxfId="4728" priority="4664" stopIfTrue="1" operator="lessThan">
      <formula>G176</formula>
    </cfRule>
  </conditionalFormatting>
  <conditionalFormatting sqref="O176">
    <cfRule type="cellIs" dxfId="4727" priority="4663" stopIfTrue="1" operator="lessThan">
      <formula>G176</formula>
    </cfRule>
  </conditionalFormatting>
  <conditionalFormatting sqref="O176">
    <cfRule type="cellIs" dxfId="4726" priority="4662" stopIfTrue="1" operator="lessThan">
      <formula>G176</formula>
    </cfRule>
  </conditionalFormatting>
  <conditionalFormatting sqref="O176">
    <cfRule type="cellIs" dxfId="4725" priority="4661" stopIfTrue="1" operator="lessThan">
      <formula>G176</formula>
    </cfRule>
  </conditionalFormatting>
  <conditionalFormatting sqref="O176">
    <cfRule type="cellIs" dxfId="4724" priority="4660" stopIfTrue="1" operator="lessThan">
      <formula>G176</formula>
    </cfRule>
  </conditionalFormatting>
  <conditionalFormatting sqref="O176">
    <cfRule type="cellIs" dxfId="4723" priority="4659" stopIfTrue="1" operator="lessThan">
      <formula>G176</formula>
    </cfRule>
  </conditionalFormatting>
  <conditionalFormatting sqref="O176">
    <cfRule type="cellIs" dxfId="4722" priority="4658" stopIfTrue="1" operator="lessThan">
      <formula>G176</formula>
    </cfRule>
  </conditionalFormatting>
  <conditionalFormatting sqref="O176">
    <cfRule type="cellIs" dxfId="4721" priority="4657" stopIfTrue="1" operator="lessThan">
      <formula>G176</formula>
    </cfRule>
  </conditionalFormatting>
  <conditionalFormatting sqref="O176">
    <cfRule type="cellIs" dxfId="4720" priority="4656" stopIfTrue="1" operator="lessThan">
      <formula>G176</formula>
    </cfRule>
  </conditionalFormatting>
  <conditionalFormatting sqref="O176">
    <cfRule type="cellIs" dxfId="4719" priority="4655" stopIfTrue="1" operator="lessThan">
      <formula>G176</formula>
    </cfRule>
  </conditionalFormatting>
  <conditionalFormatting sqref="O176">
    <cfRule type="cellIs" dxfId="4718" priority="4654" stopIfTrue="1" operator="lessThan">
      <formula>G176</formula>
    </cfRule>
  </conditionalFormatting>
  <conditionalFormatting sqref="O176">
    <cfRule type="cellIs" dxfId="4717" priority="4653" stopIfTrue="1" operator="lessThan">
      <formula>G176</formula>
    </cfRule>
  </conditionalFormatting>
  <conditionalFormatting sqref="O176">
    <cfRule type="cellIs" dxfId="4716" priority="4652" stopIfTrue="1" operator="lessThan">
      <formula>G176</formula>
    </cfRule>
  </conditionalFormatting>
  <conditionalFormatting sqref="O176">
    <cfRule type="cellIs" dxfId="4715" priority="4651" stopIfTrue="1" operator="lessThan">
      <formula>G176</formula>
    </cfRule>
  </conditionalFormatting>
  <conditionalFormatting sqref="O176">
    <cfRule type="cellIs" dxfId="4714" priority="4650" stopIfTrue="1" operator="lessThan">
      <formula>G176</formula>
    </cfRule>
  </conditionalFormatting>
  <conditionalFormatting sqref="O176">
    <cfRule type="cellIs" dxfId="4713" priority="4649" stopIfTrue="1" operator="lessThan">
      <formula>G176</formula>
    </cfRule>
  </conditionalFormatting>
  <conditionalFormatting sqref="O176">
    <cfRule type="cellIs" dxfId="4712" priority="4648" stopIfTrue="1" operator="lessThan">
      <formula>G176</formula>
    </cfRule>
  </conditionalFormatting>
  <conditionalFormatting sqref="O176">
    <cfRule type="cellIs" dxfId="4711" priority="4647" stopIfTrue="1" operator="lessThan">
      <formula>G176</formula>
    </cfRule>
  </conditionalFormatting>
  <conditionalFormatting sqref="O176">
    <cfRule type="cellIs" dxfId="4710" priority="4646" stopIfTrue="1" operator="lessThan">
      <formula>G176</formula>
    </cfRule>
  </conditionalFormatting>
  <conditionalFormatting sqref="O176">
    <cfRule type="cellIs" dxfId="4709" priority="4645" stopIfTrue="1" operator="lessThan">
      <formula>G176</formula>
    </cfRule>
  </conditionalFormatting>
  <conditionalFormatting sqref="O176">
    <cfRule type="cellIs" dxfId="4708" priority="4644" stopIfTrue="1" operator="lessThan">
      <formula>G176</formula>
    </cfRule>
  </conditionalFormatting>
  <conditionalFormatting sqref="O176">
    <cfRule type="cellIs" dxfId="4707" priority="4643" stopIfTrue="1" operator="lessThan">
      <formula>G176</formula>
    </cfRule>
  </conditionalFormatting>
  <conditionalFormatting sqref="O176">
    <cfRule type="cellIs" dxfId="4706" priority="4642" stopIfTrue="1" operator="lessThan">
      <formula>G176</formula>
    </cfRule>
  </conditionalFormatting>
  <conditionalFormatting sqref="O176">
    <cfRule type="cellIs" dxfId="4705" priority="4641" stopIfTrue="1" operator="lessThan">
      <formula>G176</formula>
    </cfRule>
  </conditionalFormatting>
  <conditionalFormatting sqref="O176">
    <cfRule type="cellIs" dxfId="4704" priority="4640" stopIfTrue="1" operator="lessThan">
      <formula>G176</formula>
    </cfRule>
  </conditionalFormatting>
  <conditionalFormatting sqref="O176">
    <cfRule type="cellIs" dxfId="4703" priority="4639" stopIfTrue="1" operator="lessThan">
      <formula>G176</formula>
    </cfRule>
  </conditionalFormatting>
  <conditionalFormatting sqref="O176">
    <cfRule type="cellIs" dxfId="4702" priority="4638" stopIfTrue="1" operator="lessThan">
      <formula>G176</formula>
    </cfRule>
  </conditionalFormatting>
  <conditionalFormatting sqref="O176">
    <cfRule type="cellIs" dxfId="4701" priority="4637" stopIfTrue="1" operator="lessThan">
      <formula>G176</formula>
    </cfRule>
  </conditionalFormatting>
  <conditionalFormatting sqref="O176">
    <cfRule type="cellIs" dxfId="4700" priority="4636" stopIfTrue="1" operator="lessThan">
      <formula>G176</formula>
    </cfRule>
  </conditionalFormatting>
  <conditionalFormatting sqref="O176">
    <cfRule type="cellIs" dxfId="4699" priority="4635" stopIfTrue="1" operator="lessThan">
      <formula>G176</formula>
    </cfRule>
  </conditionalFormatting>
  <conditionalFormatting sqref="O176">
    <cfRule type="cellIs" dxfId="4698" priority="4634" stopIfTrue="1" operator="lessThan">
      <formula>G176</formula>
    </cfRule>
  </conditionalFormatting>
  <conditionalFormatting sqref="O176">
    <cfRule type="cellIs" dxfId="4697" priority="4633" stopIfTrue="1" operator="lessThan">
      <formula>G176</formula>
    </cfRule>
  </conditionalFormatting>
  <conditionalFormatting sqref="O176">
    <cfRule type="cellIs" dxfId="4696" priority="4632" stopIfTrue="1" operator="lessThan">
      <formula>G176</formula>
    </cfRule>
  </conditionalFormatting>
  <conditionalFormatting sqref="O176">
    <cfRule type="cellIs" dxfId="4695" priority="4631" stopIfTrue="1" operator="lessThan">
      <formula>G176</formula>
    </cfRule>
  </conditionalFormatting>
  <conditionalFormatting sqref="O176">
    <cfRule type="cellIs" dxfId="4694" priority="4630" stopIfTrue="1" operator="lessThan">
      <formula>G176</formula>
    </cfRule>
  </conditionalFormatting>
  <conditionalFormatting sqref="O176">
    <cfRule type="cellIs" dxfId="4693" priority="4629" stopIfTrue="1" operator="lessThan">
      <formula>G176</formula>
    </cfRule>
  </conditionalFormatting>
  <conditionalFormatting sqref="O176">
    <cfRule type="cellIs" dxfId="4692" priority="4628" stopIfTrue="1" operator="lessThan">
      <formula>G176</formula>
    </cfRule>
  </conditionalFormatting>
  <conditionalFormatting sqref="O176">
    <cfRule type="cellIs" dxfId="4691" priority="4627" stopIfTrue="1" operator="lessThan">
      <formula>G176</formula>
    </cfRule>
  </conditionalFormatting>
  <conditionalFormatting sqref="O176">
    <cfRule type="cellIs" dxfId="4690" priority="4626" stopIfTrue="1" operator="lessThan">
      <formula>G176</formula>
    </cfRule>
  </conditionalFormatting>
  <conditionalFormatting sqref="O176">
    <cfRule type="cellIs" dxfId="4689" priority="4625" stopIfTrue="1" operator="lessThan">
      <formula>G176</formula>
    </cfRule>
  </conditionalFormatting>
  <conditionalFormatting sqref="O176">
    <cfRule type="cellIs" dxfId="4688" priority="4624" stopIfTrue="1" operator="lessThan">
      <formula>G176</formula>
    </cfRule>
  </conditionalFormatting>
  <conditionalFormatting sqref="O176">
    <cfRule type="cellIs" dxfId="4687" priority="4623" stopIfTrue="1" operator="lessThan">
      <formula>G176</formula>
    </cfRule>
  </conditionalFormatting>
  <conditionalFormatting sqref="O176">
    <cfRule type="cellIs" dxfId="4686" priority="4622" stopIfTrue="1" operator="lessThan">
      <formula>G176</formula>
    </cfRule>
  </conditionalFormatting>
  <conditionalFormatting sqref="O176">
    <cfRule type="cellIs" dxfId="4685" priority="4621" stopIfTrue="1" operator="lessThan">
      <formula>G176</formula>
    </cfRule>
  </conditionalFormatting>
  <conditionalFormatting sqref="O176">
    <cfRule type="cellIs" dxfId="4684" priority="4620" stopIfTrue="1" operator="lessThan">
      <formula>G176</formula>
    </cfRule>
  </conditionalFormatting>
  <conditionalFormatting sqref="O176">
    <cfRule type="cellIs" dxfId="4683" priority="4619" stopIfTrue="1" operator="lessThan">
      <formula>G176</formula>
    </cfRule>
  </conditionalFormatting>
  <conditionalFormatting sqref="O176">
    <cfRule type="cellIs" dxfId="4682" priority="4618" stopIfTrue="1" operator="lessThan">
      <formula>G176</formula>
    </cfRule>
  </conditionalFormatting>
  <conditionalFormatting sqref="O176">
    <cfRule type="cellIs" dxfId="4681" priority="4617" stopIfTrue="1" operator="lessThan">
      <formula>G176</formula>
    </cfRule>
  </conditionalFormatting>
  <conditionalFormatting sqref="O176">
    <cfRule type="cellIs" dxfId="4680" priority="4616" stopIfTrue="1" operator="lessThan">
      <formula>G176</formula>
    </cfRule>
  </conditionalFormatting>
  <conditionalFormatting sqref="O176">
    <cfRule type="cellIs" dxfId="4679" priority="4615" stopIfTrue="1" operator="lessThan">
      <formula>G176</formula>
    </cfRule>
  </conditionalFormatting>
  <conditionalFormatting sqref="O176">
    <cfRule type="cellIs" dxfId="4678" priority="4614" stopIfTrue="1" operator="lessThan">
      <formula>G176</formula>
    </cfRule>
  </conditionalFormatting>
  <conditionalFormatting sqref="O176">
    <cfRule type="cellIs" dxfId="4677" priority="4613" stopIfTrue="1" operator="lessThan">
      <formula>G176</formula>
    </cfRule>
  </conditionalFormatting>
  <conditionalFormatting sqref="O176">
    <cfRule type="cellIs" dxfId="4676" priority="4612" stopIfTrue="1" operator="lessThan">
      <formula>G176</formula>
    </cfRule>
  </conditionalFormatting>
  <conditionalFormatting sqref="O176">
    <cfRule type="cellIs" dxfId="4675" priority="4611" stopIfTrue="1" operator="lessThan">
      <formula>G176</formula>
    </cfRule>
  </conditionalFormatting>
  <conditionalFormatting sqref="O176">
    <cfRule type="cellIs" dxfId="4674" priority="4610" stopIfTrue="1" operator="lessThan">
      <formula>G176</formula>
    </cfRule>
  </conditionalFormatting>
  <conditionalFormatting sqref="O176">
    <cfRule type="cellIs" dxfId="4673" priority="4609" stopIfTrue="1" operator="lessThan">
      <formula>G176</formula>
    </cfRule>
  </conditionalFormatting>
  <conditionalFormatting sqref="O176">
    <cfRule type="cellIs" dxfId="4672" priority="4608" stopIfTrue="1" operator="lessThan">
      <formula>G176</formula>
    </cfRule>
  </conditionalFormatting>
  <conditionalFormatting sqref="O176">
    <cfRule type="cellIs" dxfId="4671" priority="4607" stopIfTrue="1" operator="lessThan">
      <formula>G176</formula>
    </cfRule>
  </conditionalFormatting>
  <conditionalFormatting sqref="O176">
    <cfRule type="cellIs" dxfId="4670" priority="4606" stopIfTrue="1" operator="lessThan">
      <formula>G176</formula>
    </cfRule>
  </conditionalFormatting>
  <conditionalFormatting sqref="O176">
    <cfRule type="cellIs" dxfId="4669" priority="4605" stopIfTrue="1" operator="lessThan">
      <formula>G176</formula>
    </cfRule>
  </conditionalFormatting>
  <conditionalFormatting sqref="O176">
    <cfRule type="cellIs" dxfId="4668" priority="4604" stopIfTrue="1" operator="lessThan">
      <formula>G176</formula>
    </cfRule>
  </conditionalFormatting>
  <conditionalFormatting sqref="O176">
    <cfRule type="cellIs" dxfId="4667" priority="4603" stopIfTrue="1" operator="lessThan">
      <formula>G176</formula>
    </cfRule>
  </conditionalFormatting>
  <conditionalFormatting sqref="O176">
    <cfRule type="cellIs" dxfId="4666" priority="4602" stopIfTrue="1" operator="lessThan">
      <formula>G176</formula>
    </cfRule>
  </conditionalFormatting>
  <conditionalFormatting sqref="O176">
    <cfRule type="cellIs" dxfId="4665" priority="4601" stopIfTrue="1" operator="lessThan">
      <formula>G176</formula>
    </cfRule>
  </conditionalFormatting>
  <conditionalFormatting sqref="O176">
    <cfRule type="cellIs" dxfId="4664" priority="4600" stopIfTrue="1" operator="lessThan">
      <formula>G176</formula>
    </cfRule>
  </conditionalFormatting>
  <conditionalFormatting sqref="O176">
    <cfRule type="cellIs" dxfId="4663" priority="4599" stopIfTrue="1" operator="lessThan">
      <formula>G176</formula>
    </cfRule>
  </conditionalFormatting>
  <conditionalFormatting sqref="O176">
    <cfRule type="cellIs" dxfId="4662" priority="4598" stopIfTrue="1" operator="lessThan">
      <formula>G176</formula>
    </cfRule>
  </conditionalFormatting>
  <conditionalFormatting sqref="O176">
    <cfRule type="cellIs" dxfId="4661" priority="4597" stopIfTrue="1" operator="lessThan">
      <formula>G176</formula>
    </cfRule>
  </conditionalFormatting>
  <conditionalFormatting sqref="O176">
    <cfRule type="cellIs" dxfId="4660" priority="4596" stopIfTrue="1" operator="lessThan">
      <formula>G176</formula>
    </cfRule>
  </conditionalFormatting>
  <conditionalFormatting sqref="O176">
    <cfRule type="cellIs" dxfId="4659" priority="4595" stopIfTrue="1" operator="lessThan">
      <formula>G176</formula>
    </cfRule>
  </conditionalFormatting>
  <conditionalFormatting sqref="O176">
    <cfRule type="cellIs" dxfId="4658" priority="4594" stopIfTrue="1" operator="lessThan">
      <formula>G176</formula>
    </cfRule>
  </conditionalFormatting>
  <conditionalFormatting sqref="O176">
    <cfRule type="cellIs" dxfId="4657" priority="4593" stopIfTrue="1" operator="lessThan">
      <formula>G176</formula>
    </cfRule>
  </conditionalFormatting>
  <conditionalFormatting sqref="O176">
    <cfRule type="cellIs" dxfId="4656" priority="4592" stopIfTrue="1" operator="lessThan">
      <formula>G176</formula>
    </cfRule>
  </conditionalFormatting>
  <conditionalFormatting sqref="O176">
    <cfRule type="cellIs" dxfId="4655" priority="4591" stopIfTrue="1" operator="lessThan">
      <formula>G176</formula>
    </cfRule>
  </conditionalFormatting>
  <conditionalFormatting sqref="O176">
    <cfRule type="cellIs" dxfId="4654" priority="4590" stopIfTrue="1" operator="lessThan">
      <formula>G176</formula>
    </cfRule>
  </conditionalFormatting>
  <conditionalFormatting sqref="O176">
    <cfRule type="cellIs" dxfId="4653" priority="4589" stopIfTrue="1" operator="lessThan">
      <formula>G176</formula>
    </cfRule>
  </conditionalFormatting>
  <conditionalFormatting sqref="O176">
    <cfRule type="cellIs" dxfId="4652" priority="4588" stopIfTrue="1" operator="lessThan">
      <formula>G176</formula>
    </cfRule>
  </conditionalFormatting>
  <conditionalFormatting sqref="O176">
    <cfRule type="cellIs" dxfId="4651" priority="4587" stopIfTrue="1" operator="lessThan">
      <formula>G176</formula>
    </cfRule>
  </conditionalFormatting>
  <conditionalFormatting sqref="O176">
    <cfRule type="cellIs" dxfId="4650" priority="4586" stopIfTrue="1" operator="lessThan">
      <formula>G176</formula>
    </cfRule>
  </conditionalFormatting>
  <conditionalFormatting sqref="O176">
    <cfRule type="cellIs" dxfId="4649" priority="4585" stopIfTrue="1" operator="lessThan">
      <formula>G176</formula>
    </cfRule>
  </conditionalFormatting>
  <conditionalFormatting sqref="O176">
    <cfRule type="cellIs" dxfId="4648" priority="4584" stopIfTrue="1" operator="lessThan">
      <formula>G176</formula>
    </cfRule>
  </conditionalFormatting>
  <conditionalFormatting sqref="O176">
    <cfRule type="cellIs" dxfId="4647" priority="4583" stopIfTrue="1" operator="lessThan">
      <formula>G176</formula>
    </cfRule>
  </conditionalFormatting>
  <conditionalFormatting sqref="O176">
    <cfRule type="cellIs" dxfId="4646" priority="4582" stopIfTrue="1" operator="lessThan">
      <formula>G176</formula>
    </cfRule>
  </conditionalFormatting>
  <conditionalFormatting sqref="O176">
    <cfRule type="cellIs" dxfId="4645" priority="4581" stopIfTrue="1" operator="lessThan">
      <formula>G176</formula>
    </cfRule>
  </conditionalFormatting>
  <conditionalFormatting sqref="O176">
    <cfRule type="cellIs" dxfId="4644" priority="4580" stopIfTrue="1" operator="lessThan">
      <formula>G176</formula>
    </cfRule>
  </conditionalFormatting>
  <conditionalFormatting sqref="O176">
    <cfRule type="cellIs" dxfId="4643" priority="4579" stopIfTrue="1" operator="lessThan">
      <formula>G176</formula>
    </cfRule>
  </conditionalFormatting>
  <conditionalFormatting sqref="O176">
    <cfRule type="cellIs" dxfId="4642" priority="4578" stopIfTrue="1" operator="lessThan">
      <formula>G176</formula>
    </cfRule>
  </conditionalFormatting>
  <conditionalFormatting sqref="O176">
    <cfRule type="cellIs" dxfId="4641" priority="4577" stopIfTrue="1" operator="lessThan">
      <formula>G176</formula>
    </cfRule>
  </conditionalFormatting>
  <conditionalFormatting sqref="O176">
    <cfRule type="cellIs" dxfId="4640" priority="4576" stopIfTrue="1" operator="lessThan">
      <formula>G176</formula>
    </cfRule>
  </conditionalFormatting>
  <conditionalFormatting sqref="O176">
    <cfRule type="cellIs" dxfId="4639" priority="4575" stopIfTrue="1" operator="lessThan">
      <formula>G176</formula>
    </cfRule>
  </conditionalFormatting>
  <conditionalFormatting sqref="O176">
    <cfRule type="cellIs" dxfId="4638" priority="4574" stopIfTrue="1" operator="lessThan">
      <formula>G176</formula>
    </cfRule>
  </conditionalFormatting>
  <conditionalFormatting sqref="O176">
    <cfRule type="cellIs" dxfId="4637" priority="4573" stopIfTrue="1" operator="lessThan">
      <formula>G176</formula>
    </cfRule>
  </conditionalFormatting>
  <conditionalFormatting sqref="O176">
    <cfRule type="cellIs" dxfId="4636" priority="4572" stopIfTrue="1" operator="lessThan">
      <formula>G176</formula>
    </cfRule>
  </conditionalFormatting>
  <conditionalFormatting sqref="O176">
    <cfRule type="cellIs" dxfId="4635" priority="4571" stopIfTrue="1" operator="lessThan">
      <formula>G176</formula>
    </cfRule>
  </conditionalFormatting>
  <conditionalFormatting sqref="O176">
    <cfRule type="cellIs" dxfId="4634" priority="4570" stopIfTrue="1" operator="lessThan">
      <formula>G176</formula>
    </cfRule>
  </conditionalFormatting>
  <conditionalFormatting sqref="O176">
    <cfRule type="cellIs" dxfId="4633" priority="4569" stopIfTrue="1" operator="lessThan">
      <formula>G176</formula>
    </cfRule>
  </conditionalFormatting>
  <conditionalFormatting sqref="O176">
    <cfRule type="cellIs" dxfId="4632" priority="4568" stopIfTrue="1" operator="lessThan">
      <formula>G176</formula>
    </cfRule>
  </conditionalFormatting>
  <conditionalFormatting sqref="O176">
    <cfRule type="cellIs" dxfId="4631" priority="4567" stopIfTrue="1" operator="lessThan">
      <formula>G176</formula>
    </cfRule>
  </conditionalFormatting>
  <conditionalFormatting sqref="O176">
    <cfRule type="cellIs" dxfId="4630" priority="4566" stopIfTrue="1" operator="lessThan">
      <formula>G176</formula>
    </cfRule>
  </conditionalFormatting>
  <conditionalFormatting sqref="O176">
    <cfRule type="cellIs" dxfId="4629" priority="4565" stopIfTrue="1" operator="lessThan">
      <formula>G176</formula>
    </cfRule>
  </conditionalFormatting>
  <conditionalFormatting sqref="O176">
    <cfRule type="cellIs" dxfId="4628" priority="4564" stopIfTrue="1" operator="lessThan">
      <formula>G176</formula>
    </cfRule>
  </conditionalFormatting>
  <conditionalFormatting sqref="O176">
    <cfRule type="cellIs" dxfId="4627" priority="4563" stopIfTrue="1" operator="lessThan">
      <formula>G176</formula>
    </cfRule>
  </conditionalFormatting>
  <conditionalFormatting sqref="O176">
    <cfRule type="cellIs" dxfId="4626" priority="4562" stopIfTrue="1" operator="lessThan">
      <formula>G176</formula>
    </cfRule>
  </conditionalFormatting>
  <conditionalFormatting sqref="O176">
    <cfRule type="cellIs" dxfId="4625" priority="4561" stopIfTrue="1" operator="lessThan">
      <formula>G176</formula>
    </cfRule>
  </conditionalFormatting>
  <conditionalFormatting sqref="O176">
    <cfRule type="cellIs" dxfId="4624" priority="4560" stopIfTrue="1" operator="lessThan">
      <formula>G176</formula>
    </cfRule>
  </conditionalFormatting>
  <conditionalFormatting sqref="O176">
    <cfRule type="cellIs" dxfId="4623" priority="4559" stopIfTrue="1" operator="lessThan">
      <formula>G176</formula>
    </cfRule>
  </conditionalFormatting>
  <conditionalFormatting sqref="O176">
    <cfRule type="cellIs" dxfId="4622" priority="4558" stopIfTrue="1" operator="lessThan">
      <formula>G176</formula>
    </cfRule>
  </conditionalFormatting>
  <conditionalFormatting sqref="O176">
    <cfRule type="cellIs" dxfId="4621" priority="4557" stopIfTrue="1" operator="lessThan">
      <formula>G176</formula>
    </cfRule>
  </conditionalFormatting>
  <conditionalFormatting sqref="O176">
    <cfRule type="cellIs" dxfId="4620" priority="4556" stopIfTrue="1" operator="lessThan">
      <formula>G176</formula>
    </cfRule>
  </conditionalFormatting>
  <conditionalFormatting sqref="O176">
    <cfRule type="cellIs" dxfId="4619" priority="4555" stopIfTrue="1" operator="lessThan">
      <formula>G176</formula>
    </cfRule>
  </conditionalFormatting>
  <conditionalFormatting sqref="O176">
    <cfRule type="cellIs" dxfId="4618" priority="4554" stopIfTrue="1" operator="lessThan">
      <formula>G176</formula>
    </cfRule>
  </conditionalFormatting>
  <conditionalFormatting sqref="O176">
    <cfRule type="cellIs" dxfId="4617" priority="4553" stopIfTrue="1" operator="lessThan">
      <formula>G176</formula>
    </cfRule>
  </conditionalFormatting>
  <conditionalFormatting sqref="O176">
    <cfRule type="cellIs" dxfId="4616" priority="4552" stopIfTrue="1" operator="lessThan">
      <formula>G176</formula>
    </cfRule>
  </conditionalFormatting>
  <conditionalFormatting sqref="O176">
    <cfRule type="cellIs" dxfId="4615" priority="4551" stopIfTrue="1" operator="lessThan">
      <formula>G176</formula>
    </cfRule>
  </conditionalFormatting>
  <conditionalFormatting sqref="O176">
    <cfRule type="cellIs" dxfId="4614" priority="4550" stopIfTrue="1" operator="lessThan">
      <formula>G176</formula>
    </cfRule>
  </conditionalFormatting>
  <conditionalFormatting sqref="O176">
    <cfRule type="cellIs" dxfId="4613" priority="4549" stopIfTrue="1" operator="lessThan">
      <formula>G176</formula>
    </cfRule>
  </conditionalFormatting>
  <conditionalFormatting sqref="O176">
    <cfRule type="cellIs" dxfId="4612" priority="4548" stopIfTrue="1" operator="lessThan">
      <formula>G176</formula>
    </cfRule>
  </conditionalFormatting>
  <conditionalFormatting sqref="O176">
    <cfRule type="cellIs" dxfId="4611" priority="4547" stopIfTrue="1" operator="lessThan">
      <formula>G176</formula>
    </cfRule>
  </conditionalFormatting>
  <conditionalFormatting sqref="O176">
    <cfRule type="cellIs" dxfId="4610" priority="4546" stopIfTrue="1" operator="lessThan">
      <formula>G176</formula>
    </cfRule>
  </conditionalFormatting>
  <conditionalFormatting sqref="O176">
    <cfRule type="cellIs" dxfId="4609" priority="4545" stopIfTrue="1" operator="lessThan">
      <formula>G176</formula>
    </cfRule>
  </conditionalFormatting>
  <conditionalFormatting sqref="O176">
    <cfRule type="cellIs" dxfId="4608" priority="4544" stopIfTrue="1" operator="lessThan">
      <formula>G176</formula>
    </cfRule>
  </conditionalFormatting>
  <conditionalFormatting sqref="O176">
    <cfRule type="cellIs" dxfId="4607" priority="4543" stopIfTrue="1" operator="lessThan">
      <formula>G176</formula>
    </cfRule>
  </conditionalFormatting>
  <conditionalFormatting sqref="O176">
    <cfRule type="cellIs" dxfId="4606" priority="4542" stopIfTrue="1" operator="lessThan">
      <formula>G176</formula>
    </cfRule>
  </conditionalFormatting>
  <conditionalFormatting sqref="O176">
    <cfRule type="cellIs" dxfId="4605" priority="4541" stopIfTrue="1" operator="lessThan">
      <formula>G176</formula>
    </cfRule>
  </conditionalFormatting>
  <conditionalFormatting sqref="O176">
    <cfRule type="cellIs" dxfId="4604" priority="4540" stopIfTrue="1" operator="lessThan">
      <formula>G176</formula>
    </cfRule>
  </conditionalFormatting>
  <conditionalFormatting sqref="O176">
    <cfRule type="cellIs" dxfId="4603" priority="4539" stopIfTrue="1" operator="lessThan">
      <formula>G176</formula>
    </cfRule>
  </conditionalFormatting>
  <conditionalFormatting sqref="O176">
    <cfRule type="cellIs" dxfId="4602" priority="4538" stopIfTrue="1" operator="lessThan">
      <formula>G176</formula>
    </cfRule>
  </conditionalFormatting>
  <conditionalFormatting sqref="O176">
    <cfRule type="cellIs" dxfId="4601" priority="4537" stopIfTrue="1" operator="lessThan">
      <formula>G176</formula>
    </cfRule>
  </conditionalFormatting>
  <conditionalFormatting sqref="O176">
    <cfRule type="cellIs" dxfId="4600" priority="4536" stopIfTrue="1" operator="lessThan">
      <formula>G176</formula>
    </cfRule>
  </conditionalFormatting>
  <conditionalFormatting sqref="O176">
    <cfRule type="cellIs" dxfId="4599" priority="4535" stopIfTrue="1" operator="lessThan">
      <formula>G176</formula>
    </cfRule>
  </conditionalFormatting>
  <conditionalFormatting sqref="O176">
    <cfRule type="cellIs" dxfId="4598" priority="4534" stopIfTrue="1" operator="lessThan">
      <formula>G176</formula>
    </cfRule>
  </conditionalFormatting>
  <conditionalFormatting sqref="O176">
    <cfRule type="cellIs" dxfId="4597" priority="4533" stopIfTrue="1" operator="lessThan">
      <formula>G176</formula>
    </cfRule>
  </conditionalFormatting>
  <conditionalFormatting sqref="O176">
    <cfRule type="cellIs" dxfId="4596" priority="4532" stopIfTrue="1" operator="lessThan">
      <formula>G176</formula>
    </cfRule>
  </conditionalFormatting>
  <conditionalFormatting sqref="O176">
    <cfRule type="cellIs" dxfId="4595" priority="4531" stopIfTrue="1" operator="lessThan">
      <formula>G176</formula>
    </cfRule>
  </conditionalFormatting>
  <conditionalFormatting sqref="O176">
    <cfRule type="cellIs" dxfId="4594" priority="4530" stopIfTrue="1" operator="lessThan">
      <formula>G176</formula>
    </cfRule>
  </conditionalFormatting>
  <conditionalFormatting sqref="O176">
    <cfRule type="cellIs" dxfId="4593" priority="4529" stopIfTrue="1" operator="lessThan">
      <formula>G176</formula>
    </cfRule>
  </conditionalFormatting>
  <conditionalFormatting sqref="O176">
    <cfRule type="cellIs" dxfId="4592" priority="4528" stopIfTrue="1" operator="lessThan">
      <formula>G176</formula>
    </cfRule>
  </conditionalFormatting>
  <conditionalFormatting sqref="O176">
    <cfRule type="cellIs" dxfId="4591" priority="4527" stopIfTrue="1" operator="lessThan">
      <formula>G176</formula>
    </cfRule>
  </conditionalFormatting>
  <conditionalFormatting sqref="O176">
    <cfRule type="cellIs" dxfId="4590" priority="4526" stopIfTrue="1" operator="lessThan">
      <formula>G176</formula>
    </cfRule>
  </conditionalFormatting>
  <conditionalFormatting sqref="O176">
    <cfRule type="cellIs" dxfId="4589" priority="4525" stopIfTrue="1" operator="lessThan">
      <formula>G176</formula>
    </cfRule>
  </conditionalFormatting>
  <conditionalFormatting sqref="O176">
    <cfRule type="cellIs" dxfId="4588" priority="4524" stopIfTrue="1" operator="lessThan">
      <formula>G176</formula>
    </cfRule>
  </conditionalFormatting>
  <conditionalFormatting sqref="O176">
    <cfRule type="cellIs" dxfId="4587" priority="4523" stopIfTrue="1" operator="lessThan">
      <formula>G176</formula>
    </cfRule>
  </conditionalFormatting>
  <conditionalFormatting sqref="O176">
    <cfRule type="cellIs" dxfId="4586" priority="4522" stopIfTrue="1" operator="lessThan">
      <formula>G176</formula>
    </cfRule>
  </conditionalFormatting>
  <conditionalFormatting sqref="O176">
    <cfRule type="cellIs" dxfId="4585" priority="4521" stopIfTrue="1" operator="lessThan">
      <formula>G176</formula>
    </cfRule>
  </conditionalFormatting>
  <conditionalFormatting sqref="O176">
    <cfRule type="cellIs" dxfId="4584" priority="4520" stopIfTrue="1" operator="lessThan">
      <formula>G176</formula>
    </cfRule>
  </conditionalFormatting>
  <conditionalFormatting sqref="O176">
    <cfRule type="cellIs" dxfId="4583" priority="4519" stopIfTrue="1" operator="lessThan">
      <formula>G176</formula>
    </cfRule>
  </conditionalFormatting>
  <conditionalFormatting sqref="O176">
    <cfRule type="cellIs" dxfId="4582" priority="4518" stopIfTrue="1" operator="lessThan">
      <formula>G176</formula>
    </cfRule>
  </conditionalFormatting>
  <conditionalFormatting sqref="O176">
    <cfRule type="cellIs" dxfId="4581" priority="4517" stopIfTrue="1" operator="lessThan">
      <formula>G176</formula>
    </cfRule>
  </conditionalFormatting>
  <conditionalFormatting sqref="O176">
    <cfRule type="cellIs" dxfId="4580" priority="4516" stopIfTrue="1" operator="lessThan">
      <formula>G176</formula>
    </cfRule>
  </conditionalFormatting>
  <conditionalFormatting sqref="O176">
    <cfRule type="cellIs" dxfId="4579" priority="4515" stopIfTrue="1" operator="lessThan">
      <formula>G176</formula>
    </cfRule>
  </conditionalFormatting>
  <conditionalFormatting sqref="O176">
    <cfRule type="cellIs" dxfId="4578" priority="4514" stopIfTrue="1" operator="lessThan">
      <formula>G176</formula>
    </cfRule>
  </conditionalFormatting>
  <conditionalFormatting sqref="O176">
    <cfRule type="cellIs" dxfId="4577" priority="4513" stopIfTrue="1" operator="lessThan">
      <formula>G176</formula>
    </cfRule>
  </conditionalFormatting>
  <conditionalFormatting sqref="O176">
    <cfRule type="cellIs" dxfId="4576" priority="4512" stopIfTrue="1" operator="lessThan">
      <formula>G176</formula>
    </cfRule>
  </conditionalFormatting>
  <conditionalFormatting sqref="O176">
    <cfRule type="cellIs" dxfId="4575" priority="4511" stopIfTrue="1" operator="lessThan">
      <formula>G176</formula>
    </cfRule>
  </conditionalFormatting>
  <conditionalFormatting sqref="O176">
    <cfRule type="cellIs" dxfId="4574" priority="4510" stopIfTrue="1" operator="lessThan">
      <formula>G176</formula>
    </cfRule>
  </conditionalFormatting>
  <conditionalFormatting sqref="O176">
    <cfRule type="cellIs" dxfId="4573" priority="4509" stopIfTrue="1" operator="lessThan">
      <formula>G176</formula>
    </cfRule>
  </conditionalFormatting>
  <conditionalFormatting sqref="O176">
    <cfRule type="cellIs" dxfId="4572" priority="4508" stopIfTrue="1" operator="lessThan">
      <formula>G176</formula>
    </cfRule>
  </conditionalFormatting>
  <conditionalFormatting sqref="O176">
    <cfRule type="cellIs" dxfId="4571" priority="4507" stopIfTrue="1" operator="lessThan">
      <formula>G176</formula>
    </cfRule>
  </conditionalFormatting>
  <conditionalFormatting sqref="O176">
    <cfRule type="cellIs" dxfId="4570" priority="4506" stopIfTrue="1" operator="lessThan">
      <formula>G176</formula>
    </cfRule>
  </conditionalFormatting>
  <conditionalFormatting sqref="O176">
    <cfRule type="cellIs" dxfId="4569" priority="4505" stopIfTrue="1" operator="lessThan">
      <formula>G176</formula>
    </cfRule>
  </conditionalFormatting>
  <conditionalFormatting sqref="O176">
    <cfRule type="cellIs" dxfId="4568" priority="4504" stopIfTrue="1" operator="lessThan">
      <formula>G176</formula>
    </cfRule>
  </conditionalFormatting>
  <conditionalFormatting sqref="O176">
    <cfRule type="cellIs" dxfId="4567" priority="4503" stopIfTrue="1" operator="lessThan">
      <formula>G176</formula>
    </cfRule>
  </conditionalFormatting>
  <conditionalFormatting sqref="O176">
    <cfRule type="cellIs" dxfId="4566" priority="4502" stopIfTrue="1" operator="lessThan">
      <formula>G176</formula>
    </cfRule>
  </conditionalFormatting>
  <conditionalFormatting sqref="O176">
    <cfRule type="cellIs" dxfId="4565" priority="4501" stopIfTrue="1" operator="lessThan">
      <formula>G176</formula>
    </cfRule>
  </conditionalFormatting>
  <conditionalFormatting sqref="O176">
    <cfRule type="cellIs" dxfId="4564" priority="4500" stopIfTrue="1" operator="lessThan">
      <formula>G176</formula>
    </cfRule>
  </conditionalFormatting>
  <conditionalFormatting sqref="O176">
    <cfRule type="cellIs" dxfId="4563" priority="4499" stopIfTrue="1" operator="lessThan">
      <formula>G176</formula>
    </cfRule>
  </conditionalFormatting>
  <conditionalFormatting sqref="O176">
    <cfRule type="cellIs" dxfId="4562" priority="4498" stopIfTrue="1" operator="lessThan">
      <formula>G176</formula>
    </cfRule>
  </conditionalFormatting>
  <conditionalFormatting sqref="O176">
    <cfRule type="cellIs" dxfId="4561" priority="4497" stopIfTrue="1" operator="lessThan">
      <formula>G176</formula>
    </cfRule>
  </conditionalFormatting>
  <conditionalFormatting sqref="O176">
    <cfRule type="cellIs" dxfId="4560" priority="4496" stopIfTrue="1" operator="lessThan">
      <formula>G176</formula>
    </cfRule>
  </conditionalFormatting>
  <conditionalFormatting sqref="O176">
    <cfRule type="cellIs" dxfId="4559" priority="4495" stopIfTrue="1" operator="lessThan">
      <formula>G176</formula>
    </cfRule>
  </conditionalFormatting>
  <conditionalFormatting sqref="O176">
    <cfRule type="cellIs" dxfId="4558" priority="4494" stopIfTrue="1" operator="lessThan">
      <formula>G176</formula>
    </cfRule>
  </conditionalFormatting>
  <conditionalFormatting sqref="O176">
    <cfRule type="cellIs" dxfId="4557" priority="4493" stopIfTrue="1" operator="lessThan">
      <formula>G176</formula>
    </cfRule>
  </conditionalFormatting>
  <conditionalFormatting sqref="O176">
    <cfRule type="cellIs" dxfId="4556" priority="4492" stopIfTrue="1" operator="lessThan">
      <formula>G176</formula>
    </cfRule>
  </conditionalFormatting>
  <conditionalFormatting sqref="O176">
    <cfRule type="cellIs" dxfId="4555" priority="4491" stopIfTrue="1" operator="lessThan">
      <formula>G176</formula>
    </cfRule>
  </conditionalFormatting>
  <conditionalFormatting sqref="O176">
    <cfRule type="cellIs" dxfId="4554" priority="4490" stopIfTrue="1" operator="lessThan">
      <formula>G176</formula>
    </cfRule>
  </conditionalFormatting>
  <conditionalFormatting sqref="O176">
    <cfRule type="cellIs" dxfId="4553" priority="4489" stopIfTrue="1" operator="lessThan">
      <formula>G176</formula>
    </cfRule>
  </conditionalFormatting>
  <conditionalFormatting sqref="O176">
    <cfRule type="cellIs" dxfId="4552" priority="4488" stopIfTrue="1" operator="lessThan">
      <formula>G176</formula>
    </cfRule>
  </conditionalFormatting>
  <conditionalFormatting sqref="O176">
    <cfRule type="cellIs" dxfId="4551" priority="4487" stopIfTrue="1" operator="lessThan">
      <formula>G176</formula>
    </cfRule>
  </conditionalFormatting>
  <conditionalFormatting sqref="O176">
    <cfRule type="cellIs" dxfId="4550" priority="4486" stopIfTrue="1" operator="lessThan">
      <formula>G176</formula>
    </cfRule>
  </conditionalFormatting>
  <conditionalFormatting sqref="O176">
    <cfRule type="cellIs" dxfId="4549" priority="4485" stopIfTrue="1" operator="lessThan">
      <formula>G176</formula>
    </cfRule>
  </conditionalFormatting>
  <conditionalFormatting sqref="O176">
    <cfRule type="cellIs" dxfId="4548" priority="4484" stopIfTrue="1" operator="lessThan">
      <formula>G176</formula>
    </cfRule>
  </conditionalFormatting>
  <conditionalFormatting sqref="O176">
    <cfRule type="cellIs" dxfId="4547" priority="4483" stopIfTrue="1" operator="lessThan">
      <formula>G176</formula>
    </cfRule>
  </conditionalFormatting>
  <conditionalFormatting sqref="O176">
    <cfRule type="cellIs" dxfId="4546" priority="4482" stopIfTrue="1" operator="lessThan">
      <formula>G176</formula>
    </cfRule>
  </conditionalFormatting>
  <conditionalFormatting sqref="O176">
    <cfRule type="cellIs" dxfId="4545" priority="4481" stopIfTrue="1" operator="lessThan">
      <formula>G176</formula>
    </cfRule>
  </conditionalFormatting>
  <conditionalFormatting sqref="O176">
    <cfRule type="cellIs" dxfId="4544" priority="4480" stopIfTrue="1" operator="lessThan">
      <formula>G176</formula>
    </cfRule>
  </conditionalFormatting>
  <conditionalFormatting sqref="O176">
    <cfRule type="cellIs" dxfId="4543" priority="4479" stopIfTrue="1" operator="lessThan">
      <formula>G176</formula>
    </cfRule>
  </conditionalFormatting>
  <conditionalFormatting sqref="O176">
    <cfRule type="cellIs" dxfId="4542" priority="4478" stopIfTrue="1" operator="lessThan">
      <formula>G176</formula>
    </cfRule>
  </conditionalFormatting>
  <conditionalFormatting sqref="O176">
    <cfRule type="cellIs" dxfId="4541" priority="4477" stopIfTrue="1" operator="lessThan">
      <formula>G176</formula>
    </cfRule>
  </conditionalFormatting>
  <conditionalFormatting sqref="O176">
    <cfRule type="cellIs" dxfId="4540" priority="4476" stopIfTrue="1" operator="lessThan">
      <formula>G176</formula>
    </cfRule>
  </conditionalFormatting>
  <conditionalFormatting sqref="O176">
    <cfRule type="cellIs" dxfId="4539" priority="4475" stopIfTrue="1" operator="lessThan">
      <formula>G176</formula>
    </cfRule>
  </conditionalFormatting>
  <conditionalFormatting sqref="O176">
    <cfRule type="cellIs" dxfId="4538" priority="4474" stopIfTrue="1" operator="lessThan">
      <formula>G176</formula>
    </cfRule>
  </conditionalFormatting>
  <conditionalFormatting sqref="O176">
    <cfRule type="cellIs" dxfId="4537" priority="4473" stopIfTrue="1" operator="lessThan">
      <formula>G176</formula>
    </cfRule>
  </conditionalFormatting>
  <conditionalFormatting sqref="O176">
    <cfRule type="cellIs" dxfId="4536" priority="4472" stopIfTrue="1" operator="lessThan">
      <formula>G176</formula>
    </cfRule>
  </conditionalFormatting>
  <conditionalFormatting sqref="O176">
    <cfRule type="cellIs" dxfId="4535" priority="4471" stopIfTrue="1" operator="lessThan">
      <formula>G176</formula>
    </cfRule>
  </conditionalFormatting>
  <conditionalFormatting sqref="O176">
    <cfRule type="cellIs" dxfId="4534" priority="4470" stopIfTrue="1" operator="lessThan">
      <formula>G176</formula>
    </cfRule>
  </conditionalFormatting>
  <conditionalFormatting sqref="O176">
    <cfRule type="cellIs" dxfId="4533" priority="4469" stopIfTrue="1" operator="lessThan">
      <formula>G176</formula>
    </cfRule>
  </conditionalFormatting>
  <conditionalFormatting sqref="O176">
    <cfRule type="cellIs" dxfId="4532" priority="4468" stopIfTrue="1" operator="lessThan">
      <formula>G176</formula>
    </cfRule>
  </conditionalFormatting>
  <conditionalFormatting sqref="O176">
    <cfRule type="cellIs" dxfId="4531" priority="4467" stopIfTrue="1" operator="lessThan">
      <formula>G176</formula>
    </cfRule>
  </conditionalFormatting>
  <conditionalFormatting sqref="O176">
    <cfRule type="cellIs" dxfId="4530" priority="4466" stopIfTrue="1" operator="lessThan">
      <formula>G176</formula>
    </cfRule>
  </conditionalFormatting>
  <conditionalFormatting sqref="O176">
    <cfRule type="cellIs" dxfId="4529" priority="4465" stopIfTrue="1" operator="lessThan">
      <formula>G176</formula>
    </cfRule>
  </conditionalFormatting>
  <conditionalFormatting sqref="O176">
    <cfRule type="cellIs" dxfId="4528" priority="4464" stopIfTrue="1" operator="lessThan">
      <formula>G176</formula>
    </cfRule>
  </conditionalFormatting>
  <conditionalFormatting sqref="O176">
    <cfRule type="cellIs" dxfId="4527" priority="4463" stopIfTrue="1" operator="lessThan">
      <formula>G176</formula>
    </cfRule>
  </conditionalFormatting>
  <conditionalFormatting sqref="O176">
    <cfRule type="cellIs" dxfId="4526" priority="4462" stopIfTrue="1" operator="lessThan">
      <formula>G176</formula>
    </cfRule>
  </conditionalFormatting>
  <conditionalFormatting sqref="O176">
    <cfRule type="cellIs" dxfId="4525" priority="4461" stopIfTrue="1" operator="lessThan">
      <formula>G176</formula>
    </cfRule>
  </conditionalFormatting>
  <conditionalFormatting sqref="O176">
    <cfRule type="cellIs" dxfId="4524" priority="4460" stopIfTrue="1" operator="lessThan">
      <formula>G176</formula>
    </cfRule>
  </conditionalFormatting>
  <conditionalFormatting sqref="O176">
    <cfRule type="cellIs" dxfId="4523" priority="4459" stopIfTrue="1" operator="lessThan">
      <formula>G176</formula>
    </cfRule>
  </conditionalFormatting>
  <conditionalFormatting sqref="O176">
    <cfRule type="cellIs" dxfId="4522" priority="4458" stopIfTrue="1" operator="lessThan">
      <formula>G176</formula>
    </cfRule>
  </conditionalFormatting>
  <conditionalFormatting sqref="O176">
    <cfRule type="cellIs" dxfId="4521" priority="4457" stopIfTrue="1" operator="lessThan">
      <formula>G176</formula>
    </cfRule>
  </conditionalFormatting>
  <conditionalFormatting sqref="O176">
    <cfRule type="cellIs" dxfId="4520" priority="4456" stopIfTrue="1" operator="lessThan">
      <formula>G176</formula>
    </cfRule>
  </conditionalFormatting>
  <conditionalFormatting sqref="O176">
    <cfRule type="cellIs" dxfId="4519" priority="4455" stopIfTrue="1" operator="lessThan">
      <formula>G176</formula>
    </cfRule>
  </conditionalFormatting>
  <conditionalFormatting sqref="O176">
    <cfRule type="cellIs" dxfId="4518" priority="4454" stopIfTrue="1" operator="lessThan">
      <formula>G176</formula>
    </cfRule>
  </conditionalFormatting>
  <conditionalFormatting sqref="O176">
    <cfRule type="cellIs" dxfId="4517" priority="4453" stopIfTrue="1" operator="lessThan">
      <formula>G176</formula>
    </cfRule>
  </conditionalFormatting>
  <conditionalFormatting sqref="O176">
    <cfRule type="cellIs" dxfId="4516" priority="4452" stopIfTrue="1" operator="lessThan">
      <formula>G176</formula>
    </cfRule>
  </conditionalFormatting>
  <conditionalFormatting sqref="O176">
    <cfRule type="cellIs" dxfId="4515" priority="4451" stopIfTrue="1" operator="lessThan">
      <formula>G176</formula>
    </cfRule>
  </conditionalFormatting>
  <conditionalFormatting sqref="O176">
    <cfRule type="cellIs" dxfId="4514" priority="4450" stopIfTrue="1" operator="lessThan">
      <formula>G176</formula>
    </cfRule>
  </conditionalFormatting>
  <conditionalFormatting sqref="O176">
    <cfRule type="cellIs" dxfId="4513" priority="4449" stopIfTrue="1" operator="lessThan">
      <formula>G176</formula>
    </cfRule>
  </conditionalFormatting>
  <conditionalFormatting sqref="O176">
    <cfRule type="cellIs" dxfId="4512" priority="4448" stopIfTrue="1" operator="lessThan">
      <formula>G176</formula>
    </cfRule>
  </conditionalFormatting>
  <conditionalFormatting sqref="Y176">
    <cfRule type="cellIs" dxfId="4511" priority="4447" stopIfTrue="1" operator="lessThan">
      <formula>J176</formula>
    </cfRule>
  </conditionalFormatting>
  <conditionalFormatting sqref="Y176">
    <cfRule type="cellIs" dxfId="4510" priority="4446" stopIfTrue="1" operator="lessThan">
      <formula>J176</formula>
    </cfRule>
  </conditionalFormatting>
  <conditionalFormatting sqref="Y176">
    <cfRule type="cellIs" dxfId="4509" priority="4445" stopIfTrue="1" operator="lessThan">
      <formula>J176</formula>
    </cfRule>
  </conditionalFormatting>
  <conditionalFormatting sqref="Y176">
    <cfRule type="cellIs" dxfId="4508" priority="4444" stopIfTrue="1" operator="lessThan">
      <formula>J176</formula>
    </cfRule>
  </conditionalFormatting>
  <conditionalFormatting sqref="Y176">
    <cfRule type="cellIs" dxfId="4507" priority="4443" stopIfTrue="1" operator="lessThan">
      <formula>J176</formula>
    </cfRule>
  </conditionalFormatting>
  <conditionalFormatting sqref="Y176">
    <cfRule type="cellIs" dxfId="4506" priority="4442" stopIfTrue="1" operator="lessThan">
      <formula>J176</formula>
    </cfRule>
  </conditionalFormatting>
  <conditionalFormatting sqref="Y176">
    <cfRule type="cellIs" dxfId="4505" priority="4441" stopIfTrue="1" operator="lessThan">
      <formula>J176</formula>
    </cfRule>
  </conditionalFormatting>
  <conditionalFormatting sqref="Y176">
    <cfRule type="cellIs" dxfId="4504" priority="4440" stopIfTrue="1" operator="lessThan">
      <formula>J176</formula>
    </cfRule>
  </conditionalFormatting>
  <conditionalFormatting sqref="Y176">
    <cfRule type="cellIs" dxfId="4503" priority="4439" stopIfTrue="1" operator="lessThan">
      <formula>J176</formula>
    </cfRule>
  </conditionalFormatting>
  <conditionalFormatting sqref="Y176">
    <cfRule type="cellIs" dxfId="4502" priority="4438" stopIfTrue="1" operator="lessThan">
      <formula>J176</formula>
    </cfRule>
  </conditionalFormatting>
  <conditionalFormatting sqref="Y176">
    <cfRule type="cellIs" dxfId="4501" priority="4437" stopIfTrue="1" operator="lessThan">
      <formula>J176</formula>
    </cfRule>
  </conditionalFormatting>
  <conditionalFormatting sqref="Y176">
    <cfRule type="cellIs" dxfId="4500" priority="4436" stopIfTrue="1" operator="lessThan">
      <formula>J176</formula>
    </cfRule>
  </conditionalFormatting>
  <conditionalFormatting sqref="X176">
    <cfRule type="cellIs" dxfId="4499" priority="4435" stopIfTrue="1" operator="lessThan">
      <formula>J176</formula>
    </cfRule>
  </conditionalFormatting>
  <conditionalFormatting sqref="X176">
    <cfRule type="cellIs" dxfId="4498" priority="4434" stopIfTrue="1" operator="lessThan">
      <formula>J176</formula>
    </cfRule>
  </conditionalFormatting>
  <conditionalFormatting sqref="X176">
    <cfRule type="cellIs" dxfId="4497" priority="4433" stopIfTrue="1" operator="lessThan">
      <formula>J176</formula>
    </cfRule>
  </conditionalFormatting>
  <conditionalFormatting sqref="Y176">
    <cfRule type="cellIs" dxfId="4496" priority="4432" stopIfTrue="1" operator="lessThan">
      <formula>J176</formula>
    </cfRule>
  </conditionalFormatting>
  <conditionalFormatting sqref="X176">
    <cfRule type="cellIs" dxfId="4495" priority="4431" stopIfTrue="1" operator="lessThan">
      <formula>J176</formula>
    </cfRule>
  </conditionalFormatting>
  <conditionalFormatting sqref="X176">
    <cfRule type="cellIs" dxfId="4494" priority="4430" stopIfTrue="1" operator="lessThan">
      <formula>J176</formula>
    </cfRule>
  </conditionalFormatting>
  <conditionalFormatting sqref="Y176">
    <cfRule type="cellIs" dxfId="4493" priority="4429" stopIfTrue="1" operator="lessThan">
      <formula>J176</formula>
    </cfRule>
  </conditionalFormatting>
  <conditionalFormatting sqref="Y176">
    <cfRule type="cellIs" dxfId="4492" priority="4428" stopIfTrue="1" operator="lessThan">
      <formula>J176</formula>
    </cfRule>
  </conditionalFormatting>
  <conditionalFormatting sqref="Y176">
    <cfRule type="cellIs" dxfId="4491" priority="4427" stopIfTrue="1" operator="lessThan">
      <formula>J176</formula>
    </cfRule>
  </conditionalFormatting>
  <conditionalFormatting sqref="Y176">
    <cfRule type="cellIs" dxfId="4490" priority="4426" stopIfTrue="1" operator="lessThan">
      <formula>J176</formula>
    </cfRule>
  </conditionalFormatting>
  <conditionalFormatting sqref="Y176">
    <cfRule type="cellIs" dxfId="4489" priority="4425" stopIfTrue="1" operator="lessThan">
      <formula>J176</formula>
    </cfRule>
  </conditionalFormatting>
  <conditionalFormatting sqref="Y176">
    <cfRule type="cellIs" dxfId="4488" priority="4424" stopIfTrue="1" operator="lessThan">
      <formula>J176</formula>
    </cfRule>
  </conditionalFormatting>
  <conditionalFormatting sqref="Y176">
    <cfRule type="cellIs" dxfId="4487" priority="4423" stopIfTrue="1" operator="lessThan">
      <formula>J176</formula>
    </cfRule>
  </conditionalFormatting>
  <conditionalFormatting sqref="Y176">
    <cfRule type="cellIs" dxfId="4486" priority="4422" stopIfTrue="1" operator="lessThan">
      <formula>J176</formula>
    </cfRule>
  </conditionalFormatting>
  <conditionalFormatting sqref="Y176">
    <cfRule type="cellIs" dxfId="4485" priority="4421" stopIfTrue="1" operator="lessThan">
      <formula>J176</formula>
    </cfRule>
  </conditionalFormatting>
  <conditionalFormatting sqref="Y176">
    <cfRule type="cellIs" dxfId="4484" priority="4420" stopIfTrue="1" operator="lessThan">
      <formula>J176</formula>
    </cfRule>
  </conditionalFormatting>
  <conditionalFormatting sqref="Y176">
    <cfRule type="cellIs" dxfId="4483" priority="4419" stopIfTrue="1" operator="lessThan">
      <formula>J176</formula>
    </cfRule>
  </conditionalFormatting>
  <conditionalFormatting sqref="Y176">
    <cfRule type="cellIs" dxfId="4482" priority="4418" stopIfTrue="1" operator="lessThan">
      <formula>J176</formula>
    </cfRule>
  </conditionalFormatting>
  <conditionalFormatting sqref="X176">
    <cfRule type="cellIs" dxfId="4481" priority="4417" stopIfTrue="1" operator="lessThan">
      <formula>J176</formula>
    </cfRule>
  </conditionalFormatting>
  <conditionalFormatting sqref="X176">
    <cfRule type="cellIs" dxfId="4480" priority="4416" stopIfTrue="1" operator="lessThan">
      <formula>J176</formula>
    </cfRule>
  </conditionalFormatting>
  <conditionalFormatting sqref="X176">
    <cfRule type="cellIs" dxfId="4479" priority="4415" stopIfTrue="1" operator="lessThan">
      <formula>J176</formula>
    </cfRule>
  </conditionalFormatting>
  <conditionalFormatting sqref="Y176">
    <cfRule type="cellIs" dxfId="4478" priority="4414" stopIfTrue="1" operator="lessThan">
      <formula>J176</formula>
    </cfRule>
  </conditionalFormatting>
  <conditionalFormatting sqref="X176">
    <cfRule type="cellIs" dxfId="4477" priority="4413" stopIfTrue="1" operator="lessThan">
      <formula>J176</formula>
    </cfRule>
  </conditionalFormatting>
  <conditionalFormatting sqref="X176">
    <cfRule type="cellIs" dxfId="4476" priority="4412" stopIfTrue="1" operator="lessThan">
      <formula>J176</formula>
    </cfRule>
  </conditionalFormatting>
  <conditionalFormatting sqref="O177">
    <cfRule type="cellIs" dxfId="4475" priority="4411" stopIfTrue="1" operator="lessThan">
      <formula>G177</formula>
    </cfRule>
  </conditionalFormatting>
  <conditionalFormatting sqref="O177">
    <cfRule type="cellIs" dxfId="4474" priority="4410" stopIfTrue="1" operator="lessThan">
      <formula>G177</formula>
    </cfRule>
  </conditionalFormatting>
  <conditionalFormatting sqref="O177">
    <cfRule type="cellIs" dxfId="4473" priority="4409" stopIfTrue="1" operator="lessThan">
      <formula>G177</formula>
    </cfRule>
  </conditionalFormatting>
  <conditionalFormatting sqref="O177">
    <cfRule type="cellIs" dxfId="4472" priority="4408" stopIfTrue="1" operator="lessThan">
      <formula>G177</formula>
    </cfRule>
  </conditionalFormatting>
  <conditionalFormatting sqref="O177">
    <cfRule type="cellIs" dxfId="4471" priority="4407" stopIfTrue="1" operator="lessThan">
      <formula>G177</formula>
    </cfRule>
  </conditionalFormatting>
  <conditionalFormatting sqref="O177">
    <cfRule type="cellIs" dxfId="4470" priority="4406" stopIfTrue="1" operator="lessThan">
      <formula>G177</formula>
    </cfRule>
  </conditionalFormatting>
  <conditionalFormatting sqref="O177">
    <cfRule type="cellIs" dxfId="4469" priority="4405" stopIfTrue="1" operator="lessThan">
      <formula>G177</formula>
    </cfRule>
  </conditionalFormatting>
  <conditionalFormatting sqref="O177">
    <cfRule type="cellIs" dxfId="4468" priority="4404" stopIfTrue="1" operator="lessThan">
      <formula>G177</formula>
    </cfRule>
  </conditionalFormatting>
  <conditionalFormatting sqref="O177">
    <cfRule type="cellIs" dxfId="4467" priority="4403" stopIfTrue="1" operator="lessThan">
      <formula>G177</formula>
    </cfRule>
  </conditionalFormatting>
  <conditionalFormatting sqref="O177">
    <cfRule type="cellIs" dxfId="4466" priority="4402" stopIfTrue="1" operator="lessThan">
      <formula>G177</formula>
    </cfRule>
  </conditionalFormatting>
  <conditionalFormatting sqref="O177">
    <cfRule type="cellIs" dxfId="4465" priority="4401" stopIfTrue="1" operator="lessThan">
      <formula>G177</formula>
    </cfRule>
  </conditionalFormatting>
  <conditionalFormatting sqref="O177">
    <cfRule type="cellIs" dxfId="4464" priority="4400" stopIfTrue="1" operator="lessThan">
      <formula>G177</formula>
    </cfRule>
  </conditionalFormatting>
  <conditionalFormatting sqref="O177">
    <cfRule type="cellIs" dxfId="4463" priority="4399" stopIfTrue="1" operator="lessThan">
      <formula>G177</formula>
    </cfRule>
  </conditionalFormatting>
  <conditionalFormatting sqref="O177">
    <cfRule type="cellIs" dxfId="4462" priority="4398" stopIfTrue="1" operator="lessThan">
      <formula>G177</formula>
    </cfRule>
  </conditionalFormatting>
  <conditionalFormatting sqref="O177">
    <cfRule type="cellIs" dxfId="4461" priority="4397" stopIfTrue="1" operator="lessThan">
      <formula>G177</formula>
    </cfRule>
  </conditionalFormatting>
  <conditionalFormatting sqref="O177">
    <cfRule type="cellIs" dxfId="4460" priority="4396" stopIfTrue="1" operator="lessThan">
      <formula>G177</formula>
    </cfRule>
  </conditionalFormatting>
  <conditionalFormatting sqref="O177">
    <cfRule type="cellIs" dxfId="4459" priority="4395" stopIfTrue="1" operator="lessThan">
      <formula>G177</formula>
    </cfRule>
  </conditionalFormatting>
  <conditionalFormatting sqref="O177">
    <cfRule type="cellIs" dxfId="4458" priority="4394" stopIfTrue="1" operator="lessThan">
      <formula>G177</formula>
    </cfRule>
  </conditionalFormatting>
  <conditionalFormatting sqref="O177">
    <cfRule type="cellIs" dxfId="4457" priority="4393" stopIfTrue="1" operator="lessThan">
      <formula>G177</formula>
    </cfRule>
  </conditionalFormatting>
  <conditionalFormatting sqref="O177">
    <cfRule type="cellIs" dxfId="4456" priority="4392" stopIfTrue="1" operator="lessThan">
      <formula>G177</formula>
    </cfRule>
  </conditionalFormatting>
  <conditionalFormatting sqref="O177">
    <cfRule type="cellIs" dxfId="4455" priority="4391" stopIfTrue="1" operator="lessThan">
      <formula>G177</formula>
    </cfRule>
  </conditionalFormatting>
  <conditionalFormatting sqref="O177">
    <cfRule type="cellIs" dxfId="4454" priority="4390" stopIfTrue="1" operator="lessThan">
      <formula>G177</formula>
    </cfRule>
  </conditionalFormatting>
  <conditionalFormatting sqref="O177">
    <cfRule type="cellIs" dxfId="4453" priority="4389" stopIfTrue="1" operator="lessThan">
      <formula>G177</formula>
    </cfRule>
  </conditionalFormatting>
  <conditionalFormatting sqref="O177">
    <cfRule type="cellIs" dxfId="4452" priority="4388" stopIfTrue="1" operator="lessThan">
      <formula>G177</formula>
    </cfRule>
  </conditionalFormatting>
  <conditionalFormatting sqref="O177">
    <cfRule type="cellIs" dxfId="4451" priority="4387" stopIfTrue="1" operator="lessThan">
      <formula>G177</formula>
    </cfRule>
  </conditionalFormatting>
  <conditionalFormatting sqref="O177">
    <cfRule type="cellIs" dxfId="4450" priority="4386" stopIfTrue="1" operator="lessThan">
      <formula>G177</formula>
    </cfRule>
  </conditionalFormatting>
  <conditionalFormatting sqref="O177">
    <cfRule type="cellIs" dxfId="4449" priority="4385" stopIfTrue="1" operator="lessThan">
      <formula>G177</formula>
    </cfRule>
  </conditionalFormatting>
  <conditionalFormatting sqref="O177">
    <cfRule type="cellIs" dxfId="4448" priority="4384" stopIfTrue="1" operator="lessThan">
      <formula>G177</formula>
    </cfRule>
  </conditionalFormatting>
  <conditionalFormatting sqref="O177">
    <cfRule type="cellIs" dxfId="4447" priority="4383" stopIfTrue="1" operator="lessThan">
      <formula>G177</formula>
    </cfRule>
  </conditionalFormatting>
  <conditionalFormatting sqref="O177">
    <cfRule type="cellIs" dxfId="4446" priority="4382" stopIfTrue="1" operator="lessThan">
      <formula>G177</formula>
    </cfRule>
  </conditionalFormatting>
  <conditionalFormatting sqref="O177">
    <cfRule type="cellIs" dxfId="4445" priority="4381" stopIfTrue="1" operator="lessThan">
      <formula>G177</formula>
    </cfRule>
  </conditionalFormatting>
  <conditionalFormatting sqref="O177">
    <cfRule type="cellIs" dxfId="4444" priority="4380" stopIfTrue="1" operator="lessThan">
      <formula>G177</formula>
    </cfRule>
  </conditionalFormatting>
  <conditionalFormatting sqref="O177">
    <cfRule type="cellIs" dxfId="4443" priority="4379" stopIfTrue="1" operator="lessThan">
      <formula>G177</formula>
    </cfRule>
  </conditionalFormatting>
  <conditionalFormatting sqref="O177">
    <cfRule type="cellIs" dxfId="4442" priority="4378" stopIfTrue="1" operator="lessThan">
      <formula>G177</formula>
    </cfRule>
  </conditionalFormatting>
  <conditionalFormatting sqref="O177">
    <cfRule type="cellIs" dxfId="4441" priority="4377" stopIfTrue="1" operator="lessThan">
      <formula>G177</formula>
    </cfRule>
  </conditionalFormatting>
  <conditionalFormatting sqref="O177">
    <cfRule type="cellIs" dxfId="4440" priority="4376" stopIfTrue="1" operator="lessThan">
      <formula>G177</formula>
    </cfRule>
  </conditionalFormatting>
  <conditionalFormatting sqref="O177">
    <cfRule type="cellIs" dxfId="4439" priority="4375" stopIfTrue="1" operator="lessThan">
      <formula>G177</formula>
    </cfRule>
  </conditionalFormatting>
  <conditionalFormatting sqref="O177">
    <cfRule type="cellIs" dxfId="4438" priority="4374" stopIfTrue="1" operator="lessThan">
      <formula>G177</formula>
    </cfRule>
  </conditionalFormatting>
  <conditionalFormatting sqref="O177">
    <cfRule type="cellIs" dxfId="4437" priority="4373" stopIfTrue="1" operator="lessThan">
      <formula>G177</formula>
    </cfRule>
  </conditionalFormatting>
  <conditionalFormatting sqref="O177">
    <cfRule type="cellIs" dxfId="4436" priority="4372" stopIfTrue="1" operator="lessThan">
      <formula>G177</formula>
    </cfRule>
  </conditionalFormatting>
  <conditionalFormatting sqref="O177">
    <cfRule type="cellIs" dxfId="4435" priority="4371" stopIfTrue="1" operator="lessThan">
      <formula>G177</formula>
    </cfRule>
  </conditionalFormatting>
  <conditionalFormatting sqref="O177">
    <cfRule type="cellIs" dxfId="4434" priority="4370" stopIfTrue="1" operator="lessThan">
      <formula>G177</formula>
    </cfRule>
  </conditionalFormatting>
  <conditionalFormatting sqref="O177">
    <cfRule type="cellIs" dxfId="4433" priority="4369" stopIfTrue="1" operator="lessThan">
      <formula>G177</formula>
    </cfRule>
  </conditionalFormatting>
  <conditionalFormatting sqref="O177">
    <cfRule type="cellIs" dxfId="4432" priority="4368" stopIfTrue="1" operator="lessThan">
      <formula>G177</formula>
    </cfRule>
  </conditionalFormatting>
  <conditionalFormatting sqref="O177">
    <cfRule type="cellIs" dxfId="4431" priority="4367" stopIfTrue="1" operator="lessThan">
      <formula>G177</formula>
    </cfRule>
  </conditionalFormatting>
  <conditionalFormatting sqref="O177">
    <cfRule type="cellIs" dxfId="4430" priority="4366" stopIfTrue="1" operator="lessThan">
      <formula>G177</formula>
    </cfRule>
  </conditionalFormatting>
  <conditionalFormatting sqref="O177">
    <cfRule type="cellIs" dxfId="4429" priority="4365" stopIfTrue="1" operator="lessThan">
      <formula>G177</formula>
    </cfRule>
  </conditionalFormatting>
  <conditionalFormatting sqref="O177">
    <cfRule type="cellIs" dxfId="4428" priority="4364" stopIfTrue="1" operator="lessThan">
      <formula>G177</formula>
    </cfRule>
  </conditionalFormatting>
  <conditionalFormatting sqref="O177">
    <cfRule type="cellIs" dxfId="4427" priority="4363" stopIfTrue="1" operator="lessThan">
      <formula>G177</formula>
    </cfRule>
  </conditionalFormatting>
  <conditionalFormatting sqref="O177">
    <cfRule type="cellIs" dxfId="4426" priority="4362" stopIfTrue="1" operator="lessThan">
      <formula>G177</formula>
    </cfRule>
  </conditionalFormatting>
  <conditionalFormatting sqref="O177">
    <cfRule type="cellIs" dxfId="4425" priority="4361" stopIfTrue="1" operator="lessThan">
      <formula>G177</formula>
    </cfRule>
  </conditionalFormatting>
  <conditionalFormatting sqref="O177">
    <cfRule type="cellIs" dxfId="4424" priority="4360" stopIfTrue="1" operator="lessThan">
      <formula>G177</formula>
    </cfRule>
  </conditionalFormatting>
  <conditionalFormatting sqref="O177">
    <cfRule type="cellIs" dxfId="4423" priority="4359" stopIfTrue="1" operator="lessThan">
      <formula>G177</formula>
    </cfRule>
  </conditionalFormatting>
  <conditionalFormatting sqref="O177">
    <cfRule type="cellIs" dxfId="4422" priority="4358" stopIfTrue="1" operator="lessThan">
      <formula>G177</formula>
    </cfRule>
  </conditionalFormatting>
  <conditionalFormatting sqref="O177">
    <cfRule type="cellIs" dxfId="4421" priority="4357" stopIfTrue="1" operator="lessThan">
      <formula>G177</formula>
    </cfRule>
  </conditionalFormatting>
  <conditionalFormatting sqref="O177">
    <cfRule type="cellIs" dxfId="4420" priority="4356" stopIfTrue="1" operator="lessThan">
      <formula>G177</formula>
    </cfRule>
  </conditionalFormatting>
  <conditionalFormatting sqref="O177">
    <cfRule type="cellIs" dxfId="4419" priority="4355" stopIfTrue="1" operator="lessThan">
      <formula>G177</formula>
    </cfRule>
  </conditionalFormatting>
  <conditionalFormatting sqref="O177">
    <cfRule type="cellIs" dxfId="4418" priority="4354" stopIfTrue="1" operator="lessThan">
      <formula>G177</formula>
    </cfRule>
  </conditionalFormatting>
  <conditionalFormatting sqref="O177">
    <cfRule type="cellIs" dxfId="4417" priority="4353" stopIfTrue="1" operator="lessThan">
      <formula>G177</formula>
    </cfRule>
  </conditionalFormatting>
  <conditionalFormatting sqref="O177">
    <cfRule type="cellIs" dxfId="4416" priority="4352" stopIfTrue="1" operator="lessThan">
      <formula>G177</formula>
    </cfRule>
  </conditionalFormatting>
  <conditionalFormatting sqref="O177">
    <cfRule type="cellIs" dxfId="4415" priority="4351" stopIfTrue="1" operator="lessThan">
      <formula>G177</formula>
    </cfRule>
  </conditionalFormatting>
  <conditionalFormatting sqref="O177">
    <cfRule type="cellIs" dxfId="4414" priority="4350" stopIfTrue="1" operator="lessThan">
      <formula>G177</formula>
    </cfRule>
  </conditionalFormatting>
  <conditionalFormatting sqref="O177">
    <cfRule type="cellIs" dxfId="4413" priority="4349" stopIfTrue="1" operator="lessThan">
      <formula>G177</formula>
    </cfRule>
  </conditionalFormatting>
  <conditionalFormatting sqref="O177">
    <cfRule type="cellIs" dxfId="4412" priority="4348" stopIfTrue="1" operator="lessThan">
      <formula>G177</formula>
    </cfRule>
  </conditionalFormatting>
  <conditionalFormatting sqref="O177">
    <cfRule type="cellIs" dxfId="4411" priority="4347" stopIfTrue="1" operator="lessThan">
      <formula>G177</formula>
    </cfRule>
  </conditionalFormatting>
  <conditionalFormatting sqref="O177">
    <cfRule type="cellIs" dxfId="4410" priority="4346" stopIfTrue="1" operator="lessThan">
      <formula>G177</formula>
    </cfRule>
  </conditionalFormatting>
  <conditionalFormatting sqref="O177">
    <cfRule type="cellIs" dxfId="4409" priority="4345" stopIfTrue="1" operator="lessThan">
      <formula>G177</formula>
    </cfRule>
  </conditionalFormatting>
  <conditionalFormatting sqref="O177">
    <cfRule type="cellIs" dxfId="4408" priority="4344" stopIfTrue="1" operator="lessThan">
      <formula>G177</formula>
    </cfRule>
  </conditionalFormatting>
  <conditionalFormatting sqref="O177">
    <cfRule type="cellIs" dxfId="4407" priority="4343" stopIfTrue="1" operator="lessThan">
      <formula>G177</formula>
    </cfRule>
  </conditionalFormatting>
  <conditionalFormatting sqref="O177">
    <cfRule type="cellIs" dxfId="4406" priority="4342" stopIfTrue="1" operator="lessThan">
      <formula>G177</formula>
    </cfRule>
  </conditionalFormatting>
  <conditionalFormatting sqref="O177">
    <cfRule type="cellIs" dxfId="4405" priority="4341" stopIfTrue="1" operator="lessThan">
      <formula>G177</formula>
    </cfRule>
  </conditionalFormatting>
  <conditionalFormatting sqref="O177">
    <cfRule type="cellIs" dxfId="4404" priority="4340" stopIfTrue="1" operator="lessThan">
      <formula>G177</formula>
    </cfRule>
  </conditionalFormatting>
  <conditionalFormatting sqref="O177">
    <cfRule type="cellIs" dxfId="4403" priority="4339" stopIfTrue="1" operator="lessThan">
      <formula>G177</formula>
    </cfRule>
  </conditionalFormatting>
  <conditionalFormatting sqref="O177">
    <cfRule type="cellIs" dxfId="4402" priority="4338" stopIfTrue="1" operator="lessThan">
      <formula>G177</formula>
    </cfRule>
  </conditionalFormatting>
  <conditionalFormatting sqref="O177">
    <cfRule type="cellIs" dxfId="4401" priority="4337" stopIfTrue="1" operator="lessThan">
      <formula>G177</formula>
    </cfRule>
  </conditionalFormatting>
  <conditionalFormatting sqref="O177">
    <cfRule type="cellIs" dxfId="4400" priority="4336" stopIfTrue="1" operator="lessThan">
      <formula>G177</formula>
    </cfRule>
  </conditionalFormatting>
  <conditionalFormatting sqref="O177">
    <cfRule type="cellIs" dxfId="4399" priority="4335" stopIfTrue="1" operator="lessThan">
      <formula>G177</formula>
    </cfRule>
  </conditionalFormatting>
  <conditionalFormatting sqref="O177">
    <cfRule type="cellIs" dxfId="4398" priority="4334" stopIfTrue="1" operator="lessThan">
      <formula>G177</formula>
    </cfRule>
  </conditionalFormatting>
  <conditionalFormatting sqref="O177">
    <cfRule type="cellIs" dxfId="4397" priority="4333" stopIfTrue="1" operator="lessThan">
      <formula>G177</formula>
    </cfRule>
  </conditionalFormatting>
  <conditionalFormatting sqref="O177">
    <cfRule type="cellIs" dxfId="4396" priority="4332" stopIfTrue="1" operator="lessThan">
      <formula>G177</formula>
    </cfRule>
  </conditionalFormatting>
  <conditionalFormatting sqref="O177">
    <cfRule type="cellIs" dxfId="4395" priority="4331" stopIfTrue="1" operator="lessThan">
      <formula>G177</formula>
    </cfRule>
  </conditionalFormatting>
  <conditionalFormatting sqref="O177">
    <cfRule type="cellIs" dxfId="4394" priority="4330" stopIfTrue="1" operator="lessThan">
      <formula>G177</formula>
    </cfRule>
  </conditionalFormatting>
  <conditionalFormatting sqref="O177">
    <cfRule type="cellIs" dxfId="4393" priority="4329" stopIfTrue="1" operator="lessThan">
      <formula>G177</formula>
    </cfRule>
  </conditionalFormatting>
  <conditionalFormatting sqref="O177">
    <cfRule type="cellIs" dxfId="4392" priority="4328" stopIfTrue="1" operator="lessThan">
      <formula>G177</formula>
    </cfRule>
  </conditionalFormatting>
  <conditionalFormatting sqref="O177">
    <cfRule type="cellIs" dxfId="4391" priority="4327" stopIfTrue="1" operator="lessThan">
      <formula>G177</formula>
    </cfRule>
  </conditionalFormatting>
  <conditionalFormatting sqref="O177">
    <cfRule type="cellIs" dxfId="4390" priority="4326" stopIfTrue="1" operator="lessThan">
      <formula>G177</formula>
    </cfRule>
  </conditionalFormatting>
  <conditionalFormatting sqref="O177">
    <cfRule type="cellIs" dxfId="4389" priority="4325" stopIfTrue="1" operator="lessThan">
      <formula>G177</formula>
    </cfRule>
  </conditionalFormatting>
  <conditionalFormatting sqref="O177">
    <cfRule type="cellIs" dxfId="4388" priority="4324" stopIfTrue="1" operator="lessThan">
      <formula>G177</formula>
    </cfRule>
  </conditionalFormatting>
  <conditionalFormatting sqref="O177">
    <cfRule type="cellIs" dxfId="4387" priority="4323" stopIfTrue="1" operator="lessThan">
      <formula>G177</formula>
    </cfRule>
  </conditionalFormatting>
  <conditionalFormatting sqref="O177">
    <cfRule type="cellIs" dxfId="4386" priority="4322" stopIfTrue="1" operator="lessThan">
      <formula>G177</formula>
    </cfRule>
  </conditionalFormatting>
  <conditionalFormatting sqref="O177">
    <cfRule type="cellIs" dxfId="4385" priority="4321" stopIfTrue="1" operator="lessThan">
      <formula>G177</formula>
    </cfRule>
  </conditionalFormatting>
  <conditionalFormatting sqref="O177">
    <cfRule type="cellIs" dxfId="4384" priority="4320" stopIfTrue="1" operator="lessThan">
      <formula>G177</formula>
    </cfRule>
  </conditionalFormatting>
  <conditionalFormatting sqref="O177">
    <cfRule type="cellIs" dxfId="4383" priority="4319" stopIfTrue="1" operator="lessThan">
      <formula>G177</formula>
    </cfRule>
  </conditionalFormatting>
  <conditionalFormatting sqref="O177">
    <cfRule type="cellIs" dxfId="4382" priority="4318" stopIfTrue="1" operator="lessThan">
      <formula>G177</formula>
    </cfRule>
  </conditionalFormatting>
  <conditionalFormatting sqref="O177">
    <cfRule type="cellIs" dxfId="4381" priority="4317" stopIfTrue="1" operator="lessThan">
      <formula>G177</formula>
    </cfRule>
  </conditionalFormatting>
  <conditionalFormatting sqref="O177">
    <cfRule type="cellIs" dxfId="4380" priority="4316" stopIfTrue="1" operator="lessThan">
      <formula>G177</formula>
    </cfRule>
  </conditionalFormatting>
  <conditionalFormatting sqref="O177">
    <cfRule type="cellIs" dxfId="4379" priority="4315" stopIfTrue="1" operator="lessThan">
      <formula>G177</formula>
    </cfRule>
  </conditionalFormatting>
  <conditionalFormatting sqref="O177">
    <cfRule type="cellIs" dxfId="4378" priority="4314" stopIfTrue="1" operator="lessThan">
      <formula>G177</formula>
    </cfRule>
  </conditionalFormatting>
  <conditionalFormatting sqref="O177">
    <cfRule type="cellIs" dxfId="4377" priority="4313" stopIfTrue="1" operator="lessThan">
      <formula>G177</formula>
    </cfRule>
  </conditionalFormatting>
  <conditionalFormatting sqref="O177">
    <cfRule type="cellIs" dxfId="4376" priority="4312" stopIfTrue="1" operator="lessThan">
      <formula>G177</formula>
    </cfRule>
  </conditionalFormatting>
  <conditionalFormatting sqref="O177">
    <cfRule type="cellIs" dxfId="4375" priority="4311" stopIfTrue="1" operator="lessThan">
      <formula>G177</formula>
    </cfRule>
  </conditionalFormatting>
  <conditionalFormatting sqref="O177">
    <cfRule type="cellIs" dxfId="4374" priority="4310" stopIfTrue="1" operator="lessThan">
      <formula>G177</formula>
    </cfRule>
  </conditionalFormatting>
  <conditionalFormatting sqref="O177">
    <cfRule type="cellIs" dxfId="4373" priority="4309" stopIfTrue="1" operator="lessThan">
      <formula>G177</formula>
    </cfRule>
  </conditionalFormatting>
  <conditionalFormatting sqref="O177">
    <cfRule type="cellIs" dxfId="4372" priority="4308" stopIfTrue="1" operator="lessThan">
      <formula>G177</formula>
    </cfRule>
  </conditionalFormatting>
  <conditionalFormatting sqref="O177">
    <cfRule type="cellIs" dxfId="4371" priority="4307" stopIfTrue="1" operator="lessThan">
      <formula>G177</formula>
    </cfRule>
  </conditionalFormatting>
  <conditionalFormatting sqref="O177">
    <cfRule type="cellIs" dxfId="4370" priority="4306" stopIfTrue="1" operator="lessThan">
      <formula>G177</formula>
    </cfRule>
  </conditionalFormatting>
  <conditionalFormatting sqref="O177">
    <cfRule type="cellIs" dxfId="4369" priority="4305" stopIfTrue="1" operator="lessThan">
      <formula>G177</formula>
    </cfRule>
  </conditionalFormatting>
  <conditionalFormatting sqref="O177">
    <cfRule type="cellIs" dxfId="4368" priority="4304" stopIfTrue="1" operator="lessThan">
      <formula>G177</formula>
    </cfRule>
  </conditionalFormatting>
  <conditionalFormatting sqref="O177">
    <cfRule type="cellIs" dxfId="4367" priority="4303" stopIfTrue="1" operator="lessThan">
      <formula>G177</formula>
    </cfRule>
  </conditionalFormatting>
  <conditionalFormatting sqref="O177">
    <cfRule type="cellIs" dxfId="4366" priority="4302" stopIfTrue="1" operator="lessThan">
      <formula>G177</formula>
    </cfRule>
  </conditionalFormatting>
  <conditionalFormatting sqref="O177">
    <cfRule type="cellIs" dxfId="4365" priority="4301" stopIfTrue="1" operator="lessThan">
      <formula>G177</formula>
    </cfRule>
  </conditionalFormatting>
  <conditionalFormatting sqref="O177">
    <cfRule type="cellIs" dxfId="4364" priority="4300" stopIfTrue="1" operator="lessThan">
      <formula>G177</formula>
    </cfRule>
  </conditionalFormatting>
  <conditionalFormatting sqref="O177">
    <cfRule type="cellIs" dxfId="4363" priority="4299" stopIfTrue="1" operator="lessThan">
      <formula>G177</formula>
    </cfRule>
  </conditionalFormatting>
  <conditionalFormatting sqref="O177">
    <cfRule type="cellIs" dxfId="4362" priority="4298" stopIfTrue="1" operator="lessThan">
      <formula>G177</formula>
    </cfRule>
  </conditionalFormatting>
  <conditionalFormatting sqref="O177">
    <cfRule type="cellIs" dxfId="4361" priority="4297" stopIfTrue="1" operator="lessThan">
      <formula>G177</formula>
    </cfRule>
  </conditionalFormatting>
  <conditionalFormatting sqref="O177">
    <cfRule type="cellIs" dxfId="4360" priority="4296" stopIfTrue="1" operator="lessThan">
      <formula>G177</formula>
    </cfRule>
  </conditionalFormatting>
  <conditionalFormatting sqref="O177">
    <cfRule type="cellIs" dxfId="4359" priority="4295" stopIfTrue="1" operator="lessThan">
      <formula>G177</formula>
    </cfRule>
  </conditionalFormatting>
  <conditionalFormatting sqref="O177">
    <cfRule type="cellIs" dxfId="4358" priority="4294" stopIfTrue="1" operator="lessThan">
      <formula>G177</formula>
    </cfRule>
  </conditionalFormatting>
  <conditionalFormatting sqref="O177">
    <cfRule type="cellIs" dxfId="4357" priority="4293" stopIfTrue="1" operator="lessThan">
      <formula>G177</formula>
    </cfRule>
  </conditionalFormatting>
  <conditionalFormatting sqref="O177">
    <cfRule type="cellIs" dxfId="4356" priority="4292" stopIfTrue="1" operator="lessThan">
      <formula>G177</formula>
    </cfRule>
  </conditionalFormatting>
  <conditionalFormatting sqref="O177">
    <cfRule type="cellIs" dxfId="4355" priority="4291" stopIfTrue="1" operator="lessThan">
      <formula>G177</formula>
    </cfRule>
  </conditionalFormatting>
  <conditionalFormatting sqref="O177">
    <cfRule type="cellIs" dxfId="4354" priority="4290" stopIfTrue="1" operator="lessThan">
      <formula>G177</formula>
    </cfRule>
  </conditionalFormatting>
  <conditionalFormatting sqref="O177">
    <cfRule type="cellIs" dxfId="4353" priority="4289" stopIfTrue="1" operator="lessThan">
      <formula>G177</formula>
    </cfRule>
  </conditionalFormatting>
  <conditionalFormatting sqref="O177">
    <cfRule type="cellIs" dxfId="4352" priority="4288" stopIfTrue="1" operator="lessThan">
      <formula>G177</formula>
    </cfRule>
  </conditionalFormatting>
  <conditionalFormatting sqref="O177">
    <cfRule type="cellIs" dxfId="4351" priority="4287" stopIfTrue="1" operator="lessThan">
      <formula>G177</formula>
    </cfRule>
  </conditionalFormatting>
  <conditionalFormatting sqref="O177">
    <cfRule type="cellIs" dxfId="4350" priority="4286" stopIfTrue="1" operator="lessThan">
      <formula>G177</formula>
    </cfRule>
  </conditionalFormatting>
  <conditionalFormatting sqref="O177">
    <cfRule type="cellIs" dxfId="4349" priority="4285" stopIfTrue="1" operator="lessThan">
      <formula>G177</formula>
    </cfRule>
  </conditionalFormatting>
  <conditionalFormatting sqref="O177">
    <cfRule type="cellIs" dxfId="4348" priority="4284" stopIfTrue="1" operator="lessThan">
      <formula>G177</formula>
    </cfRule>
  </conditionalFormatting>
  <conditionalFormatting sqref="O177">
    <cfRule type="cellIs" dxfId="4347" priority="4283" stopIfTrue="1" operator="lessThan">
      <formula>G177</formula>
    </cfRule>
  </conditionalFormatting>
  <conditionalFormatting sqref="O177">
    <cfRule type="cellIs" dxfId="4346" priority="4282" stopIfTrue="1" operator="lessThan">
      <formula>G177</formula>
    </cfRule>
  </conditionalFormatting>
  <conditionalFormatting sqref="O177">
    <cfRule type="cellIs" dxfId="4345" priority="4281" stopIfTrue="1" operator="lessThan">
      <formula>G177</formula>
    </cfRule>
  </conditionalFormatting>
  <conditionalFormatting sqref="O177">
    <cfRule type="cellIs" dxfId="4344" priority="4280" stopIfTrue="1" operator="lessThan">
      <formula>G177</formula>
    </cfRule>
  </conditionalFormatting>
  <conditionalFormatting sqref="O177">
    <cfRule type="cellIs" dxfId="4343" priority="4279" stopIfTrue="1" operator="lessThan">
      <formula>G177</formula>
    </cfRule>
  </conditionalFormatting>
  <conditionalFormatting sqref="O177">
    <cfRule type="cellIs" dxfId="4342" priority="4278" stopIfTrue="1" operator="lessThan">
      <formula>G177</formula>
    </cfRule>
  </conditionalFormatting>
  <conditionalFormatting sqref="O177">
    <cfRule type="cellIs" dxfId="4341" priority="4277" stopIfTrue="1" operator="lessThan">
      <formula>G177</formula>
    </cfRule>
  </conditionalFormatting>
  <conditionalFormatting sqref="O177">
    <cfRule type="cellIs" dxfId="4340" priority="4276" stopIfTrue="1" operator="lessThan">
      <formula>G177</formula>
    </cfRule>
  </conditionalFormatting>
  <conditionalFormatting sqref="O177">
    <cfRule type="cellIs" dxfId="4339" priority="4275" stopIfTrue="1" operator="lessThan">
      <formula>G177</formula>
    </cfRule>
  </conditionalFormatting>
  <conditionalFormatting sqref="O177">
    <cfRule type="cellIs" dxfId="4338" priority="4274" stopIfTrue="1" operator="lessThan">
      <formula>G177</formula>
    </cfRule>
  </conditionalFormatting>
  <conditionalFormatting sqref="O177">
    <cfRule type="cellIs" dxfId="4337" priority="4273" stopIfTrue="1" operator="lessThan">
      <formula>G177</formula>
    </cfRule>
  </conditionalFormatting>
  <conditionalFormatting sqref="O177">
    <cfRule type="cellIs" dxfId="4336" priority="4272" stopIfTrue="1" operator="lessThan">
      <formula>G177</formula>
    </cfRule>
  </conditionalFormatting>
  <conditionalFormatting sqref="O177">
    <cfRule type="cellIs" dxfId="4335" priority="4271" stopIfTrue="1" operator="lessThan">
      <formula>G177</formula>
    </cfRule>
  </conditionalFormatting>
  <conditionalFormatting sqref="O177">
    <cfRule type="cellIs" dxfId="4334" priority="4270" stopIfTrue="1" operator="lessThan">
      <formula>G177</formula>
    </cfRule>
  </conditionalFormatting>
  <conditionalFormatting sqref="O177">
    <cfRule type="cellIs" dxfId="4333" priority="4269" stopIfTrue="1" operator="lessThan">
      <formula>G177</formula>
    </cfRule>
  </conditionalFormatting>
  <conditionalFormatting sqref="O177">
    <cfRule type="cellIs" dxfId="4332" priority="4268" stopIfTrue="1" operator="lessThan">
      <formula>G177</formula>
    </cfRule>
  </conditionalFormatting>
  <conditionalFormatting sqref="O177">
    <cfRule type="cellIs" dxfId="4331" priority="4267" stopIfTrue="1" operator="lessThan">
      <formula>G177</formula>
    </cfRule>
  </conditionalFormatting>
  <conditionalFormatting sqref="O177">
    <cfRule type="cellIs" dxfId="4330" priority="4266" stopIfTrue="1" operator="lessThan">
      <formula>G177</formula>
    </cfRule>
  </conditionalFormatting>
  <conditionalFormatting sqref="O177">
    <cfRule type="cellIs" dxfId="4329" priority="4265" stopIfTrue="1" operator="lessThan">
      <formula>G177</formula>
    </cfRule>
  </conditionalFormatting>
  <conditionalFormatting sqref="O177">
    <cfRule type="cellIs" dxfId="4328" priority="4264" stopIfTrue="1" operator="lessThan">
      <formula>G177</formula>
    </cfRule>
  </conditionalFormatting>
  <conditionalFormatting sqref="O177">
    <cfRule type="cellIs" dxfId="4327" priority="4263" stopIfTrue="1" operator="lessThan">
      <formula>G177</formula>
    </cfRule>
  </conditionalFormatting>
  <conditionalFormatting sqref="O177">
    <cfRule type="cellIs" dxfId="4326" priority="4262" stopIfTrue="1" operator="lessThan">
      <formula>G177</formula>
    </cfRule>
  </conditionalFormatting>
  <conditionalFormatting sqref="O177">
    <cfRule type="cellIs" dxfId="4325" priority="4261" stopIfTrue="1" operator="lessThan">
      <formula>G177</formula>
    </cfRule>
  </conditionalFormatting>
  <conditionalFormatting sqref="O177">
    <cfRule type="cellIs" dxfId="4324" priority="4260" stopIfTrue="1" operator="lessThan">
      <formula>G177</formula>
    </cfRule>
  </conditionalFormatting>
  <conditionalFormatting sqref="O177">
    <cfRule type="cellIs" dxfId="4323" priority="4259" stopIfTrue="1" operator="lessThan">
      <formula>G177</formula>
    </cfRule>
  </conditionalFormatting>
  <conditionalFormatting sqref="O177">
    <cfRule type="cellIs" dxfId="4322" priority="4258" stopIfTrue="1" operator="lessThan">
      <formula>G177</formula>
    </cfRule>
  </conditionalFormatting>
  <conditionalFormatting sqref="O177">
    <cfRule type="cellIs" dxfId="4321" priority="4257" stopIfTrue="1" operator="lessThan">
      <formula>G177</formula>
    </cfRule>
  </conditionalFormatting>
  <conditionalFormatting sqref="O177">
    <cfRule type="cellIs" dxfId="4320" priority="4256" stopIfTrue="1" operator="lessThan">
      <formula>G177</formula>
    </cfRule>
  </conditionalFormatting>
  <conditionalFormatting sqref="O177">
    <cfRule type="cellIs" dxfId="4319" priority="4255" stopIfTrue="1" operator="lessThan">
      <formula>G177</formula>
    </cfRule>
  </conditionalFormatting>
  <conditionalFormatting sqref="O177">
    <cfRule type="cellIs" dxfId="4318" priority="4254" stopIfTrue="1" operator="lessThan">
      <formula>G177</formula>
    </cfRule>
  </conditionalFormatting>
  <conditionalFormatting sqref="O177">
    <cfRule type="cellIs" dxfId="4317" priority="4253" stopIfTrue="1" operator="lessThan">
      <formula>G177</formula>
    </cfRule>
  </conditionalFormatting>
  <conditionalFormatting sqref="O177">
    <cfRule type="cellIs" dxfId="4316" priority="4252" stopIfTrue="1" operator="lessThan">
      <formula>G177</formula>
    </cfRule>
  </conditionalFormatting>
  <conditionalFormatting sqref="O177">
    <cfRule type="cellIs" dxfId="4315" priority="4251" stopIfTrue="1" operator="lessThan">
      <formula>G177</formula>
    </cfRule>
  </conditionalFormatting>
  <conditionalFormatting sqref="O177">
    <cfRule type="cellIs" dxfId="4314" priority="4250" stopIfTrue="1" operator="lessThan">
      <formula>G177</formula>
    </cfRule>
  </conditionalFormatting>
  <conditionalFormatting sqref="O177">
    <cfRule type="cellIs" dxfId="4313" priority="4249" stopIfTrue="1" operator="lessThan">
      <formula>G177</formula>
    </cfRule>
  </conditionalFormatting>
  <conditionalFormatting sqref="O177">
    <cfRule type="cellIs" dxfId="4312" priority="4248" stopIfTrue="1" operator="lessThan">
      <formula>G177</formula>
    </cfRule>
  </conditionalFormatting>
  <conditionalFormatting sqref="O177">
    <cfRule type="cellIs" dxfId="4311" priority="4247" stopIfTrue="1" operator="lessThan">
      <formula>G177</formula>
    </cfRule>
  </conditionalFormatting>
  <conditionalFormatting sqref="O177">
    <cfRule type="cellIs" dxfId="4310" priority="4246" stopIfTrue="1" operator="lessThan">
      <formula>G177</formula>
    </cfRule>
  </conditionalFormatting>
  <conditionalFormatting sqref="O177">
    <cfRule type="cellIs" dxfId="4309" priority="4245" stopIfTrue="1" operator="lessThan">
      <formula>G177</formula>
    </cfRule>
  </conditionalFormatting>
  <conditionalFormatting sqref="O177">
    <cfRule type="cellIs" dxfId="4308" priority="4244" stopIfTrue="1" operator="lessThan">
      <formula>G177</formula>
    </cfRule>
  </conditionalFormatting>
  <conditionalFormatting sqref="O177">
    <cfRule type="cellIs" dxfId="4307" priority="4243" stopIfTrue="1" operator="lessThan">
      <formula>G177</formula>
    </cfRule>
  </conditionalFormatting>
  <conditionalFormatting sqref="O177">
    <cfRule type="cellIs" dxfId="4306" priority="4242" stopIfTrue="1" operator="lessThan">
      <formula>G177</formula>
    </cfRule>
  </conditionalFormatting>
  <conditionalFormatting sqref="O177">
    <cfRule type="cellIs" dxfId="4305" priority="4241" stopIfTrue="1" operator="lessThan">
      <formula>G177</formula>
    </cfRule>
  </conditionalFormatting>
  <conditionalFormatting sqref="O177">
    <cfRule type="cellIs" dxfId="4304" priority="4240" stopIfTrue="1" operator="lessThan">
      <formula>G177</formula>
    </cfRule>
  </conditionalFormatting>
  <conditionalFormatting sqref="O177">
    <cfRule type="cellIs" dxfId="4303" priority="4239" stopIfTrue="1" operator="lessThan">
      <formula>G177</formula>
    </cfRule>
  </conditionalFormatting>
  <conditionalFormatting sqref="O177">
    <cfRule type="cellIs" dxfId="4302" priority="4238" stopIfTrue="1" operator="lessThan">
      <formula>G177</formula>
    </cfRule>
  </conditionalFormatting>
  <conditionalFormatting sqref="O177">
    <cfRule type="cellIs" dxfId="4301" priority="4237" stopIfTrue="1" operator="lessThan">
      <formula>G177</formula>
    </cfRule>
  </conditionalFormatting>
  <conditionalFormatting sqref="O177">
    <cfRule type="cellIs" dxfId="4300" priority="4236" stopIfTrue="1" operator="lessThan">
      <formula>G177</formula>
    </cfRule>
  </conditionalFormatting>
  <conditionalFormatting sqref="O177">
    <cfRule type="cellIs" dxfId="4299" priority="4235" stopIfTrue="1" operator="lessThan">
      <formula>G177</formula>
    </cfRule>
  </conditionalFormatting>
  <conditionalFormatting sqref="O177">
    <cfRule type="cellIs" dxfId="4298" priority="4234" stopIfTrue="1" operator="lessThan">
      <formula>G177</formula>
    </cfRule>
  </conditionalFormatting>
  <conditionalFormatting sqref="O177">
    <cfRule type="cellIs" dxfId="4297" priority="4233" stopIfTrue="1" operator="lessThan">
      <formula>G177</formula>
    </cfRule>
  </conditionalFormatting>
  <conditionalFormatting sqref="O177">
    <cfRule type="cellIs" dxfId="4296" priority="4232" stopIfTrue="1" operator="lessThan">
      <formula>G177</formula>
    </cfRule>
  </conditionalFormatting>
  <conditionalFormatting sqref="O177">
    <cfRule type="cellIs" dxfId="4295" priority="4231" stopIfTrue="1" operator="lessThan">
      <formula>G177</formula>
    </cfRule>
  </conditionalFormatting>
  <conditionalFormatting sqref="O177">
    <cfRule type="cellIs" dxfId="4294" priority="4230" stopIfTrue="1" operator="lessThan">
      <formula>G177</formula>
    </cfRule>
  </conditionalFormatting>
  <conditionalFormatting sqref="O177">
    <cfRule type="cellIs" dxfId="4293" priority="4229" stopIfTrue="1" operator="lessThan">
      <formula>G177</formula>
    </cfRule>
  </conditionalFormatting>
  <conditionalFormatting sqref="O177">
    <cfRule type="cellIs" dxfId="4292" priority="4228" stopIfTrue="1" operator="lessThan">
      <formula>G177</formula>
    </cfRule>
  </conditionalFormatting>
  <conditionalFormatting sqref="O177">
    <cfRule type="cellIs" dxfId="4291" priority="4227" stopIfTrue="1" operator="lessThan">
      <formula>G177</formula>
    </cfRule>
  </conditionalFormatting>
  <conditionalFormatting sqref="O177">
    <cfRule type="cellIs" dxfId="4290" priority="4226" stopIfTrue="1" operator="lessThan">
      <formula>G177</formula>
    </cfRule>
  </conditionalFormatting>
  <conditionalFormatting sqref="O177">
    <cfRule type="cellIs" dxfId="4289" priority="4225" stopIfTrue="1" operator="lessThan">
      <formula>G177</formula>
    </cfRule>
  </conditionalFormatting>
  <conditionalFormatting sqref="O177">
    <cfRule type="cellIs" dxfId="4288" priority="4224" stopIfTrue="1" operator="lessThan">
      <formula>G177</formula>
    </cfRule>
  </conditionalFormatting>
  <conditionalFormatting sqref="O177">
    <cfRule type="cellIs" dxfId="4287" priority="4223" stopIfTrue="1" operator="lessThan">
      <formula>G177</formula>
    </cfRule>
  </conditionalFormatting>
  <conditionalFormatting sqref="O177">
    <cfRule type="cellIs" dxfId="4286" priority="4222" stopIfTrue="1" operator="lessThan">
      <formula>G177</formula>
    </cfRule>
  </conditionalFormatting>
  <conditionalFormatting sqref="O177">
    <cfRule type="cellIs" dxfId="4285" priority="4221" stopIfTrue="1" operator="lessThan">
      <formula>G177</formula>
    </cfRule>
  </conditionalFormatting>
  <conditionalFormatting sqref="O177">
    <cfRule type="cellIs" dxfId="4284" priority="4220" stopIfTrue="1" operator="lessThan">
      <formula>G177</formula>
    </cfRule>
  </conditionalFormatting>
  <conditionalFormatting sqref="O177">
    <cfRule type="cellIs" dxfId="4283" priority="4219" stopIfTrue="1" operator="lessThan">
      <formula>G177</formula>
    </cfRule>
  </conditionalFormatting>
  <conditionalFormatting sqref="O177">
    <cfRule type="cellIs" dxfId="4282" priority="4218" stopIfTrue="1" operator="lessThan">
      <formula>G177</formula>
    </cfRule>
  </conditionalFormatting>
  <conditionalFormatting sqref="O177">
    <cfRule type="cellIs" dxfId="4281" priority="4217" stopIfTrue="1" operator="lessThan">
      <formula>G177</formula>
    </cfRule>
  </conditionalFormatting>
  <conditionalFormatting sqref="O177">
    <cfRule type="cellIs" dxfId="4280" priority="4216" stopIfTrue="1" operator="lessThan">
      <formula>G177</formula>
    </cfRule>
  </conditionalFormatting>
  <conditionalFormatting sqref="O177">
    <cfRule type="cellIs" dxfId="4279" priority="4215" stopIfTrue="1" operator="lessThan">
      <formula>G177</formula>
    </cfRule>
  </conditionalFormatting>
  <conditionalFormatting sqref="O177">
    <cfRule type="cellIs" dxfId="4278" priority="4214" stopIfTrue="1" operator="lessThan">
      <formula>G177</formula>
    </cfRule>
  </conditionalFormatting>
  <conditionalFormatting sqref="O177">
    <cfRule type="cellIs" dxfId="4277" priority="4213" stopIfTrue="1" operator="lessThan">
      <formula>G177</formula>
    </cfRule>
  </conditionalFormatting>
  <conditionalFormatting sqref="O177">
    <cfRule type="cellIs" dxfId="4276" priority="4212" stopIfTrue="1" operator="lessThan">
      <formula>G177</formula>
    </cfRule>
  </conditionalFormatting>
  <conditionalFormatting sqref="O177">
    <cfRule type="cellIs" dxfId="4275" priority="4211" stopIfTrue="1" operator="lessThan">
      <formula>G177</formula>
    </cfRule>
  </conditionalFormatting>
  <conditionalFormatting sqref="O177">
    <cfRule type="cellIs" dxfId="4274" priority="4210" stopIfTrue="1" operator="lessThan">
      <formula>G177</formula>
    </cfRule>
  </conditionalFormatting>
  <conditionalFormatting sqref="O177">
    <cfRule type="cellIs" dxfId="4273" priority="4209" stopIfTrue="1" operator="lessThan">
      <formula>G177</formula>
    </cfRule>
  </conditionalFormatting>
  <conditionalFormatting sqref="O177">
    <cfRule type="cellIs" dxfId="4272" priority="4208" stopIfTrue="1" operator="lessThan">
      <formula>G177</formula>
    </cfRule>
  </conditionalFormatting>
  <conditionalFormatting sqref="O177">
    <cfRule type="cellIs" dxfId="4271" priority="4207" stopIfTrue="1" operator="lessThan">
      <formula>G177</formula>
    </cfRule>
  </conditionalFormatting>
  <conditionalFormatting sqref="O177">
    <cfRule type="cellIs" dxfId="4270" priority="4206" stopIfTrue="1" operator="lessThan">
      <formula>G177</formula>
    </cfRule>
  </conditionalFormatting>
  <conditionalFormatting sqref="O177">
    <cfRule type="cellIs" dxfId="4269" priority="4205" stopIfTrue="1" operator="lessThan">
      <formula>G177</formula>
    </cfRule>
  </conditionalFormatting>
  <conditionalFormatting sqref="O177">
    <cfRule type="cellIs" dxfId="4268" priority="4204" stopIfTrue="1" operator="lessThan">
      <formula>G177</formula>
    </cfRule>
  </conditionalFormatting>
  <conditionalFormatting sqref="O177">
    <cfRule type="cellIs" dxfId="4267" priority="4203" stopIfTrue="1" operator="lessThan">
      <formula>G177</formula>
    </cfRule>
  </conditionalFormatting>
  <conditionalFormatting sqref="O177">
    <cfRule type="cellIs" dxfId="4266" priority="4202" stopIfTrue="1" operator="lessThan">
      <formula>G177</formula>
    </cfRule>
  </conditionalFormatting>
  <conditionalFormatting sqref="O177">
    <cfRule type="cellIs" dxfId="4265" priority="4201" stopIfTrue="1" operator="lessThan">
      <formula>G177</formula>
    </cfRule>
  </conditionalFormatting>
  <conditionalFormatting sqref="O177">
    <cfRule type="cellIs" dxfId="4264" priority="4200" stopIfTrue="1" operator="lessThan">
      <formula>G177</formula>
    </cfRule>
  </conditionalFormatting>
  <conditionalFormatting sqref="O177">
    <cfRule type="cellIs" dxfId="4263" priority="4199" stopIfTrue="1" operator="lessThan">
      <formula>G177</formula>
    </cfRule>
  </conditionalFormatting>
  <conditionalFormatting sqref="O177">
    <cfRule type="cellIs" dxfId="4262" priority="4198" stopIfTrue="1" operator="lessThan">
      <formula>G177</formula>
    </cfRule>
  </conditionalFormatting>
  <conditionalFormatting sqref="O177">
    <cfRule type="cellIs" dxfId="4261" priority="4197" stopIfTrue="1" operator="lessThan">
      <formula>G177</formula>
    </cfRule>
  </conditionalFormatting>
  <conditionalFormatting sqref="O177">
    <cfRule type="cellIs" dxfId="4260" priority="4196" stopIfTrue="1" operator="lessThan">
      <formula>G177</formula>
    </cfRule>
  </conditionalFormatting>
  <conditionalFormatting sqref="O177">
    <cfRule type="cellIs" dxfId="4259" priority="4195" stopIfTrue="1" operator="lessThan">
      <formula>G177</formula>
    </cfRule>
  </conditionalFormatting>
  <conditionalFormatting sqref="O177">
    <cfRule type="cellIs" dxfId="4258" priority="4194" stopIfTrue="1" operator="lessThan">
      <formula>G177</formula>
    </cfRule>
  </conditionalFormatting>
  <conditionalFormatting sqref="O177">
    <cfRule type="cellIs" dxfId="4257" priority="4193" stopIfTrue="1" operator="lessThan">
      <formula>G177</formula>
    </cfRule>
  </conditionalFormatting>
  <conditionalFormatting sqref="O177">
    <cfRule type="cellIs" dxfId="4256" priority="4192" stopIfTrue="1" operator="lessThan">
      <formula>G177</formula>
    </cfRule>
  </conditionalFormatting>
  <conditionalFormatting sqref="O177">
    <cfRule type="cellIs" dxfId="4255" priority="4191" stopIfTrue="1" operator="lessThan">
      <formula>G177</formula>
    </cfRule>
  </conditionalFormatting>
  <conditionalFormatting sqref="O177">
    <cfRule type="cellIs" dxfId="4254" priority="4190" stopIfTrue="1" operator="lessThan">
      <formula>G177</formula>
    </cfRule>
  </conditionalFormatting>
  <conditionalFormatting sqref="O177">
    <cfRule type="cellIs" dxfId="4253" priority="4189" stopIfTrue="1" operator="lessThan">
      <formula>G177</formula>
    </cfRule>
  </conditionalFormatting>
  <conditionalFormatting sqref="O177">
    <cfRule type="cellIs" dxfId="4252" priority="4188" stopIfTrue="1" operator="lessThan">
      <formula>G177</formula>
    </cfRule>
  </conditionalFormatting>
  <conditionalFormatting sqref="O177">
    <cfRule type="cellIs" dxfId="4251" priority="4187" stopIfTrue="1" operator="lessThan">
      <formula>G177</formula>
    </cfRule>
  </conditionalFormatting>
  <conditionalFormatting sqref="O177">
    <cfRule type="cellIs" dxfId="4250" priority="4186" stopIfTrue="1" operator="lessThan">
      <formula>G177</formula>
    </cfRule>
  </conditionalFormatting>
  <conditionalFormatting sqref="O177">
    <cfRule type="cellIs" dxfId="4249" priority="4185" stopIfTrue="1" operator="lessThan">
      <formula>G177</formula>
    </cfRule>
  </conditionalFormatting>
  <conditionalFormatting sqref="O177">
    <cfRule type="cellIs" dxfId="4248" priority="4184" stopIfTrue="1" operator="lessThan">
      <formula>G177</formula>
    </cfRule>
  </conditionalFormatting>
  <conditionalFormatting sqref="O177">
    <cfRule type="cellIs" dxfId="4247" priority="4183" stopIfTrue="1" operator="lessThan">
      <formula>G177</formula>
    </cfRule>
  </conditionalFormatting>
  <conditionalFormatting sqref="O177">
    <cfRule type="cellIs" dxfId="4246" priority="4182" stopIfTrue="1" operator="lessThan">
      <formula>G177</formula>
    </cfRule>
  </conditionalFormatting>
  <conditionalFormatting sqref="O177">
    <cfRule type="cellIs" dxfId="4245" priority="4181" stopIfTrue="1" operator="lessThan">
      <formula>G177</formula>
    </cfRule>
  </conditionalFormatting>
  <conditionalFormatting sqref="O177">
    <cfRule type="cellIs" dxfId="4244" priority="4180" stopIfTrue="1" operator="lessThan">
      <formula>G177</formula>
    </cfRule>
  </conditionalFormatting>
  <conditionalFormatting sqref="O177">
    <cfRule type="cellIs" dxfId="4243" priority="4179" stopIfTrue="1" operator="lessThan">
      <formula>G177</formula>
    </cfRule>
  </conditionalFormatting>
  <conditionalFormatting sqref="O177">
    <cfRule type="cellIs" dxfId="4242" priority="4178" stopIfTrue="1" operator="lessThan">
      <formula>G177</formula>
    </cfRule>
  </conditionalFormatting>
  <conditionalFormatting sqref="O177">
    <cfRule type="cellIs" dxfId="4241" priority="4177" stopIfTrue="1" operator="lessThan">
      <formula>G177</formula>
    </cfRule>
  </conditionalFormatting>
  <conditionalFormatting sqref="O177">
    <cfRule type="cellIs" dxfId="4240" priority="4176" stopIfTrue="1" operator="lessThan">
      <formula>G177</formula>
    </cfRule>
  </conditionalFormatting>
  <conditionalFormatting sqref="O177">
    <cfRule type="cellIs" dxfId="4239" priority="4175" stopIfTrue="1" operator="lessThan">
      <formula>G177</formula>
    </cfRule>
  </conditionalFormatting>
  <conditionalFormatting sqref="O177">
    <cfRule type="cellIs" dxfId="4238" priority="4174" stopIfTrue="1" operator="lessThan">
      <formula>G177</formula>
    </cfRule>
  </conditionalFormatting>
  <conditionalFormatting sqref="O177">
    <cfRule type="cellIs" dxfId="4237" priority="4173" stopIfTrue="1" operator="lessThan">
      <formula>G177</formula>
    </cfRule>
  </conditionalFormatting>
  <conditionalFormatting sqref="O177">
    <cfRule type="cellIs" dxfId="4236" priority="4172" stopIfTrue="1" operator="lessThan">
      <formula>G177</formula>
    </cfRule>
  </conditionalFormatting>
  <conditionalFormatting sqref="O177">
    <cfRule type="cellIs" dxfId="4235" priority="4171" stopIfTrue="1" operator="lessThan">
      <formula>G177</formula>
    </cfRule>
  </conditionalFormatting>
  <conditionalFormatting sqref="O177">
    <cfRule type="cellIs" dxfId="4234" priority="4170" stopIfTrue="1" operator="lessThan">
      <formula>G177</formula>
    </cfRule>
  </conditionalFormatting>
  <conditionalFormatting sqref="O177">
    <cfRule type="cellIs" dxfId="4233" priority="4169" stopIfTrue="1" operator="lessThan">
      <formula>G177</formula>
    </cfRule>
  </conditionalFormatting>
  <conditionalFormatting sqref="O177">
    <cfRule type="cellIs" dxfId="4232" priority="4168" stopIfTrue="1" operator="lessThan">
      <formula>G177</formula>
    </cfRule>
  </conditionalFormatting>
  <conditionalFormatting sqref="O177">
    <cfRule type="cellIs" dxfId="4231" priority="4167" stopIfTrue="1" operator="lessThan">
      <formula>G177</formula>
    </cfRule>
  </conditionalFormatting>
  <conditionalFormatting sqref="O177">
    <cfRule type="cellIs" dxfId="4230" priority="4166" stopIfTrue="1" operator="lessThan">
      <formula>G177</formula>
    </cfRule>
  </conditionalFormatting>
  <conditionalFormatting sqref="O177">
    <cfRule type="cellIs" dxfId="4229" priority="4165" stopIfTrue="1" operator="lessThan">
      <formula>G177</formula>
    </cfRule>
  </conditionalFormatting>
  <conditionalFormatting sqref="O177">
    <cfRule type="cellIs" dxfId="4228" priority="4164" stopIfTrue="1" operator="lessThan">
      <formula>G177</formula>
    </cfRule>
  </conditionalFormatting>
  <conditionalFormatting sqref="O177">
    <cfRule type="cellIs" dxfId="4227" priority="4163" stopIfTrue="1" operator="lessThan">
      <formula>G177</formula>
    </cfRule>
  </conditionalFormatting>
  <conditionalFormatting sqref="O177">
    <cfRule type="cellIs" dxfId="4226" priority="4162" stopIfTrue="1" operator="lessThan">
      <formula>G177</formula>
    </cfRule>
  </conditionalFormatting>
  <conditionalFormatting sqref="O177">
    <cfRule type="cellIs" dxfId="4225" priority="4161" stopIfTrue="1" operator="lessThan">
      <formula>G177</formula>
    </cfRule>
  </conditionalFormatting>
  <conditionalFormatting sqref="O177">
    <cfRule type="cellIs" dxfId="4224" priority="4160" stopIfTrue="1" operator="lessThan">
      <formula>G177</formula>
    </cfRule>
  </conditionalFormatting>
  <conditionalFormatting sqref="O177">
    <cfRule type="cellIs" dxfId="4223" priority="4159" stopIfTrue="1" operator="lessThan">
      <formula>G177</formula>
    </cfRule>
  </conditionalFormatting>
  <conditionalFormatting sqref="O177">
    <cfRule type="cellIs" dxfId="4222" priority="4158" stopIfTrue="1" operator="lessThan">
      <formula>G177</formula>
    </cfRule>
  </conditionalFormatting>
  <conditionalFormatting sqref="O177">
    <cfRule type="cellIs" dxfId="4221" priority="4157" stopIfTrue="1" operator="lessThan">
      <formula>G177</formula>
    </cfRule>
  </conditionalFormatting>
  <conditionalFormatting sqref="O177">
    <cfRule type="cellIs" dxfId="4220" priority="4156" stopIfTrue="1" operator="lessThan">
      <formula>G177</formula>
    </cfRule>
  </conditionalFormatting>
  <conditionalFormatting sqref="O177">
    <cfRule type="cellIs" dxfId="4219" priority="4155" stopIfTrue="1" operator="lessThan">
      <formula>G177</formula>
    </cfRule>
  </conditionalFormatting>
  <conditionalFormatting sqref="O177">
    <cfRule type="cellIs" dxfId="4218" priority="4154" stopIfTrue="1" operator="lessThan">
      <formula>G177</formula>
    </cfRule>
  </conditionalFormatting>
  <conditionalFormatting sqref="O177">
    <cfRule type="cellIs" dxfId="4217" priority="4153" stopIfTrue="1" operator="lessThan">
      <formula>G177</formula>
    </cfRule>
  </conditionalFormatting>
  <conditionalFormatting sqref="O177">
    <cfRule type="cellIs" dxfId="4216" priority="4152" stopIfTrue="1" operator="lessThan">
      <formula>G177</formula>
    </cfRule>
  </conditionalFormatting>
  <conditionalFormatting sqref="O177">
    <cfRule type="cellIs" dxfId="4215" priority="4151" stopIfTrue="1" operator="lessThan">
      <formula>G177</formula>
    </cfRule>
  </conditionalFormatting>
  <conditionalFormatting sqref="O177">
    <cfRule type="cellIs" dxfId="4214" priority="4150" stopIfTrue="1" operator="lessThan">
      <formula>G177</formula>
    </cfRule>
  </conditionalFormatting>
  <conditionalFormatting sqref="O177">
    <cfRule type="cellIs" dxfId="4213" priority="4149" stopIfTrue="1" operator="lessThan">
      <formula>G177</formula>
    </cfRule>
  </conditionalFormatting>
  <conditionalFormatting sqref="O177">
    <cfRule type="cellIs" dxfId="4212" priority="4148" stopIfTrue="1" operator="lessThan">
      <formula>G177</formula>
    </cfRule>
  </conditionalFormatting>
  <conditionalFormatting sqref="O177">
    <cfRule type="cellIs" dxfId="4211" priority="4147" stopIfTrue="1" operator="lessThan">
      <formula>G177</formula>
    </cfRule>
  </conditionalFormatting>
  <conditionalFormatting sqref="O177">
    <cfRule type="cellIs" dxfId="4210" priority="4146" stopIfTrue="1" operator="lessThan">
      <formula>G177</formula>
    </cfRule>
  </conditionalFormatting>
  <conditionalFormatting sqref="O177">
    <cfRule type="cellIs" dxfId="4209" priority="4145" stopIfTrue="1" operator="lessThan">
      <formula>G177</formula>
    </cfRule>
  </conditionalFormatting>
  <conditionalFormatting sqref="O177">
    <cfRule type="cellIs" dxfId="4208" priority="4144" stopIfTrue="1" operator="lessThan">
      <formula>G177</formula>
    </cfRule>
  </conditionalFormatting>
  <conditionalFormatting sqref="O177">
    <cfRule type="cellIs" dxfId="4207" priority="4143" stopIfTrue="1" operator="lessThan">
      <formula>G177</formula>
    </cfRule>
  </conditionalFormatting>
  <conditionalFormatting sqref="O177">
    <cfRule type="cellIs" dxfId="4206" priority="4142" stopIfTrue="1" operator="lessThan">
      <formula>G177</formula>
    </cfRule>
  </conditionalFormatting>
  <conditionalFormatting sqref="O177">
    <cfRule type="cellIs" dxfId="4205" priority="4141" stopIfTrue="1" operator="lessThan">
      <formula>G177</formula>
    </cfRule>
  </conditionalFormatting>
  <conditionalFormatting sqref="O177">
    <cfRule type="cellIs" dxfId="4204" priority="4140" stopIfTrue="1" operator="lessThan">
      <formula>G177</formula>
    </cfRule>
  </conditionalFormatting>
  <conditionalFormatting sqref="O177">
    <cfRule type="cellIs" dxfId="4203" priority="4139" stopIfTrue="1" operator="lessThan">
      <formula>G177</formula>
    </cfRule>
  </conditionalFormatting>
  <conditionalFormatting sqref="O177">
    <cfRule type="cellIs" dxfId="4202" priority="4138" stopIfTrue="1" operator="lessThan">
      <formula>G177</formula>
    </cfRule>
  </conditionalFormatting>
  <conditionalFormatting sqref="O177">
    <cfRule type="cellIs" dxfId="4201" priority="4137" stopIfTrue="1" operator="lessThan">
      <formula>G177</formula>
    </cfRule>
  </conditionalFormatting>
  <conditionalFormatting sqref="O177">
    <cfRule type="cellIs" dxfId="4200" priority="4136" stopIfTrue="1" operator="lessThan">
      <formula>G177</formula>
    </cfRule>
  </conditionalFormatting>
  <conditionalFormatting sqref="O177">
    <cfRule type="cellIs" dxfId="4199" priority="4135" stopIfTrue="1" operator="lessThan">
      <formula>G177</formula>
    </cfRule>
  </conditionalFormatting>
  <conditionalFormatting sqref="O177">
    <cfRule type="cellIs" dxfId="4198" priority="4134" stopIfTrue="1" operator="lessThan">
      <formula>G177</formula>
    </cfRule>
  </conditionalFormatting>
  <conditionalFormatting sqref="O177">
    <cfRule type="cellIs" dxfId="4197" priority="4133" stopIfTrue="1" operator="lessThan">
      <formula>G177</formula>
    </cfRule>
  </conditionalFormatting>
  <conditionalFormatting sqref="O177">
    <cfRule type="cellIs" dxfId="4196" priority="4132" stopIfTrue="1" operator="lessThan">
      <formula>G177</formula>
    </cfRule>
  </conditionalFormatting>
  <conditionalFormatting sqref="O177">
    <cfRule type="cellIs" dxfId="4195" priority="4131" stopIfTrue="1" operator="lessThan">
      <formula>G177</formula>
    </cfRule>
  </conditionalFormatting>
  <conditionalFormatting sqref="O177">
    <cfRule type="cellIs" dxfId="4194" priority="4130" stopIfTrue="1" operator="lessThan">
      <formula>G177</formula>
    </cfRule>
  </conditionalFormatting>
  <conditionalFormatting sqref="O177">
    <cfRule type="cellIs" dxfId="4193" priority="4129" stopIfTrue="1" operator="lessThan">
      <formula>G177</formula>
    </cfRule>
  </conditionalFormatting>
  <conditionalFormatting sqref="O177">
    <cfRule type="cellIs" dxfId="4192" priority="4128" stopIfTrue="1" operator="lessThan">
      <formula>G177</formula>
    </cfRule>
  </conditionalFormatting>
  <conditionalFormatting sqref="O177">
    <cfRule type="cellIs" dxfId="4191" priority="4127" stopIfTrue="1" operator="lessThan">
      <formula>G177</formula>
    </cfRule>
  </conditionalFormatting>
  <conditionalFormatting sqref="O177">
    <cfRule type="cellIs" dxfId="4190" priority="4126" stopIfTrue="1" operator="lessThan">
      <formula>G177</formula>
    </cfRule>
  </conditionalFormatting>
  <conditionalFormatting sqref="O177">
    <cfRule type="cellIs" dxfId="4189" priority="4125" stopIfTrue="1" operator="lessThan">
      <formula>G177</formula>
    </cfRule>
  </conditionalFormatting>
  <conditionalFormatting sqref="O177">
    <cfRule type="cellIs" dxfId="4188" priority="4124" stopIfTrue="1" operator="lessThan">
      <formula>G177</formula>
    </cfRule>
  </conditionalFormatting>
  <conditionalFormatting sqref="O177">
    <cfRule type="cellIs" dxfId="4187" priority="4123" stopIfTrue="1" operator="lessThan">
      <formula>G177</formula>
    </cfRule>
  </conditionalFormatting>
  <conditionalFormatting sqref="O177">
    <cfRule type="cellIs" dxfId="4186" priority="4122" stopIfTrue="1" operator="lessThan">
      <formula>G177</formula>
    </cfRule>
  </conditionalFormatting>
  <conditionalFormatting sqref="O177">
    <cfRule type="cellIs" dxfId="4185" priority="4121" stopIfTrue="1" operator="lessThan">
      <formula>G177</formula>
    </cfRule>
  </conditionalFormatting>
  <conditionalFormatting sqref="O177">
    <cfRule type="cellIs" dxfId="4184" priority="4120" stopIfTrue="1" operator="lessThan">
      <formula>G177</formula>
    </cfRule>
  </conditionalFormatting>
  <conditionalFormatting sqref="O177">
    <cfRule type="cellIs" dxfId="4183" priority="4119" stopIfTrue="1" operator="lessThan">
      <formula>G177</formula>
    </cfRule>
  </conditionalFormatting>
  <conditionalFormatting sqref="O177">
    <cfRule type="cellIs" dxfId="4182" priority="4118" stopIfTrue="1" operator="lessThan">
      <formula>G177</formula>
    </cfRule>
  </conditionalFormatting>
  <conditionalFormatting sqref="O177">
    <cfRule type="cellIs" dxfId="4181" priority="4117" stopIfTrue="1" operator="lessThan">
      <formula>G177</formula>
    </cfRule>
  </conditionalFormatting>
  <conditionalFormatting sqref="O177">
    <cfRule type="cellIs" dxfId="4180" priority="4116" stopIfTrue="1" operator="lessThan">
      <formula>G177</formula>
    </cfRule>
  </conditionalFormatting>
  <conditionalFormatting sqref="O177">
    <cfRule type="cellIs" dxfId="4179" priority="4115" stopIfTrue="1" operator="lessThan">
      <formula>G177</formula>
    </cfRule>
  </conditionalFormatting>
  <conditionalFormatting sqref="O177">
    <cfRule type="cellIs" dxfId="4178" priority="4114" stopIfTrue="1" operator="lessThan">
      <formula>G177</formula>
    </cfRule>
  </conditionalFormatting>
  <conditionalFormatting sqref="O177">
    <cfRule type="cellIs" dxfId="4177" priority="4113" stopIfTrue="1" operator="lessThan">
      <formula>G177</formula>
    </cfRule>
  </conditionalFormatting>
  <conditionalFormatting sqref="O177">
    <cfRule type="cellIs" dxfId="4176" priority="4112" stopIfTrue="1" operator="lessThan">
      <formula>G177</formula>
    </cfRule>
  </conditionalFormatting>
  <conditionalFormatting sqref="O177">
    <cfRule type="cellIs" dxfId="4175" priority="4111" stopIfTrue="1" operator="lessThan">
      <formula>G177</formula>
    </cfRule>
  </conditionalFormatting>
  <conditionalFormatting sqref="O177">
    <cfRule type="cellIs" dxfId="4174" priority="4110" stopIfTrue="1" operator="lessThan">
      <formula>G177</formula>
    </cfRule>
  </conditionalFormatting>
  <conditionalFormatting sqref="O177">
    <cfRule type="cellIs" dxfId="4173" priority="4109" stopIfTrue="1" operator="lessThan">
      <formula>G177</formula>
    </cfRule>
  </conditionalFormatting>
  <conditionalFormatting sqref="O177">
    <cfRule type="cellIs" dxfId="4172" priority="4108" stopIfTrue="1" operator="lessThan">
      <formula>G177</formula>
    </cfRule>
  </conditionalFormatting>
  <conditionalFormatting sqref="O177">
    <cfRule type="cellIs" dxfId="4171" priority="4107" stopIfTrue="1" operator="lessThan">
      <formula>G177</formula>
    </cfRule>
  </conditionalFormatting>
  <conditionalFormatting sqref="O177">
    <cfRule type="cellIs" dxfId="4170" priority="4106" stopIfTrue="1" operator="lessThan">
      <formula>G177</formula>
    </cfRule>
  </conditionalFormatting>
  <conditionalFormatting sqref="O177">
    <cfRule type="cellIs" dxfId="4169" priority="4105" stopIfTrue="1" operator="lessThan">
      <formula>G177</formula>
    </cfRule>
  </conditionalFormatting>
  <conditionalFormatting sqref="O177">
    <cfRule type="cellIs" dxfId="4168" priority="4104" stopIfTrue="1" operator="lessThan">
      <formula>G177</formula>
    </cfRule>
  </conditionalFormatting>
  <conditionalFormatting sqref="O177">
    <cfRule type="cellIs" dxfId="4167" priority="4103" stopIfTrue="1" operator="lessThan">
      <formula>G177</formula>
    </cfRule>
  </conditionalFormatting>
  <conditionalFormatting sqref="O177">
    <cfRule type="cellIs" dxfId="4166" priority="4102" stopIfTrue="1" operator="lessThan">
      <formula>G177</formula>
    </cfRule>
  </conditionalFormatting>
  <conditionalFormatting sqref="O177">
    <cfRule type="cellIs" dxfId="4165" priority="4101" stopIfTrue="1" operator="lessThan">
      <formula>G177</formula>
    </cfRule>
  </conditionalFormatting>
  <conditionalFormatting sqref="O177">
    <cfRule type="cellIs" dxfId="4164" priority="4100" stopIfTrue="1" operator="lessThan">
      <formula>G177</formula>
    </cfRule>
  </conditionalFormatting>
  <conditionalFormatting sqref="O177">
    <cfRule type="cellIs" dxfId="4163" priority="4099" stopIfTrue="1" operator="lessThan">
      <formula>G177</formula>
    </cfRule>
  </conditionalFormatting>
  <conditionalFormatting sqref="O177">
    <cfRule type="cellIs" dxfId="4162" priority="4098" stopIfTrue="1" operator="lessThan">
      <formula>G177</formula>
    </cfRule>
  </conditionalFormatting>
  <conditionalFormatting sqref="O177">
    <cfRule type="cellIs" dxfId="4161" priority="4097" stopIfTrue="1" operator="lessThan">
      <formula>G177</formula>
    </cfRule>
  </conditionalFormatting>
  <conditionalFormatting sqref="O177">
    <cfRule type="cellIs" dxfId="4160" priority="4096" stopIfTrue="1" operator="lessThan">
      <formula>G177</formula>
    </cfRule>
  </conditionalFormatting>
  <conditionalFormatting sqref="O177">
    <cfRule type="cellIs" dxfId="4159" priority="4095" stopIfTrue="1" operator="lessThan">
      <formula>G177</formula>
    </cfRule>
  </conditionalFormatting>
  <conditionalFormatting sqref="O177">
    <cfRule type="cellIs" dxfId="4158" priority="4094" stopIfTrue="1" operator="lessThan">
      <formula>G177</formula>
    </cfRule>
  </conditionalFormatting>
  <conditionalFormatting sqref="O177">
    <cfRule type="cellIs" dxfId="4157" priority="4093" stopIfTrue="1" operator="lessThan">
      <formula>G177</formula>
    </cfRule>
  </conditionalFormatting>
  <conditionalFormatting sqref="O177">
    <cfRule type="cellIs" dxfId="4156" priority="4092" stopIfTrue="1" operator="lessThan">
      <formula>G177</formula>
    </cfRule>
  </conditionalFormatting>
  <conditionalFormatting sqref="O177">
    <cfRule type="cellIs" dxfId="4155" priority="4091" stopIfTrue="1" operator="lessThan">
      <formula>G177</formula>
    </cfRule>
  </conditionalFormatting>
  <conditionalFormatting sqref="O177">
    <cfRule type="cellIs" dxfId="4154" priority="4090" stopIfTrue="1" operator="lessThan">
      <formula>G177</formula>
    </cfRule>
  </conditionalFormatting>
  <conditionalFormatting sqref="O177">
    <cfRule type="cellIs" dxfId="4153" priority="4089" stopIfTrue="1" operator="lessThan">
      <formula>G177</formula>
    </cfRule>
  </conditionalFormatting>
  <conditionalFormatting sqref="O177">
    <cfRule type="cellIs" dxfId="4152" priority="4088" stopIfTrue="1" operator="lessThan">
      <formula>G177</formula>
    </cfRule>
  </conditionalFormatting>
  <conditionalFormatting sqref="O177">
    <cfRule type="cellIs" dxfId="4151" priority="4087" stopIfTrue="1" operator="lessThan">
      <formula>G177</formula>
    </cfRule>
  </conditionalFormatting>
  <conditionalFormatting sqref="O177">
    <cfRule type="cellIs" dxfId="4150" priority="4086" stopIfTrue="1" operator="lessThan">
      <formula>G177</formula>
    </cfRule>
  </conditionalFormatting>
  <conditionalFormatting sqref="O177">
    <cfRule type="cellIs" dxfId="4149" priority="4085" stopIfTrue="1" operator="lessThan">
      <formula>G177</formula>
    </cfRule>
  </conditionalFormatting>
  <conditionalFormatting sqref="O177">
    <cfRule type="cellIs" dxfId="4148" priority="4084" stopIfTrue="1" operator="lessThan">
      <formula>G177</formula>
    </cfRule>
  </conditionalFormatting>
  <conditionalFormatting sqref="O177">
    <cfRule type="cellIs" dxfId="4147" priority="4083" stopIfTrue="1" operator="lessThan">
      <formula>G177</formula>
    </cfRule>
  </conditionalFormatting>
  <conditionalFormatting sqref="O177">
    <cfRule type="cellIs" dxfId="4146" priority="4082" stopIfTrue="1" operator="lessThan">
      <formula>G177</formula>
    </cfRule>
  </conditionalFormatting>
  <conditionalFormatting sqref="O177">
    <cfRule type="cellIs" dxfId="4145" priority="4081" stopIfTrue="1" operator="lessThan">
      <formula>G177</formula>
    </cfRule>
  </conditionalFormatting>
  <conditionalFormatting sqref="O177">
    <cfRule type="cellIs" dxfId="4144" priority="4080" stopIfTrue="1" operator="lessThan">
      <formula>G177</formula>
    </cfRule>
  </conditionalFormatting>
  <conditionalFormatting sqref="O177">
    <cfRule type="cellIs" dxfId="4143" priority="4079" stopIfTrue="1" operator="lessThan">
      <formula>G177</formula>
    </cfRule>
  </conditionalFormatting>
  <conditionalFormatting sqref="O177">
    <cfRule type="cellIs" dxfId="4142" priority="4078" stopIfTrue="1" operator="lessThan">
      <formula>G177</formula>
    </cfRule>
  </conditionalFormatting>
  <conditionalFormatting sqref="O177">
    <cfRule type="cellIs" dxfId="4141" priority="4077" stopIfTrue="1" operator="lessThan">
      <formula>G177</formula>
    </cfRule>
  </conditionalFormatting>
  <conditionalFormatting sqref="O177">
    <cfRule type="cellIs" dxfId="4140" priority="4076" stopIfTrue="1" operator="lessThan">
      <formula>G177</formula>
    </cfRule>
  </conditionalFormatting>
  <conditionalFormatting sqref="O177">
    <cfRule type="cellIs" dxfId="4139" priority="4075" stopIfTrue="1" operator="lessThan">
      <formula>G177</formula>
    </cfRule>
  </conditionalFormatting>
  <conditionalFormatting sqref="O177">
    <cfRule type="cellIs" dxfId="4138" priority="4074" stopIfTrue="1" operator="lessThan">
      <formula>G177</formula>
    </cfRule>
  </conditionalFormatting>
  <conditionalFormatting sqref="O177">
    <cfRule type="cellIs" dxfId="4137" priority="4073" stopIfTrue="1" operator="lessThan">
      <formula>G177</formula>
    </cfRule>
  </conditionalFormatting>
  <conditionalFormatting sqref="O177">
    <cfRule type="cellIs" dxfId="4136" priority="4072" stopIfTrue="1" operator="lessThan">
      <formula>G177</formula>
    </cfRule>
  </conditionalFormatting>
  <conditionalFormatting sqref="O177">
    <cfRule type="cellIs" dxfId="4135" priority="4071" stopIfTrue="1" operator="lessThan">
      <formula>G177</formula>
    </cfRule>
  </conditionalFormatting>
  <conditionalFormatting sqref="O177">
    <cfRule type="cellIs" dxfId="4134" priority="4070" stopIfTrue="1" operator="lessThan">
      <formula>G177</formula>
    </cfRule>
  </conditionalFormatting>
  <conditionalFormatting sqref="O177">
    <cfRule type="cellIs" dxfId="4133" priority="4069" stopIfTrue="1" operator="lessThan">
      <formula>G177</formula>
    </cfRule>
  </conditionalFormatting>
  <conditionalFormatting sqref="O177">
    <cfRule type="cellIs" dxfId="4132" priority="4068" stopIfTrue="1" operator="lessThan">
      <formula>G177</formula>
    </cfRule>
  </conditionalFormatting>
  <conditionalFormatting sqref="O177">
    <cfRule type="cellIs" dxfId="4131" priority="4067" stopIfTrue="1" operator="lessThan">
      <formula>G177</formula>
    </cfRule>
  </conditionalFormatting>
  <conditionalFormatting sqref="O177">
    <cfRule type="cellIs" dxfId="4130" priority="4066" stopIfTrue="1" operator="lessThan">
      <formula>G177</formula>
    </cfRule>
  </conditionalFormatting>
  <conditionalFormatting sqref="O177">
    <cfRule type="cellIs" dxfId="4129" priority="4065" stopIfTrue="1" operator="lessThan">
      <formula>G177</formula>
    </cfRule>
  </conditionalFormatting>
  <conditionalFormatting sqref="O177">
    <cfRule type="cellIs" dxfId="4128" priority="4064" stopIfTrue="1" operator="lessThan">
      <formula>G177</formula>
    </cfRule>
  </conditionalFormatting>
  <conditionalFormatting sqref="O177">
    <cfRule type="cellIs" dxfId="4127" priority="4063" stopIfTrue="1" operator="lessThan">
      <formula>G177</formula>
    </cfRule>
  </conditionalFormatting>
  <conditionalFormatting sqref="O177">
    <cfRule type="cellIs" dxfId="4126" priority="4062" stopIfTrue="1" operator="lessThan">
      <formula>G177</formula>
    </cfRule>
  </conditionalFormatting>
  <conditionalFormatting sqref="O177">
    <cfRule type="cellIs" dxfId="4125" priority="4061" stopIfTrue="1" operator="lessThan">
      <formula>G177</formula>
    </cfRule>
  </conditionalFormatting>
  <conditionalFormatting sqref="O177">
    <cfRule type="cellIs" dxfId="4124" priority="4060" stopIfTrue="1" operator="lessThan">
      <formula>G177</formula>
    </cfRule>
  </conditionalFormatting>
  <conditionalFormatting sqref="O177">
    <cfRule type="cellIs" dxfId="4123" priority="4059" stopIfTrue="1" operator="lessThan">
      <formula>G177</formula>
    </cfRule>
  </conditionalFormatting>
  <conditionalFormatting sqref="O177">
    <cfRule type="cellIs" dxfId="4122" priority="4058" stopIfTrue="1" operator="lessThan">
      <formula>G177</formula>
    </cfRule>
  </conditionalFormatting>
  <conditionalFormatting sqref="O177">
    <cfRule type="cellIs" dxfId="4121" priority="4057" stopIfTrue="1" operator="lessThan">
      <formula>G177</formula>
    </cfRule>
  </conditionalFormatting>
  <conditionalFormatting sqref="O177">
    <cfRule type="cellIs" dxfId="4120" priority="4056" stopIfTrue="1" operator="lessThan">
      <formula>G177</formula>
    </cfRule>
  </conditionalFormatting>
  <conditionalFormatting sqref="O177">
    <cfRule type="cellIs" dxfId="4119" priority="4055" stopIfTrue="1" operator="lessThan">
      <formula>G177</formula>
    </cfRule>
  </conditionalFormatting>
  <conditionalFormatting sqref="O177">
    <cfRule type="cellIs" dxfId="4118" priority="4054" stopIfTrue="1" operator="lessThan">
      <formula>G177</formula>
    </cfRule>
  </conditionalFormatting>
  <conditionalFormatting sqref="O177">
    <cfRule type="cellIs" dxfId="4117" priority="4053" stopIfTrue="1" operator="lessThan">
      <formula>G177</formula>
    </cfRule>
  </conditionalFormatting>
  <conditionalFormatting sqref="O177">
    <cfRule type="cellIs" dxfId="4116" priority="4052" stopIfTrue="1" operator="lessThan">
      <formula>G177</formula>
    </cfRule>
  </conditionalFormatting>
  <conditionalFormatting sqref="O177">
    <cfRule type="cellIs" dxfId="4115" priority="4051" stopIfTrue="1" operator="lessThan">
      <formula>G177</formula>
    </cfRule>
  </conditionalFormatting>
  <conditionalFormatting sqref="O177">
    <cfRule type="cellIs" dxfId="4114" priority="4050" stopIfTrue="1" operator="lessThan">
      <formula>G177</formula>
    </cfRule>
  </conditionalFormatting>
  <conditionalFormatting sqref="O177">
    <cfRule type="cellIs" dxfId="4113" priority="4049" stopIfTrue="1" operator="lessThan">
      <formula>G177</formula>
    </cfRule>
  </conditionalFormatting>
  <conditionalFormatting sqref="O177">
    <cfRule type="cellIs" dxfId="4112" priority="4048" stopIfTrue="1" operator="lessThan">
      <formula>G177</formula>
    </cfRule>
  </conditionalFormatting>
  <conditionalFormatting sqref="O177">
    <cfRule type="cellIs" dxfId="4111" priority="4047" stopIfTrue="1" operator="lessThan">
      <formula>G177</formula>
    </cfRule>
  </conditionalFormatting>
  <conditionalFormatting sqref="Y177">
    <cfRule type="cellIs" dxfId="4110" priority="4046" stopIfTrue="1" operator="lessThan">
      <formula>J177</formula>
    </cfRule>
  </conditionalFormatting>
  <conditionalFormatting sqref="Y177">
    <cfRule type="cellIs" dxfId="4109" priority="4045" stopIfTrue="1" operator="lessThan">
      <formula>J177</formula>
    </cfRule>
  </conditionalFormatting>
  <conditionalFormatting sqref="Y177">
    <cfRule type="cellIs" dxfId="4108" priority="4044" stopIfTrue="1" operator="lessThan">
      <formula>J177</formula>
    </cfRule>
  </conditionalFormatting>
  <conditionalFormatting sqref="Y177">
    <cfRule type="cellIs" dxfId="4107" priority="4043" stopIfTrue="1" operator="lessThan">
      <formula>J177</formula>
    </cfRule>
  </conditionalFormatting>
  <conditionalFormatting sqref="Y177">
    <cfRule type="cellIs" dxfId="4106" priority="4042" stopIfTrue="1" operator="lessThan">
      <formula>J177</formula>
    </cfRule>
  </conditionalFormatting>
  <conditionalFormatting sqref="Y177">
    <cfRule type="cellIs" dxfId="4105" priority="4041" stopIfTrue="1" operator="lessThan">
      <formula>J177</formula>
    </cfRule>
  </conditionalFormatting>
  <conditionalFormatting sqref="Y177">
    <cfRule type="cellIs" dxfId="4104" priority="4040" stopIfTrue="1" operator="lessThan">
      <formula>J177</formula>
    </cfRule>
  </conditionalFormatting>
  <conditionalFormatting sqref="Y177">
    <cfRule type="cellIs" dxfId="4103" priority="4039" stopIfTrue="1" operator="lessThan">
      <formula>J177</formula>
    </cfRule>
  </conditionalFormatting>
  <conditionalFormatting sqref="Y177">
    <cfRule type="cellIs" dxfId="4102" priority="4038" stopIfTrue="1" operator="lessThan">
      <formula>J177</formula>
    </cfRule>
  </conditionalFormatting>
  <conditionalFormatting sqref="Y177">
    <cfRule type="cellIs" dxfId="4101" priority="4037" stopIfTrue="1" operator="lessThan">
      <formula>J177</formula>
    </cfRule>
  </conditionalFormatting>
  <conditionalFormatting sqref="Y177">
    <cfRule type="cellIs" dxfId="4100" priority="4036" stopIfTrue="1" operator="lessThan">
      <formula>J177</formula>
    </cfRule>
  </conditionalFormatting>
  <conditionalFormatting sqref="Y177">
    <cfRule type="cellIs" dxfId="4099" priority="4035" stopIfTrue="1" operator="lessThan">
      <formula>J177</formula>
    </cfRule>
  </conditionalFormatting>
  <conditionalFormatting sqref="X177">
    <cfRule type="cellIs" dxfId="4098" priority="4034" stopIfTrue="1" operator="lessThan">
      <formula>J177</formula>
    </cfRule>
  </conditionalFormatting>
  <conditionalFormatting sqref="X177">
    <cfRule type="cellIs" dxfId="4097" priority="4033" stopIfTrue="1" operator="lessThan">
      <formula>J177</formula>
    </cfRule>
  </conditionalFormatting>
  <conditionalFormatting sqref="X177">
    <cfRule type="cellIs" dxfId="4096" priority="4032" stopIfTrue="1" operator="lessThan">
      <formula>J177</formula>
    </cfRule>
  </conditionalFormatting>
  <conditionalFormatting sqref="Y177">
    <cfRule type="cellIs" dxfId="4095" priority="4031" stopIfTrue="1" operator="lessThan">
      <formula>J177</formula>
    </cfRule>
  </conditionalFormatting>
  <conditionalFormatting sqref="X177">
    <cfRule type="cellIs" dxfId="4094" priority="4030" stopIfTrue="1" operator="lessThan">
      <formula>J177</formula>
    </cfRule>
  </conditionalFormatting>
  <conditionalFormatting sqref="X177">
    <cfRule type="cellIs" dxfId="4093" priority="4029" stopIfTrue="1" operator="lessThan">
      <formula>J177</formula>
    </cfRule>
  </conditionalFormatting>
  <conditionalFormatting sqref="Y177">
    <cfRule type="cellIs" dxfId="4092" priority="4028" stopIfTrue="1" operator="lessThan">
      <formula>J177</formula>
    </cfRule>
  </conditionalFormatting>
  <conditionalFormatting sqref="Y177">
    <cfRule type="cellIs" dxfId="4091" priority="4027" stopIfTrue="1" operator="lessThan">
      <formula>J177</formula>
    </cfRule>
  </conditionalFormatting>
  <conditionalFormatting sqref="Y177">
    <cfRule type="cellIs" dxfId="4090" priority="4026" stopIfTrue="1" operator="lessThan">
      <formula>J177</formula>
    </cfRule>
  </conditionalFormatting>
  <conditionalFormatting sqref="Y177">
    <cfRule type="cellIs" dxfId="4089" priority="4025" stopIfTrue="1" operator="lessThan">
      <formula>J177</formula>
    </cfRule>
  </conditionalFormatting>
  <conditionalFormatting sqref="Y177">
    <cfRule type="cellIs" dxfId="4088" priority="4024" stopIfTrue="1" operator="lessThan">
      <formula>J177</formula>
    </cfRule>
  </conditionalFormatting>
  <conditionalFormatting sqref="Y177">
    <cfRule type="cellIs" dxfId="4087" priority="4023" stopIfTrue="1" operator="lessThan">
      <formula>J177</formula>
    </cfRule>
  </conditionalFormatting>
  <conditionalFormatting sqref="Y177">
    <cfRule type="cellIs" dxfId="4086" priority="4022" stopIfTrue="1" operator="lessThan">
      <formula>J177</formula>
    </cfRule>
  </conditionalFormatting>
  <conditionalFormatting sqref="Y177">
    <cfRule type="cellIs" dxfId="4085" priority="4021" stopIfTrue="1" operator="lessThan">
      <formula>J177</formula>
    </cfRule>
  </conditionalFormatting>
  <conditionalFormatting sqref="Y177">
    <cfRule type="cellIs" dxfId="4084" priority="4020" stopIfTrue="1" operator="lessThan">
      <formula>J177</formula>
    </cfRule>
  </conditionalFormatting>
  <conditionalFormatting sqref="Y177">
    <cfRule type="cellIs" dxfId="4083" priority="4019" stopIfTrue="1" operator="lessThan">
      <formula>J177</formula>
    </cfRule>
  </conditionalFormatting>
  <conditionalFormatting sqref="Y177">
    <cfRule type="cellIs" dxfId="4082" priority="4018" stopIfTrue="1" operator="lessThan">
      <formula>J177</formula>
    </cfRule>
  </conditionalFormatting>
  <conditionalFormatting sqref="Y177">
    <cfRule type="cellIs" dxfId="4081" priority="4017" stopIfTrue="1" operator="lessThan">
      <formula>J177</formula>
    </cfRule>
  </conditionalFormatting>
  <conditionalFormatting sqref="X177">
    <cfRule type="cellIs" dxfId="4080" priority="4016" stopIfTrue="1" operator="lessThan">
      <formula>J177</formula>
    </cfRule>
  </conditionalFormatting>
  <conditionalFormatting sqref="X177">
    <cfRule type="cellIs" dxfId="4079" priority="4015" stopIfTrue="1" operator="lessThan">
      <formula>J177</formula>
    </cfRule>
  </conditionalFormatting>
  <conditionalFormatting sqref="X177">
    <cfRule type="cellIs" dxfId="4078" priority="4014" stopIfTrue="1" operator="lessThan">
      <formula>J177</formula>
    </cfRule>
  </conditionalFormatting>
  <conditionalFormatting sqref="Y177">
    <cfRule type="cellIs" dxfId="4077" priority="4013" stopIfTrue="1" operator="lessThan">
      <formula>J177</formula>
    </cfRule>
  </conditionalFormatting>
  <conditionalFormatting sqref="X177">
    <cfRule type="cellIs" dxfId="4076" priority="4012" stopIfTrue="1" operator="lessThan">
      <formula>J177</formula>
    </cfRule>
  </conditionalFormatting>
  <conditionalFormatting sqref="X177">
    <cfRule type="cellIs" dxfId="4075" priority="4011" stopIfTrue="1" operator="lessThan">
      <formula>J177</formula>
    </cfRule>
  </conditionalFormatting>
  <conditionalFormatting sqref="O178">
    <cfRule type="cellIs" dxfId="4074" priority="4010" stopIfTrue="1" operator="lessThan">
      <formula>G178</formula>
    </cfRule>
  </conditionalFormatting>
  <conditionalFormatting sqref="O178">
    <cfRule type="cellIs" dxfId="4073" priority="4009" stopIfTrue="1" operator="lessThan">
      <formula>G178</formula>
    </cfRule>
  </conditionalFormatting>
  <conditionalFormatting sqref="O178">
    <cfRule type="cellIs" dxfId="4072" priority="4008" stopIfTrue="1" operator="lessThan">
      <formula>G178</formula>
    </cfRule>
  </conditionalFormatting>
  <conditionalFormatting sqref="O178">
    <cfRule type="cellIs" dxfId="4071" priority="4007" stopIfTrue="1" operator="lessThan">
      <formula>G178</formula>
    </cfRule>
  </conditionalFormatting>
  <conditionalFormatting sqref="O178">
    <cfRule type="cellIs" dxfId="4070" priority="4006" stopIfTrue="1" operator="lessThan">
      <formula>G178</formula>
    </cfRule>
  </conditionalFormatting>
  <conditionalFormatting sqref="O178">
    <cfRule type="cellIs" dxfId="4069" priority="4005" stopIfTrue="1" operator="lessThan">
      <formula>G178</formula>
    </cfRule>
  </conditionalFormatting>
  <conditionalFormatting sqref="O178">
    <cfRule type="cellIs" dxfId="4068" priority="4004" stopIfTrue="1" operator="lessThan">
      <formula>G178</formula>
    </cfRule>
  </conditionalFormatting>
  <conditionalFormatting sqref="O178">
    <cfRule type="cellIs" dxfId="4067" priority="4003" stopIfTrue="1" operator="lessThan">
      <formula>G178</formula>
    </cfRule>
  </conditionalFormatting>
  <conditionalFormatting sqref="O178">
    <cfRule type="cellIs" dxfId="4066" priority="4002" stopIfTrue="1" operator="lessThan">
      <formula>G178</formula>
    </cfRule>
  </conditionalFormatting>
  <conditionalFormatting sqref="O178">
    <cfRule type="cellIs" dxfId="4065" priority="4001" stopIfTrue="1" operator="lessThan">
      <formula>G178</formula>
    </cfRule>
  </conditionalFormatting>
  <conditionalFormatting sqref="O178">
    <cfRule type="cellIs" dxfId="4064" priority="4000" stopIfTrue="1" operator="lessThan">
      <formula>G178</formula>
    </cfRule>
  </conditionalFormatting>
  <conditionalFormatting sqref="O178">
    <cfRule type="cellIs" dxfId="4063" priority="3999" stopIfTrue="1" operator="lessThan">
      <formula>G178</formula>
    </cfRule>
  </conditionalFormatting>
  <conditionalFormatting sqref="O178">
    <cfRule type="cellIs" dxfId="4062" priority="3998" stopIfTrue="1" operator="lessThan">
      <formula>G178</formula>
    </cfRule>
  </conditionalFormatting>
  <conditionalFormatting sqref="O178">
    <cfRule type="cellIs" dxfId="4061" priority="3997" stopIfTrue="1" operator="lessThan">
      <formula>G178</formula>
    </cfRule>
  </conditionalFormatting>
  <conditionalFormatting sqref="O178">
    <cfRule type="cellIs" dxfId="4060" priority="3996" stopIfTrue="1" operator="lessThan">
      <formula>G178</formula>
    </cfRule>
  </conditionalFormatting>
  <conditionalFormatting sqref="O178">
    <cfRule type="cellIs" dxfId="4059" priority="3995" stopIfTrue="1" operator="lessThan">
      <formula>G178</formula>
    </cfRule>
  </conditionalFormatting>
  <conditionalFormatting sqref="O178">
    <cfRule type="cellIs" dxfId="4058" priority="3994" stopIfTrue="1" operator="lessThan">
      <formula>G178</formula>
    </cfRule>
  </conditionalFormatting>
  <conditionalFormatting sqref="O178">
    <cfRule type="cellIs" dxfId="4057" priority="3993" stopIfTrue="1" operator="lessThan">
      <formula>G178</formula>
    </cfRule>
  </conditionalFormatting>
  <conditionalFormatting sqref="O178">
    <cfRule type="cellIs" dxfId="4056" priority="3992" stopIfTrue="1" operator="lessThan">
      <formula>G178</formula>
    </cfRule>
  </conditionalFormatting>
  <conditionalFormatting sqref="O178">
    <cfRule type="cellIs" dxfId="4055" priority="3991" stopIfTrue="1" operator="lessThan">
      <formula>G178</formula>
    </cfRule>
  </conditionalFormatting>
  <conditionalFormatting sqref="O178">
    <cfRule type="cellIs" dxfId="4054" priority="3990" stopIfTrue="1" operator="lessThan">
      <formula>G178</formula>
    </cfRule>
  </conditionalFormatting>
  <conditionalFormatting sqref="O178">
    <cfRule type="cellIs" dxfId="4053" priority="3989" stopIfTrue="1" operator="lessThan">
      <formula>G178</formula>
    </cfRule>
  </conditionalFormatting>
  <conditionalFormatting sqref="O178">
    <cfRule type="cellIs" dxfId="4052" priority="3988" stopIfTrue="1" operator="lessThan">
      <formula>G178</formula>
    </cfRule>
  </conditionalFormatting>
  <conditionalFormatting sqref="O178">
    <cfRule type="cellIs" dxfId="4051" priority="3987" stopIfTrue="1" operator="lessThan">
      <formula>G178</formula>
    </cfRule>
  </conditionalFormatting>
  <conditionalFormatting sqref="O178">
    <cfRule type="cellIs" dxfId="4050" priority="3986" stopIfTrue="1" operator="lessThan">
      <formula>G178</formula>
    </cfRule>
  </conditionalFormatting>
  <conditionalFormatting sqref="O178">
    <cfRule type="cellIs" dxfId="4049" priority="3985" stopIfTrue="1" operator="lessThan">
      <formula>G178</formula>
    </cfRule>
  </conditionalFormatting>
  <conditionalFormatting sqref="O178">
    <cfRule type="cellIs" dxfId="4048" priority="3984" stopIfTrue="1" operator="lessThan">
      <formula>G178</formula>
    </cfRule>
  </conditionalFormatting>
  <conditionalFormatting sqref="O178">
    <cfRule type="cellIs" dxfId="4047" priority="3983" stopIfTrue="1" operator="lessThan">
      <formula>G178</formula>
    </cfRule>
  </conditionalFormatting>
  <conditionalFormatting sqref="O178">
    <cfRule type="cellIs" dxfId="4046" priority="3982" stopIfTrue="1" operator="lessThan">
      <formula>G178</formula>
    </cfRule>
  </conditionalFormatting>
  <conditionalFormatting sqref="O178">
    <cfRule type="cellIs" dxfId="4045" priority="3981" stopIfTrue="1" operator="lessThan">
      <formula>G178</formula>
    </cfRule>
  </conditionalFormatting>
  <conditionalFormatting sqref="O178">
    <cfRule type="cellIs" dxfId="4044" priority="3980" stopIfTrue="1" operator="lessThan">
      <formula>G178</formula>
    </cfRule>
  </conditionalFormatting>
  <conditionalFormatting sqref="O178">
    <cfRule type="cellIs" dxfId="4043" priority="3979" stopIfTrue="1" operator="lessThan">
      <formula>G178</formula>
    </cfRule>
  </conditionalFormatting>
  <conditionalFormatting sqref="O178">
    <cfRule type="cellIs" dxfId="4042" priority="3978" stopIfTrue="1" operator="lessThan">
      <formula>G178</formula>
    </cfRule>
  </conditionalFormatting>
  <conditionalFormatting sqref="O178">
    <cfRule type="cellIs" dxfId="4041" priority="3977" stopIfTrue="1" operator="lessThan">
      <formula>G178</formula>
    </cfRule>
  </conditionalFormatting>
  <conditionalFormatting sqref="O178">
    <cfRule type="cellIs" dxfId="4040" priority="3976" stopIfTrue="1" operator="lessThan">
      <formula>G178</formula>
    </cfRule>
  </conditionalFormatting>
  <conditionalFormatting sqref="O178">
    <cfRule type="cellIs" dxfId="4039" priority="3975" stopIfTrue="1" operator="lessThan">
      <formula>G178</formula>
    </cfRule>
  </conditionalFormatting>
  <conditionalFormatting sqref="O178">
    <cfRule type="cellIs" dxfId="4038" priority="3974" stopIfTrue="1" operator="lessThan">
      <formula>G178</formula>
    </cfRule>
  </conditionalFormatting>
  <conditionalFormatting sqref="O178">
    <cfRule type="cellIs" dxfId="4037" priority="3973" stopIfTrue="1" operator="lessThan">
      <formula>G178</formula>
    </cfRule>
  </conditionalFormatting>
  <conditionalFormatting sqref="O178">
    <cfRule type="cellIs" dxfId="4036" priority="3972" stopIfTrue="1" operator="lessThan">
      <formula>G178</formula>
    </cfRule>
  </conditionalFormatting>
  <conditionalFormatting sqref="O178">
    <cfRule type="cellIs" dxfId="4035" priority="3971" stopIfTrue="1" operator="lessThan">
      <formula>G178</formula>
    </cfRule>
  </conditionalFormatting>
  <conditionalFormatting sqref="O178">
    <cfRule type="cellIs" dxfId="4034" priority="3970" stopIfTrue="1" operator="lessThan">
      <formula>G178</formula>
    </cfRule>
  </conditionalFormatting>
  <conditionalFormatting sqref="O178">
    <cfRule type="cellIs" dxfId="4033" priority="3969" stopIfTrue="1" operator="lessThan">
      <formula>G178</formula>
    </cfRule>
  </conditionalFormatting>
  <conditionalFormatting sqref="O178">
    <cfRule type="cellIs" dxfId="4032" priority="3968" stopIfTrue="1" operator="lessThan">
      <formula>G178</formula>
    </cfRule>
  </conditionalFormatting>
  <conditionalFormatting sqref="O178">
    <cfRule type="cellIs" dxfId="4031" priority="3967" stopIfTrue="1" operator="lessThan">
      <formula>G178</formula>
    </cfRule>
  </conditionalFormatting>
  <conditionalFormatting sqref="O178">
    <cfRule type="cellIs" dxfId="4030" priority="3966" stopIfTrue="1" operator="lessThan">
      <formula>G178</formula>
    </cfRule>
  </conditionalFormatting>
  <conditionalFormatting sqref="O178">
    <cfRule type="cellIs" dxfId="4029" priority="3965" stopIfTrue="1" operator="lessThan">
      <formula>G178</formula>
    </cfRule>
  </conditionalFormatting>
  <conditionalFormatting sqref="O178">
    <cfRule type="cellIs" dxfId="4028" priority="3964" stopIfTrue="1" operator="lessThan">
      <formula>G178</formula>
    </cfRule>
  </conditionalFormatting>
  <conditionalFormatting sqref="O178">
    <cfRule type="cellIs" dxfId="4027" priority="3963" stopIfTrue="1" operator="lessThan">
      <formula>G178</formula>
    </cfRule>
  </conditionalFormatting>
  <conditionalFormatting sqref="O178">
    <cfRule type="cellIs" dxfId="4026" priority="3962" stopIfTrue="1" operator="lessThan">
      <formula>G178</formula>
    </cfRule>
  </conditionalFormatting>
  <conditionalFormatting sqref="O178">
    <cfRule type="cellIs" dxfId="4025" priority="3961" stopIfTrue="1" operator="lessThan">
      <formula>G178</formula>
    </cfRule>
  </conditionalFormatting>
  <conditionalFormatting sqref="O178">
    <cfRule type="cellIs" dxfId="4024" priority="3960" stopIfTrue="1" operator="lessThan">
      <formula>G178</formula>
    </cfRule>
  </conditionalFormatting>
  <conditionalFormatting sqref="O178">
    <cfRule type="cellIs" dxfId="4023" priority="3959" stopIfTrue="1" operator="lessThan">
      <formula>G178</formula>
    </cfRule>
  </conditionalFormatting>
  <conditionalFormatting sqref="O178">
    <cfRule type="cellIs" dxfId="4022" priority="3958" stopIfTrue="1" operator="lessThan">
      <formula>G178</formula>
    </cfRule>
  </conditionalFormatting>
  <conditionalFormatting sqref="O178">
    <cfRule type="cellIs" dxfId="4021" priority="3957" stopIfTrue="1" operator="lessThan">
      <formula>G178</formula>
    </cfRule>
  </conditionalFormatting>
  <conditionalFormatting sqref="O178">
    <cfRule type="cellIs" dxfId="4020" priority="3956" stopIfTrue="1" operator="lessThan">
      <formula>G178</formula>
    </cfRule>
  </conditionalFormatting>
  <conditionalFormatting sqref="O178">
    <cfRule type="cellIs" dxfId="4019" priority="3955" stopIfTrue="1" operator="lessThan">
      <formula>G178</formula>
    </cfRule>
  </conditionalFormatting>
  <conditionalFormatting sqref="O178">
    <cfRule type="cellIs" dxfId="4018" priority="3954" stopIfTrue="1" operator="lessThan">
      <formula>G178</formula>
    </cfRule>
  </conditionalFormatting>
  <conditionalFormatting sqref="O178">
    <cfRule type="cellIs" dxfId="4017" priority="3953" stopIfTrue="1" operator="lessThan">
      <formula>G178</formula>
    </cfRule>
  </conditionalFormatting>
  <conditionalFormatting sqref="O178">
    <cfRule type="cellIs" dxfId="4016" priority="3952" stopIfTrue="1" operator="lessThan">
      <formula>G178</formula>
    </cfRule>
  </conditionalFormatting>
  <conditionalFormatting sqref="O178">
    <cfRule type="cellIs" dxfId="4015" priority="3951" stopIfTrue="1" operator="lessThan">
      <formula>G178</formula>
    </cfRule>
  </conditionalFormatting>
  <conditionalFormatting sqref="O178">
    <cfRule type="cellIs" dxfId="4014" priority="3950" stopIfTrue="1" operator="lessThan">
      <formula>G178</formula>
    </cfRule>
  </conditionalFormatting>
  <conditionalFormatting sqref="O178">
    <cfRule type="cellIs" dxfId="4013" priority="3949" stopIfTrue="1" operator="lessThan">
      <formula>G178</formula>
    </cfRule>
  </conditionalFormatting>
  <conditionalFormatting sqref="O178">
    <cfRule type="cellIs" dxfId="4012" priority="3948" stopIfTrue="1" operator="lessThan">
      <formula>G178</formula>
    </cfRule>
  </conditionalFormatting>
  <conditionalFormatting sqref="O178">
    <cfRule type="cellIs" dxfId="4011" priority="3947" stopIfTrue="1" operator="lessThan">
      <formula>G178</formula>
    </cfRule>
  </conditionalFormatting>
  <conditionalFormatting sqref="O178">
    <cfRule type="cellIs" dxfId="4010" priority="3946" stopIfTrue="1" operator="lessThan">
      <formula>G178</formula>
    </cfRule>
  </conditionalFormatting>
  <conditionalFormatting sqref="O178">
    <cfRule type="cellIs" dxfId="4009" priority="3945" stopIfTrue="1" operator="lessThan">
      <formula>G178</formula>
    </cfRule>
  </conditionalFormatting>
  <conditionalFormatting sqref="O178">
    <cfRule type="cellIs" dxfId="4008" priority="3944" stopIfTrue="1" operator="lessThan">
      <formula>G178</formula>
    </cfRule>
  </conditionalFormatting>
  <conditionalFormatting sqref="O178">
    <cfRule type="cellIs" dxfId="4007" priority="3943" stopIfTrue="1" operator="lessThan">
      <formula>G178</formula>
    </cfRule>
  </conditionalFormatting>
  <conditionalFormatting sqref="O178">
    <cfRule type="cellIs" dxfId="4006" priority="3942" stopIfTrue="1" operator="lessThan">
      <formula>G178</formula>
    </cfRule>
  </conditionalFormatting>
  <conditionalFormatting sqref="O178">
    <cfRule type="cellIs" dxfId="4005" priority="3941" stopIfTrue="1" operator="lessThan">
      <formula>G178</formula>
    </cfRule>
  </conditionalFormatting>
  <conditionalFormatting sqref="O178">
    <cfRule type="cellIs" dxfId="4004" priority="3940" stopIfTrue="1" operator="lessThan">
      <formula>G178</formula>
    </cfRule>
  </conditionalFormatting>
  <conditionalFormatting sqref="O178">
    <cfRule type="cellIs" dxfId="4003" priority="3939" stopIfTrue="1" operator="lessThan">
      <formula>G178</formula>
    </cfRule>
  </conditionalFormatting>
  <conditionalFormatting sqref="O178">
    <cfRule type="cellIs" dxfId="4002" priority="3938" stopIfTrue="1" operator="lessThan">
      <formula>G178</formula>
    </cfRule>
  </conditionalFormatting>
  <conditionalFormatting sqref="O178">
    <cfRule type="cellIs" dxfId="4001" priority="3937" stopIfTrue="1" operator="lessThan">
      <formula>G178</formula>
    </cfRule>
  </conditionalFormatting>
  <conditionalFormatting sqref="O178">
    <cfRule type="cellIs" dxfId="4000" priority="3936" stopIfTrue="1" operator="lessThan">
      <formula>G178</formula>
    </cfRule>
  </conditionalFormatting>
  <conditionalFormatting sqref="O178">
    <cfRule type="cellIs" dxfId="3999" priority="3935" stopIfTrue="1" operator="lessThan">
      <formula>G178</formula>
    </cfRule>
  </conditionalFormatting>
  <conditionalFormatting sqref="O178">
    <cfRule type="cellIs" dxfId="3998" priority="3934" stopIfTrue="1" operator="lessThan">
      <formula>G178</formula>
    </cfRule>
  </conditionalFormatting>
  <conditionalFormatting sqref="O178">
    <cfRule type="cellIs" dxfId="3997" priority="3933" stopIfTrue="1" operator="lessThan">
      <formula>G178</formula>
    </cfRule>
  </conditionalFormatting>
  <conditionalFormatting sqref="O178">
    <cfRule type="cellIs" dxfId="3996" priority="3932" stopIfTrue="1" operator="lessThan">
      <formula>G178</formula>
    </cfRule>
  </conditionalFormatting>
  <conditionalFormatting sqref="O178">
    <cfRule type="cellIs" dxfId="3995" priority="3931" stopIfTrue="1" operator="lessThan">
      <formula>G178</formula>
    </cfRule>
  </conditionalFormatting>
  <conditionalFormatting sqref="O178">
    <cfRule type="cellIs" dxfId="3994" priority="3930" stopIfTrue="1" operator="lessThan">
      <formula>G178</formula>
    </cfRule>
  </conditionalFormatting>
  <conditionalFormatting sqref="O178">
    <cfRule type="cellIs" dxfId="3993" priority="3929" stopIfTrue="1" operator="lessThan">
      <formula>G178</formula>
    </cfRule>
  </conditionalFormatting>
  <conditionalFormatting sqref="O178">
    <cfRule type="cellIs" dxfId="3992" priority="3928" stopIfTrue="1" operator="lessThan">
      <formula>G178</formula>
    </cfRule>
  </conditionalFormatting>
  <conditionalFormatting sqref="O178">
    <cfRule type="cellIs" dxfId="3991" priority="3927" stopIfTrue="1" operator="lessThan">
      <formula>G178</formula>
    </cfRule>
  </conditionalFormatting>
  <conditionalFormatting sqref="O178">
    <cfRule type="cellIs" dxfId="3990" priority="3926" stopIfTrue="1" operator="lessThan">
      <formula>G178</formula>
    </cfRule>
  </conditionalFormatting>
  <conditionalFormatting sqref="O178">
    <cfRule type="cellIs" dxfId="3989" priority="3925" stopIfTrue="1" operator="lessThan">
      <formula>G178</formula>
    </cfRule>
  </conditionalFormatting>
  <conditionalFormatting sqref="O178">
    <cfRule type="cellIs" dxfId="3988" priority="3924" stopIfTrue="1" operator="lessThan">
      <formula>G178</formula>
    </cfRule>
  </conditionalFormatting>
  <conditionalFormatting sqref="O178">
    <cfRule type="cellIs" dxfId="3987" priority="3923" stopIfTrue="1" operator="lessThan">
      <formula>G178</formula>
    </cfRule>
  </conditionalFormatting>
  <conditionalFormatting sqref="O178">
    <cfRule type="cellIs" dxfId="3986" priority="3922" stopIfTrue="1" operator="lessThan">
      <formula>G178</formula>
    </cfRule>
  </conditionalFormatting>
  <conditionalFormatting sqref="O178">
    <cfRule type="cellIs" dxfId="3985" priority="3921" stopIfTrue="1" operator="lessThan">
      <formula>G178</formula>
    </cfRule>
  </conditionalFormatting>
  <conditionalFormatting sqref="O178">
    <cfRule type="cellIs" dxfId="3984" priority="3920" stopIfTrue="1" operator="lessThan">
      <formula>G178</formula>
    </cfRule>
  </conditionalFormatting>
  <conditionalFormatting sqref="O178">
    <cfRule type="cellIs" dxfId="3983" priority="3919" stopIfTrue="1" operator="lessThan">
      <formula>G178</formula>
    </cfRule>
  </conditionalFormatting>
  <conditionalFormatting sqref="O178">
    <cfRule type="cellIs" dxfId="3982" priority="3918" stopIfTrue="1" operator="lessThan">
      <formula>G178</formula>
    </cfRule>
  </conditionalFormatting>
  <conditionalFormatting sqref="O178">
    <cfRule type="cellIs" dxfId="3981" priority="3917" stopIfTrue="1" operator="lessThan">
      <formula>G178</formula>
    </cfRule>
  </conditionalFormatting>
  <conditionalFormatting sqref="O178">
    <cfRule type="cellIs" dxfId="3980" priority="3916" stopIfTrue="1" operator="lessThan">
      <formula>G178</formula>
    </cfRule>
  </conditionalFormatting>
  <conditionalFormatting sqref="O178">
    <cfRule type="cellIs" dxfId="3979" priority="3915" stopIfTrue="1" operator="lessThan">
      <formula>G178</formula>
    </cfRule>
  </conditionalFormatting>
  <conditionalFormatting sqref="O178">
    <cfRule type="cellIs" dxfId="3978" priority="3914" stopIfTrue="1" operator="lessThan">
      <formula>G178</formula>
    </cfRule>
  </conditionalFormatting>
  <conditionalFormatting sqref="O178">
    <cfRule type="cellIs" dxfId="3977" priority="3913" stopIfTrue="1" operator="lessThan">
      <formula>G178</formula>
    </cfRule>
  </conditionalFormatting>
  <conditionalFormatting sqref="O178">
    <cfRule type="cellIs" dxfId="3976" priority="3912" stopIfTrue="1" operator="lessThan">
      <formula>G178</formula>
    </cfRule>
  </conditionalFormatting>
  <conditionalFormatting sqref="O178">
    <cfRule type="cellIs" dxfId="3975" priority="3911" stopIfTrue="1" operator="lessThan">
      <formula>G178</formula>
    </cfRule>
  </conditionalFormatting>
  <conditionalFormatting sqref="O178">
    <cfRule type="cellIs" dxfId="3974" priority="3910" stopIfTrue="1" operator="lessThan">
      <formula>G178</formula>
    </cfRule>
  </conditionalFormatting>
  <conditionalFormatting sqref="O178">
    <cfRule type="cellIs" dxfId="3973" priority="3909" stopIfTrue="1" operator="lessThan">
      <formula>G178</formula>
    </cfRule>
  </conditionalFormatting>
  <conditionalFormatting sqref="O178">
    <cfRule type="cellIs" dxfId="3972" priority="3908" stopIfTrue="1" operator="lessThan">
      <formula>G178</formula>
    </cfRule>
  </conditionalFormatting>
  <conditionalFormatting sqref="O178">
    <cfRule type="cellIs" dxfId="3971" priority="3907" stopIfTrue="1" operator="lessThan">
      <formula>G178</formula>
    </cfRule>
  </conditionalFormatting>
  <conditionalFormatting sqref="O178">
    <cfRule type="cellIs" dxfId="3970" priority="3906" stopIfTrue="1" operator="lessThan">
      <formula>G178</formula>
    </cfRule>
  </conditionalFormatting>
  <conditionalFormatting sqref="O178">
    <cfRule type="cellIs" dxfId="3969" priority="3905" stopIfTrue="1" operator="lessThan">
      <formula>G178</formula>
    </cfRule>
  </conditionalFormatting>
  <conditionalFormatting sqref="O178">
    <cfRule type="cellIs" dxfId="3968" priority="3904" stopIfTrue="1" operator="lessThan">
      <formula>G178</formula>
    </cfRule>
  </conditionalFormatting>
  <conditionalFormatting sqref="O178">
    <cfRule type="cellIs" dxfId="3967" priority="3903" stopIfTrue="1" operator="lessThan">
      <formula>G178</formula>
    </cfRule>
  </conditionalFormatting>
  <conditionalFormatting sqref="O178">
    <cfRule type="cellIs" dxfId="3966" priority="3902" stopIfTrue="1" operator="lessThan">
      <formula>G178</formula>
    </cfRule>
  </conditionalFormatting>
  <conditionalFormatting sqref="O178">
    <cfRule type="cellIs" dxfId="3965" priority="3901" stopIfTrue="1" operator="lessThan">
      <formula>G178</formula>
    </cfRule>
  </conditionalFormatting>
  <conditionalFormatting sqref="O178">
    <cfRule type="cellIs" dxfId="3964" priority="3900" stopIfTrue="1" operator="lessThan">
      <formula>G178</formula>
    </cfRule>
  </conditionalFormatting>
  <conditionalFormatting sqref="O178">
    <cfRule type="cellIs" dxfId="3963" priority="3899" stopIfTrue="1" operator="lessThan">
      <formula>G178</formula>
    </cfRule>
  </conditionalFormatting>
  <conditionalFormatting sqref="O178">
    <cfRule type="cellIs" dxfId="3962" priority="3898" stopIfTrue="1" operator="lessThan">
      <formula>G178</formula>
    </cfRule>
  </conditionalFormatting>
  <conditionalFormatting sqref="O178">
    <cfRule type="cellIs" dxfId="3961" priority="3897" stopIfTrue="1" operator="lessThan">
      <formula>G178</formula>
    </cfRule>
  </conditionalFormatting>
  <conditionalFormatting sqref="O178">
    <cfRule type="cellIs" dxfId="3960" priority="3896" stopIfTrue="1" operator="lessThan">
      <formula>G178</formula>
    </cfRule>
  </conditionalFormatting>
  <conditionalFormatting sqref="O178">
    <cfRule type="cellIs" dxfId="3959" priority="3895" stopIfTrue="1" operator="lessThan">
      <formula>G178</formula>
    </cfRule>
  </conditionalFormatting>
  <conditionalFormatting sqref="O178">
    <cfRule type="cellIs" dxfId="3958" priority="3894" stopIfTrue="1" operator="lessThan">
      <formula>G178</formula>
    </cfRule>
  </conditionalFormatting>
  <conditionalFormatting sqref="O178">
    <cfRule type="cellIs" dxfId="3957" priority="3893" stopIfTrue="1" operator="lessThan">
      <formula>G178</formula>
    </cfRule>
  </conditionalFormatting>
  <conditionalFormatting sqref="O178">
    <cfRule type="cellIs" dxfId="3956" priority="3892" stopIfTrue="1" operator="lessThan">
      <formula>G178</formula>
    </cfRule>
  </conditionalFormatting>
  <conditionalFormatting sqref="O178">
    <cfRule type="cellIs" dxfId="3955" priority="3891" stopIfTrue="1" operator="lessThan">
      <formula>G178</formula>
    </cfRule>
  </conditionalFormatting>
  <conditionalFormatting sqref="O178">
    <cfRule type="cellIs" dxfId="3954" priority="3890" stopIfTrue="1" operator="lessThan">
      <formula>G178</formula>
    </cfRule>
  </conditionalFormatting>
  <conditionalFormatting sqref="O178">
    <cfRule type="cellIs" dxfId="3953" priority="3889" stopIfTrue="1" operator="lessThan">
      <formula>G178</formula>
    </cfRule>
  </conditionalFormatting>
  <conditionalFormatting sqref="O178">
    <cfRule type="cellIs" dxfId="3952" priority="3888" stopIfTrue="1" operator="lessThan">
      <formula>G178</formula>
    </cfRule>
  </conditionalFormatting>
  <conditionalFormatting sqref="O178">
    <cfRule type="cellIs" dxfId="3951" priority="3887" stopIfTrue="1" operator="lessThan">
      <formula>G178</formula>
    </cfRule>
  </conditionalFormatting>
  <conditionalFormatting sqref="O178">
    <cfRule type="cellIs" dxfId="3950" priority="3886" stopIfTrue="1" operator="lessThan">
      <formula>G178</formula>
    </cfRule>
  </conditionalFormatting>
  <conditionalFormatting sqref="O178">
    <cfRule type="cellIs" dxfId="3949" priority="3885" stopIfTrue="1" operator="lessThan">
      <formula>G178</formula>
    </cfRule>
  </conditionalFormatting>
  <conditionalFormatting sqref="O178">
    <cfRule type="cellIs" dxfId="3948" priority="3884" stopIfTrue="1" operator="lessThan">
      <formula>G178</formula>
    </cfRule>
  </conditionalFormatting>
  <conditionalFormatting sqref="O178">
    <cfRule type="cellIs" dxfId="3947" priority="3883" stopIfTrue="1" operator="lessThan">
      <formula>G178</formula>
    </cfRule>
  </conditionalFormatting>
  <conditionalFormatting sqref="O178">
    <cfRule type="cellIs" dxfId="3946" priority="3882" stopIfTrue="1" operator="lessThan">
      <formula>G178</formula>
    </cfRule>
  </conditionalFormatting>
  <conditionalFormatting sqref="O178">
    <cfRule type="cellIs" dxfId="3945" priority="3881" stopIfTrue="1" operator="lessThan">
      <formula>G178</formula>
    </cfRule>
  </conditionalFormatting>
  <conditionalFormatting sqref="O178">
    <cfRule type="cellIs" dxfId="3944" priority="3880" stopIfTrue="1" operator="lessThan">
      <formula>G178</formula>
    </cfRule>
  </conditionalFormatting>
  <conditionalFormatting sqref="O178">
    <cfRule type="cellIs" dxfId="3943" priority="3879" stopIfTrue="1" operator="lessThan">
      <formula>G178</formula>
    </cfRule>
  </conditionalFormatting>
  <conditionalFormatting sqref="O178">
    <cfRule type="cellIs" dxfId="3942" priority="3878" stopIfTrue="1" operator="lessThan">
      <formula>G178</formula>
    </cfRule>
  </conditionalFormatting>
  <conditionalFormatting sqref="O178">
    <cfRule type="cellIs" dxfId="3941" priority="3877" stopIfTrue="1" operator="lessThan">
      <formula>G178</formula>
    </cfRule>
  </conditionalFormatting>
  <conditionalFormatting sqref="O178">
    <cfRule type="cellIs" dxfId="3940" priority="3876" stopIfTrue="1" operator="lessThan">
      <formula>G178</formula>
    </cfRule>
  </conditionalFormatting>
  <conditionalFormatting sqref="O178">
    <cfRule type="cellIs" dxfId="3939" priority="3875" stopIfTrue="1" operator="lessThan">
      <formula>G178</formula>
    </cfRule>
  </conditionalFormatting>
  <conditionalFormatting sqref="O178">
    <cfRule type="cellIs" dxfId="3938" priority="3874" stopIfTrue="1" operator="lessThan">
      <formula>G178</formula>
    </cfRule>
  </conditionalFormatting>
  <conditionalFormatting sqref="O178">
    <cfRule type="cellIs" dxfId="3937" priority="3873" stopIfTrue="1" operator="lessThan">
      <formula>G178</formula>
    </cfRule>
  </conditionalFormatting>
  <conditionalFormatting sqref="O178">
    <cfRule type="cellIs" dxfId="3936" priority="3872" stopIfTrue="1" operator="lessThan">
      <formula>G178</formula>
    </cfRule>
  </conditionalFormatting>
  <conditionalFormatting sqref="O178">
    <cfRule type="cellIs" dxfId="3935" priority="3871" stopIfTrue="1" operator="lessThan">
      <formula>G178</formula>
    </cfRule>
  </conditionalFormatting>
  <conditionalFormatting sqref="O178">
    <cfRule type="cellIs" dxfId="3934" priority="3870" stopIfTrue="1" operator="lessThan">
      <formula>G178</formula>
    </cfRule>
  </conditionalFormatting>
  <conditionalFormatting sqref="O178">
    <cfRule type="cellIs" dxfId="3933" priority="3869" stopIfTrue="1" operator="lessThan">
      <formula>G178</formula>
    </cfRule>
  </conditionalFormatting>
  <conditionalFormatting sqref="O178">
    <cfRule type="cellIs" dxfId="3932" priority="3868" stopIfTrue="1" operator="lessThan">
      <formula>G178</formula>
    </cfRule>
  </conditionalFormatting>
  <conditionalFormatting sqref="O178">
    <cfRule type="cellIs" dxfId="3931" priority="3867" stopIfTrue="1" operator="lessThan">
      <formula>G178</formula>
    </cfRule>
  </conditionalFormatting>
  <conditionalFormatting sqref="O178">
    <cfRule type="cellIs" dxfId="3930" priority="3866" stopIfTrue="1" operator="lessThan">
      <formula>G178</formula>
    </cfRule>
  </conditionalFormatting>
  <conditionalFormatting sqref="O178">
    <cfRule type="cellIs" dxfId="3929" priority="3865" stopIfTrue="1" operator="lessThan">
      <formula>G178</formula>
    </cfRule>
  </conditionalFormatting>
  <conditionalFormatting sqref="O178">
    <cfRule type="cellIs" dxfId="3928" priority="3864" stopIfTrue="1" operator="lessThan">
      <formula>G178</formula>
    </cfRule>
  </conditionalFormatting>
  <conditionalFormatting sqref="O178">
    <cfRule type="cellIs" dxfId="3927" priority="3863" stopIfTrue="1" operator="lessThan">
      <formula>G178</formula>
    </cfRule>
  </conditionalFormatting>
  <conditionalFormatting sqref="O178">
    <cfRule type="cellIs" dxfId="3926" priority="3862" stopIfTrue="1" operator="lessThan">
      <formula>G178</formula>
    </cfRule>
  </conditionalFormatting>
  <conditionalFormatting sqref="O178">
    <cfRule type="cellIs" dxfId="3925" priority="3861" stopIfTrue="1" operator="lessThan">
      <formula>G178</formula>
    </cfRule>
  </conditionalFormatting>
  <conditionalFormatting sqref="O178">
    <cfRule type="cellIs" dxfId="3924" priority="3860" stopIfTrue="1" operator="lessThan">
      <formula>G178</formula>
    </cfRule>
  </conditionalFormatting>
  <conditionalFormatting sqref="O178">
    <cfRule type="cellIs" dxfId="3923" priority="3859" stopIfTrue="1" operator="lessThan">
      <formula>G178</formula>
    </cfRule>
  </conditionalFormatting>
  <conditionalFormatting sqref="O178">
    <cfRule type="cellIs" dxfId="3922" priority="3858" stopIfTrue="1" operator="lessThan">
      <formula>G178</formula>
    </cfRule>
  </conditionalFormatting>
  <conditionalFormatting sqref="O178">
    <cfRule type="cellIs" dxfId="3921" priority="3857" stopIfTrue="1" operator="lessThan">
      <formula>G178</formula>
    </cfRule>
  </conditionalFormatting>
  <conditionalFormatting sqref="O178">
    <cfRule type="cellIs" dxfId="3920" priority="3856" stopIfTrue="1" operator="lessThan">
      <formula>G178</formula>
    </cfRule>
  </conditionalFormatting>
  <conditionalFormatting sqref="O178">
    <cfRule type="cellIs" dxfId="3919" priority="3855" stopIfTrue="1" operator="lessThan">
      <formula>G178</formula>
    </cfRule>
  </conditionalFormatting>
  <conditionalFormatting sqref="O178">
    <cfRule type="cellIs" dxfId="3918" priority="3854" stopIfTrue="1" operator="lessThan">
      <formula>G178</formula>
    </cfRule>
  </conditionalFormatting>
  <conditionalFormatting sqref="O178">
    <cfRule type="cellIs" dxfId="3917" priority="3853" stopIfTrue="1" operator="lessThan">
      <formula>G178</formula>
    </cfRule>
  </conditionalFormatting>
  <conditionalFormatting sqref="O178">
    <cfRule type="cellIs" dxfId="3916" priority="3852" stopIfTrue="1" operator="lessThan">
      <formula>G178</formula>
    </cfRule>
  </conditionalFormatting>
  <conditionalFormatting sqref="O178">
    <cfRule type="cellIs" dxfId="3915" priority="3851" stopIfTrue="1" operator="lessThan">
      <formula>G178</formula>
    </cfRule>
  </conditionalFormatting>
  <conditionalFormatting sqref="O178">
    <cfRule type="cellIs" dxfId="3914" priority="3850" stopIfTrue="1" operator="lessThan">
      <formula>G178</formula>
    </cfRule>
  </conditionalFormatting>
  <conditionalFormatting sqref="O178">
    <cfRule type="cellIs" dxfId="3913" priority="3849" stopIfTrue="1" operator="lessThan">
      <formula>G178</formula>
    </cfRule>
  </conditionalFormatting>
  <conditionalFormatting sqref="O178">
    <cfRule type="cellIs" dxfId="3912" priority="3848" stopIfTrue="1" operator="lessThan">
      <formula>G178</formula>
    </cfRule>
  </conditionalFormatting>
  <conditionalFormatting sqref="O178">
    <cfRule type="cellIs" dxfId="3911" priority="3847" stopIfTrue="1" operator="lessThan">
      <formula>G178</formula>
    </cfRule>
  </conditionalFormatting>
  <conditionalFormatting sqref="O178">
    <cfRule type="cellIs" dxfId="3910" priority="3846" stopIfTrue="1" operator="lessThan">
      <formula>G178</formula>
    </cfRule>
  </conditionalFormatting>
  <conditionalFormatting sqref="O178">
    <cfRule type="cellIs" dxfId="3909" priority="3845" stopIfTrue="1" operator="lessThan">
      <formula>G178</formula>
    </cfRule>
  </conditionalFormatting>
  <conditionalFormatting sqref="O178">
    <cfRule type="cellIs" dxfId="3908" priority="3844" stopIfTrue="1" operator="lessThan">
      <formula>G178</formula>
    </cfRule>
  </conditionalFormatting>
  <conditionalFormatting sqref="O178">
    <cfRule type="cellIs" dxfId="3907" priority="3843" stopIfTrue="1" operator="lessThan">
      <formula>G178</formula>
    </cfRule>
  </conditionalFormatting>
  <conditionalFormatting sqref="O178">
    <cfRule type="cellIs" dxfId="3906" priority="3842" stopIfTrue="1" operator="lessThan">
      <formula>G178</formula>
    </cfRule>
  </conditionalFormatting>
  <conditionalFormatting sqref="O178">
    <cfRule type="cellIs" dxfId="3905" priority="3841" stopIfTrue="1" operator="lessThan">
      <formula>G178</formula>
    </cfRule>
  </conditionalFormatting>
  <conditionalFormatting sqref="O178">
    <cfRule type="cellIs" dxfId="3904" priority="3840" stopIfTrue="1" operator="lessThan">
      <formula>G178</formula>
    </cfRule>
  </conditionalFormatting>
  <conditionalFormatting sqref="O178">
    <cfRule type="cellIs" dxfId="3903" priority="3839" stopIfTrue="1" operator="lessThan">
      <formula>G178</formula>
    </cfRule>
  </conditionalFormatting>
  <conditionalFormatting sqref="O178">
    <cfRule type="cellIs" dxfId="3902" priority="3838" stopIfTrue="1" operator="lessThan">
      <formula>G178</formula>
    </cfRule>
  </conditionalFormatting>
  <conditionalFormatting sqref="O178">
    <cfRule type="cellIs" dxfId="3901" priority="3837" stopIfTrue="1" operator="lessThan">
      <formula>G178</formula>
    </cfRule>
  </conditionalFormatting>
  <conditionalFormatting sqref="O178">
    <cfRule type="cellIs" dxfId="3900" priority="3836" stopIfTrue="1" operator="lessThan">
      <formula>G178</formula>
    </cfRule>
  </conditionalFormatting>
  <conditionalFormatting sqref="O178">
    <cfRule type="cellIs" dxfId="3899" priority="3835" stopIfTrue="1" operator="lessThan">
      <formula>G178</formula>
    </cfRule>
  </conditionalFormatting>
  <conditionalFormatting sqref="O178">
    <cfRule type="cellIs" dxfId="3898" priority="3834" stopIfTrue="1" operator="lessThan">
      <formula>G178</formula>
    </cfRule>
  </conditionalFormatting>
  <conditionalFormatting sqref="O178">
    <cfRule type="cellIs" dxfId="3897" priority="3833" stopIfTrue="1" operator="lessThan">
      <formula>G178</formula>
    </cfRule>
  </conditionalFormatting>
  <conditionalFormatting sqref="O178">
    <cfRule type="cellIs" dxfId="3896" priority="3832" stopIfTrue="1" operator="lessThan">
      <formula>G178</formula>
    </cfRule>
  </conditionalFormatting>
  <conditionalFormatting sqref="O178">
    <cfRule type="cellIs" dxfId="3895" priority="3831" stopIfTrue="1" operator="lessThan">
      <formula>G178</formula>
    </cfRule>
  </conditionalFormatting>
  <conditionalFormatting sqref="O178">
    <cfRule type="cellIs" dxfId="3894" priority="3830" stopIfTrue="1" operator="lessThan">
      <formula>G178</formula>
    </cfRule>
  </conditionalFormatting>
  <conditionalFormatting sqref="O178">
    <cfRule type="cellIs" dxfId="3893" priority="3829" stopIfTrue="1" operator="lessThan">
      <formula>G178</formula>
    </cfRule>
  </conditionalFormatting>
  <conditionalFormatting sqref="O178">
    <cfRule type="cellIs" dxfId="3892" priority="3828" stopIfTrue="1" operator="lessThan">
      <formula>G178</formula>
    </cfRule>
  </conditionalFormatting>
  <conditionalFormatting sqref="O178">
    <cfRule type="cellIs" dxfId="3891" priority="3827" stopIfTrue="1" operator="lessThan">
      <formula>G178</formula>
    </cfRule>
  </conditionalFormatting>
  <conditionalFormatting sqref="O178">
    <cfRule type="cellIs" dxfId="3890" priority="3826" stopIfTrue="1" operator="lessThan">
      <formula>G178</formula>
    </cfRule>
  </conditionalFormatting>
  <conditionalFormatting sqref="O178">
    <cfRule type="cellIs" dxfId="3889" priority="3825" stopIfTrue="1" operator="lessThan">
      <formula>G178</formula>
    </cfRule>
  </conditionalFormatting>
  <conditionalFormatting sqref="O178">
    <cfRule type="cellIs" dxfId="3888" priority="3824" stopIfTrue="1" operator="lessThan">
      <formula>G178</formula>
    </cfRule>
  </conditionalFormatting>
  <conditionalFormatting sqref="O178">
    <cfRule type="cellIs" dxfId="3887" priority="3823" stopIfTrue="1" operator="lessThan">
      <formula>G178</formula>
    </cfRule>
  </conditionalFormatting>
  <conditionalFormatting sqref="O178">
    <cfRule type="cellIs" dxfId="3886" priority="3822" stopIfTrue="1" operator="lessThan">
      <formula>G178</formula>
    </cfRule>
  </conditionalFormatting>
  <conditionalFormatting sqref="O178">
    <cfRule type="cellIs" dxfId="3885" priority="3821" stopIfTrue="1" operator="lessThan">
      <formula>G178</formula>
    </cfRule>
  </conditionalFormatting>
  <conditionalFormatting sqref="O178">
    <cfRule type="cellIs" dxfId="3884" priority="3820" stopIfTrue="1" operator="lessThan">
      <formula>G178</formula>
    </cfRule>
  </conditionalFormatting>
  <conditionalFormatting sqref="O178">
    <cfRule type="cellIs" dxfId="3883" priority="3819" stopIfTrue="1" operator="lessThan">
      <formula>G178</formula>
    </cfRule>
  </conditionalFormatting>
  <conditionalFormatting sqref="O178">
    <cfRule type="cellIs" dxfId="3882" priority="3818" stopIfTrue="1" operator="lessThan">
      <formula>G178</formula>
    </cfRule>
  </conditionalFormatting>
  <conditionalFormatting sqref="O178">
    <cfRule type="cellIs" dxfId="3881" priority="3817" stopIfTrue="1" operator="lessThan">
      <formula>G178</formula>
    </cfRule>
  </conditionalFormatting>
  <conditionalFormatting sqref="O178">
    <cfRule type="cellIs" dxfId="3880" priority="3816" stopIfTrue="1" operator="lessThan">
      <formula>G178</formula>
    </cfRule>
  </conditionalFormatting>
  <conditionalFormatting sqref="O178">
    <cfRule type="cellIs" dxfId="3879" priority="3815" stopIfTrue="1" operator="lessThan">
      <formula>G178</formula>
    </cfRule>
  </conditionalFormatting>
  <conditionalFormatting sqref="O178">
    <cfRule type="cellIs" dxfId="3878" priority="3814" stopIfTrue="1" operator="lessThan">
      <formula>G178</formula>
    </cfRule>
  </conditionalFormatting>
  <conditionalFormatting sqref="O178">
    <cfRule type="cellIs" dxfId="3877" priority="3813" stopIfTrue="1" operator="lessThan">
      <formula>G178</formula>
    </cfRule>
  </conditionalFormatting>
  <conditionalFormatting sqref="O178">
    <cfRule type="cellIs" dxfId="3876" priority="3812" stopIfTrue="1" operator="lessThan">
      <formula>G178</formula>
    </cfRule>
  </conditionalFormatting>
  <conditionalFormatting sqref="O178">
    <cfRule type="cellIs" dxfId="3875" priority="3811" stopIfTrue="1" operator="lessThan">
      <formula>G178</formula>
    </cfRule>
  </conditionalFormatting>
  <conditionalFormatting sqref="O178">
    <cfRule type="cellIs" dxfId="3874" priority="3810" stopIfTrue="1" operator="lessThan">
      <formula>G178</formula>
    </cfRule>
  </conditionalFormatting>
  <conditionalFormatting sqref="O178">
    <cfRule type="cellIs" dxfId="3873" priority="3809" stopIfTrue="1" operator="lessThan">
      <formula>G178</formula>
    </cfRule>
  </conditionalFormatting>
  <conditionalFormatting sqref="O178">
    <cfRule type="cellIs" dxfId="3872" priority="3808" stopIfTrue="1" operator="lessThan">
      <formula>G178</formula>
    </cfRule>
  </conditionalFormatting>
  <conditionalFormatting sqref="O178">
    <cfRule type="cellIs" dxfId="3871" priority="3807" stopIfTrue="1" operator="lessThan">
      <formula>G178</formula>
    </cfRule>
  </conditionalFormatting>
  <conditionalFormatting sqref="O178">
    <cfRule type="cellIs" dxfId="3870" priority="3806" stopIfTrue="1" operator="lessThan">
      <formula>G178</formula>
    </cfRule>
  </conditionalFormatting>
  <conditionalFormatting sqref="O178">
    <cfRule type="cellIs" dxfId="3869" priority="3805" stopIfTrue="1" operator="lessThan">
      <formula>G178</formula>
    </cfRule>
  </conditionalFormatting>
  <conditionalFormatting sqref="O178">
    <cfRule type="cellIs" dxfId="3868" priority="3804" stopIfTrue="1" operator="lessThan">
      <formula>G178</formula>
    </cfRule>
  </conditionalFormatting>
  <conditionalFormatting sqref="O178">
    <cfRule type="cellIs" dxfId="3867" priority="3803" stopIfTrue="1" operator="lessThan">
      <formula>G178</formula>
    </cfRule>
  </conditionalFormatting>
  <conditionalFormatting sqref="O178">
    <cfRule type="cellIs" dxfId="3866" priority="3802" stopIfTrue="1" operator="lessThan">
      <formula>G178</formula>
    </cfRule>
  </conditionalFormatting>
  <conditionalFormatting sqref="O178">
    <cfRule type="cellIs" dxfId="3865" priority="3801" stopIfTrue="1" operator="lessThan">
      <formula>G178</formula>
    </cfRule>
  </conditionalFormatting>
  <conditionalFormatting sqref="O178">
    <cfRule type="cellIs" dxfId="3864" priority="3800" stopIfTrue="1" operator="lessThan">
      <formula>G178</formula>
    </cfRule>
  </conditionalFormatting>
  <conditionalFormatting sqref="O178">
    <cfRule type="cellIs" dxfId="3863" priority="3799" stopIfTrue="1" operator="lessThan">
      <formula>G178</formula>
    </cfRule>
  </conditionalFormatting>
  <conditionalFormatting sqref="O178">
    <cfRule type="cellIs" dxfId="3862" priority="3798" stopIfTrue="1" operator="lessThan">
      <formula>G178</formula>
    </cfRule>
  </conditionalFormatting>
  <conditionalFormatting sqref="O178">
    <cfRule type="cellIs" dxfId="3861" priority="3797" stopIfTrue="1" operator="lessThan">
      <formula>G178</formula>
    </cfRule>
  </conditionalFormatting>
  <conditionalFormatting sqref="O178">
    <cfRule type="cellIs" dxfId="3860" priority="3796" stopIfTrue="1" operator="lessThan">
      <formula>G178</formula>
    </cfRule>
  </conditionalFormatting>
  <conditionalFormatting sqref="O178">
    <cfRule type="cellIs" dxfId="3859" priority="3795" stopIfTrue="1" operator="lessThan">
      <formula>G178</formula>
    </cfRule>
  </conditionalFormatting>
  <conditionalFormatting sqref="O178">
    <cfRule type="cellIs" dxfId="3858" priority="3794" stopIfTrue="1" operator="lessThan">
      <formula>G178</formula>
    </cfRule>
  </conditionalFormatting>
  <conditionalFormatting sqref="O178">
    <cfRule type="cellIs" dxfId="3857" priority="3793" stopIfTrue="1" operator="lessThan">
      <formula>G178</formula>
    </cfRule>
  </conditionalFormatting>
  <conditionalFormatting sqref="O178">
    <cfRule type="cellIs" dxfId="3856" priority="3792" stopIfTrue="1" operator="lessThan">
      <formula>G178</formula>
    </cfRule>
  </conditionalFormatting>
  <conditionalFormatting sqref="O178">
    <cfRule type="cellIs" dxfId="3855" priority="3791" stopIfTrue="1" operator="lessThan">
      <formula>G178</formula>
    </cfRule>
  </conditionalFormatting>
  <conditionalFormatting sqref="O178">
    <cfRule type="cellIs" dxfId="3854" priority="3790" stopIfTrue="1" operator="lessThan">
      <formula>G178</formula>
    </cfRule>
  </conditionalFormatting>
  <conditionalFormatting sqref="O178">
    <cfRule type="cellIs" dxfId="3853" priority="3789" stopIfTrue="1" operator="lessThan">
      <formula>G178</formula>
    </cfRule>
  </conditionalFormatting>
  <conditionalFormatting sqref="O178">
    <cfRule type="cellIs" dxfId="3852" priority="3788" stopIfTrue="1" operator="lessThan">
      <formula>G178</formula>
    </cfRule>
  </conditionalFormatting>
  <conditionalFormatting sqref="O178">
    <cfRule type="cellIs" dxfId="3851" priority="3787" stopIfTrue="1" operator="lessThan">
      <formula>G178</formula>
    </cfRule>
  </conditionalFormatting>
  <conditionalFormatting sqref="O178">
    <cfRule type="cellIs" dxfId="3850" priority="3786" stopIfTrue="1" operator="lessThan">
      <formula>G178</formula>
    </cfRule>
  </conditionalFormatting>
  <conditionalFormatting sqref="O178">
    <cfRule type="cellIs" dxfId="3849" priority="3785" stopIfTrue="1" operator="lessThan">
      <formula>G178</formula>
    </cfRule>
  </conditionalFormatting>
  <conditionalFormatting sqref="O178">
    <cfRule type="cellIs" dxfId="3848" priority="3784" stopIfTrue="1" operator="lessThan">
      <formula>G178</formula>
    </cfRule>
  </conditionalFormatting>
  <conditionalFormatting sqref="O178">
    <cfRule type="cellIs" dxfId="3847" priority="3783" stopIfTrue="1" operator="lessThan">
      <formula>G178</formula>
    </cfRule>
  </conditionalFormatting>
  <conditionalFormatting sqref="O178">
    <cfRule type="cellIs" dxfId="3846" priority="3782" stopIfTrue="1" operator="lessThan">
      <formula>G178</formula>
    </cfRule>
  </conditionalFormatting>
  <conditionalFormatting sqref="O178">
    <cfRule type="cellIs" dxfId="3845" priority="3781" stopIfTrue="1" operator="lessThan">
      <formula>G178</formula>
    </cfRule>
  </conditionalFormatting>
  <conditionalFormatting sqref="O178">
    <cfRule type="cellIs" dxfId="3844" priority="3780" stopIfTrue="1" operator="lessThan">
      <formula>G178</formula>
    </cfRule>
  </conditionalFormatting>
  <conditionalFormatting sqref="O178">
    <cfRule type="cellIs" dxfId="3843" priority="3779" stopIfTrue="1" operator="lessThan">
      <formula>G178</formula>
    </cfRule>
  </conditionalFormatting>
  <conditionalFormatting sqref="O178">
    <cfRule type="cellIs" dxfId="3842" priority="3778" stopIfTrue="1" operator="lessThan">
      <formula>G178</formula>
    </cfRule>
  </conditionalFormatting>
  <conditionalFormatting sqref="O178">
    <cfRule type="cellIs" dxfId="3841" priority="3777" stopIfTrue="1" operator="lessThan">
      <formula>G178</formula>
    </cfRule>
  </conditionalFormatting>
  <conditionalFormatting sqref="O178">
    <cfRule type="cellIs" dxfId="3840" priority="3776" stopIfTrue="1" operator="lessThan">
      <formula>G178</formula>
    </cfRule>
  </conditionalFormatting>
  <conditionalFormatting sqref="O178">
    <cfRule type="cellIs" dxfId="3839" priority="3775" stopIfTrue="1" operator="lessThan">
      <formula>G178</formula>
    </cfRule>
  </conditionalFormatting>
  <conditionalFormatting sqref="O178">
    <cfRule type="cellIs" dxfId="3838" priority="3774" stopIfTrue="1" operator="lessThan">
      <formula>G178</formula>
    </cfRule>
  </conditionalFormatting>
  <conditionalFormatting sqref="O178">
    <cfRule type="cellIs" dxfId="3837" priority="3773" stopIfTrue="1" operator="lessThan">
      <formula>G178</formula>
    </cfRule>
  </conditionalFormatting>
  <conditionalFormatting sqref="O178">
    <cfRule type="cellIs" dxfId="3836" priority="3772" stopIfTrue="1" operator="lessThan">
      <formula>G178</formula>
    </cfRule>
  </conditionalFormatting>
  <conditionalFormatting sqref="O178">
    <cfRule type="cellIs" dxfId="3835" priority="3771" stopIfTrue="1" operator="lessThan">
      <formula>G178</formula>
    </cfRule>
  </conditionalFormatting>
  <conditionalFormatting sqref="O178">
    <cfRule type="cellIs" dxfId="3834" priority="3770" stopIfTrue="1" operator="lessThan">
      <formula>G178</formula>
    </cfRule>
  </conditionalFormatting>
  <conditionalFormatting sqref="O178">
    <cfRule type="cellIs" dxfId="3833" priority="3769" stopIfTrue="1" operator="lessThan">
      <formula>G178</formula>
    </cfRule>
  </conditionalFormatting>
  <conditionalFormatting sqref="O178">
    <cfRule type="cellIs" dxfId="3832" priority="3768" stopIfTrue="1" operator="lessThan">
      <formula>G178</formula>
    </cfRule>
  </conditionalFormatting>
  <conditionalFormatting sqref="O178">
    <cfRule type="cellIs" dxfId="3831" priority="3767" stopIfTrue="1" operator="lessThan">
      <formula>G178</formula>
    </cfRule>
  </conditionalFormatting>
  <conditionalFormatting sqref="O178">
    <cfRule type="cellIs" dxfId="3830" priority="3766" stopIfTrue="1" operator="lessThan">
      <formula>G178</formula>
    </cfRule>
  </conditionalFormatting>
  <conditionalFormatting sqref="O178">
    <cfRule type="cellIs" dxfId="3829" priority="3765" stopIfTrue="1" operator="lessThan">
      <formula>G178</formula>
    </cfRule>
  </conditionalFormatting>
  <conditionalFormatting sqref="O178">
    <cfRule type="cellIs" dxfId="3828" priority="3764" stopIfTrue="1" operator="lessThan">
      <formula>G178</formula>
    </cfRule>
  </conditionalFormatting>
  <conditionalFormatting sqref="O178">
    <cfRule type="cellIs" dxfId="3827" priority="3763" stopIfTrue="1" operator="lessThan">
      <formula>G178</formula>
    </cfRule>
  </conditionalFormatting>
  <conditionalFormatting sqref="O178">
    <cfRule type="cellIs" dxfId="3826" priority="3762" stopIfTrue="1" operator="lessThan">
      <formula>G178</formula>
    </cfRule>
  </conditionalFormatting>
  <conditionalFormatting sqref="O178">
    <cfRule type="cellIs" dxfId="3825" priority="3761" stopIfTrue="1" operator="lessThan">
      <formula>G178</formula>
    </cfRule>
  </conditionalFormatting>
  <conditionalFormatting sqref="O178">
    <cfRule type="cellIs" dxfId="3824" priority="3760" stopIfTrue="1" operator="lessThan">
      <formula>G178</formula>
    </cfRule>
  </conditionalFormatting>
  <conditionalFormatting sqref="O178">
    <cfRule type="cellIs" dxfId="3823" priority="3759" stopIfTrue="1" operator="lessThan">
      <formula>G178</formula>
    </cfRule>
  </conditionalFormatting>
  <conditionalFormatting sqref="O178">
    <cfRule type="cellIs" dxfId="3822" priority="3758" stopIfTrue="1" operator="lessThan">
      <formula>G178</formula>
    </cfRule>
  </conditionalFormatting>
  <conditionalFormatting sqref="O178">
    <cfRule type="cellIs" dxfId="3821" priority="3757" stopIfTrue="1" operator="lessThan">
      <formula>G178</formula>
    </cfRule>
  </conditionalFormatting>
  <conditionalFormatting sqref="O178">
    <cfRule type="cellIs" dxfId="3820" priority="3756" stopIfTrue="1" operator="lessThan">
      <formula>G178</formula>
    </cfRule>
  </conditionalFormatting>
  <conditionalFormatting sqref="O178">
    <cfRule type="cellIs" dxfId="3819" priority="3755" stopIfTrue="1" operator="lessThan">
      <formula>G178</formula>
    </cfRule>
  </conditionalFormatting>
  <conditionalFormatting sqref="O178">
    <cfRule type="cellIs" dxfId="3818" priority="3754" stopIfTrue="1" operator="lessThan">
      <formula>G178</formula>
    </cfRule>
  </conditionalFormatting>
  <conditionalFormatting sqref="O178">
    <cfRule type="cellIs" dxfId="3817" priority="3753" stopIfTrue="1" operator="lessThan">
      <formula>G178</formula>
    </cfRule>
  </conditionalFormatting>
  <conditionalFormatting sqref="O178">
    <cfRule type="cellIs" dxfId="3816" priority="3752" stopIfTrue="1" operator="lessThan">
      <formula>G178</formula>
    </cfRule>
  </conditionalFormatting>
  <conditionalFormatting sqref="O178">
    <cfRule type="cellIs" dxfId="3815" priority="3751" stopIfTrue="1" operator="lessThan">
      <formula>G178</formula>
    </cfRule>
  </conditionalFormatting>
  <conditionalFormatting sqref="O178">
    <cfRule type="cellIs" dxfId="3814" priority="3750" stopIfTrue="1" operator="lessThan">
      <formula>G178</formula>
    </cfRule>
  </conditionalFormatting>
  <conditionalFormatting sqref="O178">
    <cfRule type="cellIs" dxfId="3813" priority="3749" stopIfTrue="1" operator="lessThan">
      <formula>G178</formula>
    </cfRule>
  </conditionalFormatting>
  <conditionalFormatting sqref="O178">
    <cfRule type="cellIs" dxfId="3812" priority="3748" stopIfTrue="1" operator="lessThan">
      <formula>G178</formula>
    </cfRule>
  </conditionalFormatting>
  <conditionalFormatting sqref="O178">
    <cfRule type="cellIs" dxfId="3811" priority="3747" stopIfTrue="1" operator="lessThan">
      <formula>G178</formula>
    </cfRule>
  </conditionalFormatting>
  <conditionalFormatting sqref="O178">
    <cfRule type="cellIs" dxfId="3810" priority="3746" stopIfTrue="1" operator="lessThan">
      <formula>G178</formula>
    </cfRule>
  </conditionalFormatting>
  <conditionalFormatting sqref="O178">
    <cfRule type="cellIs" dxfId="3809" priority="3745" stopIfTrue="1" operator="lessThan">
      <formula>G178</formula>
    </cfRule>
  </conditionalFormatting>
  <conditionalFormatting sqref="O178">
    <cfRule type="cellIs" dxfId="3808" priority="3744" stopIfTrue="1" operator="lessThan">
      <formula>G178</formula>
    </cfRule>
  </conditionalFormatting>
  <conditionalFormatting sqref="O178">
    <cfRule type="cellIs" dxfId="3807" priority="3743" stopIfTrue="1" operator="lessThan">
      <formula>G178</formula>
    </cfRule>
  </conditionalFormatting>
  <conditionalFormatting sqref="O178">
    <cfRule type="cellIs" dxfId="3806" priority="3742" stopIfTrue="1" operator="lessThan">
      <formula>G178</formula>
    </cfRule>
  </conditionalFormatting>
  <conditionalFormatting sqref="O178">
    <cfRule type="cellIs" dxfId="3805" priority="3741" stopIfTrue="1" operator="lessThan">
      <formula>G178</formula>
    </cfRule>
  </conditionalFormatting>
  <conditionalFormatting sqref="O178">
    <cfRule type="cellIs" dxfId="3804" priority="3740" stopIfTrue="1" operator="lessThan">
      <formula>G178</formula>
    </cfRule>
  </conditionalFormatting>
  <conditionalFormatting sqref="O178">
    <cfRule type="cellIs" dxfId="3803" priority="3739" stopIfTrue="1" operator="lessThan">
      <formula>G178</formula>
    </cfRule>
  </conditionalFormatting>
  <conditionalFormatting sqref="O178">
    <cfRule type="cellIs" dxfId="3802" priority="3738" stopIfTrue="1" operator="lessThan">
      <formula>G178</formula>
    </cfRule>
  </conditionalFormatting>
  <conditionalFormatting sqref="O178">
    <cfRule type="cellIs" dxfId="3801" priority="3737" stopIfTrue="1" operator="lessThan">
      <formula>G178</formula>
    </cfRule>
  </conditionalFormatting>
  <conditionalFormatting sqref="O178">
    <cfRule type="cellIs" dxfId="3800" priority="3736" stopIfTrue="1" operator="lessThan">
      <formula>G178</formula>
    </cfRule>
  </conditionalFormatting>
  <conditionalFormatting sqref="O178">
    <cfRule type="cellIs" dxfId="3799" priority="3735" stopIfTrue="1" operator="lessThan">
      <formula>G178</formula>
    </cfRule>
  </conditionalFormatting>
  <conditionalFormatting sqref="O178">
    <cfRule type="cellIs" dxfId="3798" priority="3734" stopIfTrue="1" operator="lessThan">
      <formula>G178</formula>
    </cfRule>
  </conditionalFormatting>
  <conditionalFormatting sqref="O178">
    <cfRule type="cellIs" dxfId="3797" priority="3733" stopIfTrue="1" operator="lessThan">
      <formula>G178</formula>
    </cfRule>
  </conditionalFormatting>
  <conditionalFormatting sqref="O178">
    <cfRule type="cellIs" dxfId="3796" priority="3732" stopIfTrue="1" operator="lessThan">
      <formula>G178</formula>
    </cfRule>
  </conditionalFormatting>
  <conditionalFormatting sqref="O178">
    <cfRule type="cellIs" dxfId="3795" priority="3731" stopIfTrue="1" operator="lessThan">
      <formula>G178</formula>
    </cfRule>
  </conditionalFormatting>
  <conditionalFormatting sqref="O178">
    <cfRule type="cellIs" dxfId="3794" priority="3730" stopIfTrue="1" operator="lessThan">
      <formula>G178</formula>
    </cfRule>
  </conditionalFormatting>
  <conditionalFormatting sqref="O178">
    <cfRule type="cellIs" dxfId="3793" priority="3729" stopIfTrue="1" operator="lessThan">
      <formula>G178</formula>
    </cfRule>
  </conditionalFormatting>
  <conditionalFormatting sqref="O178">
    <cfRule type="cellIs" dxfId="3792" priority="3728" stopIfTrue="1" operator="lessThan">
      <formula>G178</formula>
    </cfRule>
  </conditionalFormatting>
  <conditionalFormatting sqref="O178">
    <cfRule type="cellIs" dxfId="3791" priority="3727" stopIfTrue="1" operator="lessThan">
      <formula>G178</formula>
    </cfRule>
  </conditionalFormatting>
  <conditionalFormatting sqref="O178">
    <cfRule type="cellIs" dxfId="3790" priority="3726" stopIfTrue="1" operator="lessThan">
      <formula>G178</formula>
    </cfRule>
  </conditionalFormatting>
  <conditionalFormatting sqref="O178">
    <cfRule type="cellIs" dxfId="3789" priority="3725" stopIfTrue="1" operator="lessThan">
      <formula>G178</formula>
    </cfRule>
  </conditionalFormatting>
  <conditionalFormatting sqref="O178">
    <cfRule type="cellIs" dxfId="3788" priority="3724" stopIfTrue="1" operator="lessThan">
      <formula>G178</formula>
    </cfRule>
  </conditionalFormatting>
  <conditionalFormatting sqref="O178">
    <cfRule type="cellIs" dxfId="3787" priority="3723" stopIfTrue="1" operator="lessThan">
      <formula>G178</formula>
    </cfRule>
  </conditionalFormatting>
  <conditionalFormatting sqref="O178">
    <cfRule type="cellIs" dxfId="3786" priority="3722" stopIfTrue="1" operator="lessThan">
      <formula>G178</formula>
    </cfRule>
  </conditionalFormatting>
  <conditionalFormatting sqref="O178">
    <cfRule type="cellIs" dxfId="3785" priority="3721" stopIfTrue="1" operator="lessThan">
      <formula>G178</formula>
    </cfRule>
  </conditionalFormatting>
  <conditionalFormatting sqref="O178">
    <cfRule type="cellIs" dxfId="3784" priority="3720" stopIfTrue="1" operator="lessThan">
      <formula>G178</formula>
    </cfRule>
  </conditionalFormatting>
  <conditionalFormatting sqref="O178">
    <cfRule type="cellIs" dxfId="3783" priority="3719" stopIfTrue="1" operator="lessThan">
      <formula>G178</formula>
    </cfRule>
  </conditionalFormatting>
  <conditionalFormatting sqref="O178">
    <cfRule type="cellIs" dxfId="3782" priority="3718" stopIfTrue="1" operator="lessThan">
      <formula>G178</formula>
    </cfRule>
  </conditionalFormatting>
  <conditionalFormatting sqref="O178">
    <cfRule type="cellIs" dxfId="3781" priority="3717" stopIfTrue="1" operator="lessThan">
      <formula>G178</formula>
    </cfRule>
  </conditionalFormatting>
  <conditionalFormatting sqref="O178">
    <cfRule type="cellIs" dxfId="3780" priority="3716" stopIfTrue="1" operator="lessThan">
      <formula>G178</formula>
    </cfRule>
  </conditionalFormatting>
  <conditionalFormatting sqref="O178">
    <cfRule type="cellIs" dxfId="3779" priority="3715" stopIfTrue="1" operator="lessThan">
      <formula>G178</formula>
    </cfRule>
  </conditionalFormatting>
  <conditionalFormatting sqref="O178">
    <cfRule type="cellIs" dxfId="3778" priority="3714" stopIfTrue="1" operator="lessThan">
      <formula>G178</formula>
    </cfRule>
  </conditionalFormatting>
  <conditionalFormatting sqref="O178">
    <cfRule type="cellIs" dxfId="3777" priority="3713" stopIfTrue="1" operator="lessThan">
      <formula>G178</formula>
    </cfRule>
  </conditionalFormatting>
  <conditionalFormatting sqref="O178">
    <cfRule type="cellIs" dxfId="3776" priority="3712" stopIfTrue="1" operator="lessThan">
      <formula>G178</formula>
    </cfRule>
  </conditionalFormatting>
  <conditionalFormatting sqref="O178">
    <cfRule type="cellIs" dxfId="3775" priority="3711" stopIfTrue="1" operator="lessThan">
      <formula>G178</formula>
    </cfRule>
  </conditionalFormatting>
  <conditionalFormatting sqref="O178">
    <cfRule type="cellIs" dxfId="3774" priority="3710" stopIfTrue="1" operator="lessThan">
      <formula>G178</formula>
    </cfRule>
  </conditionalFormatting>
  <conditionalFormatting sqref="O178">
    <cfRule type="cellIs" dxfId="3773" priority="3709" stopIfTrue="1" operator="lessThan">
      <formula>G178</formula>
    </cfRule>
  </conditionalFormatting>
  <conditionalFormatting sqref="O178">
    <cfRule type="cellIs" dxfId="3772" priority="3708" stopIfTrue="1" operator="lessThan">
      <formula>G178</formula>
    </cfRule>
  </conditionalFormatting>
  <conditionalFormatting sqref="O178">
    <cfRule type="cellIs" dxfId="3771" priority="3707" stopIfTrue="1" operator="lessThan">
      <formula>G178</formula>
    </cfRule>
  </conditionalFormatting>
  <conditionalFormatting sqref="O178">
    <cfRule type="cellIs" dxfId="3770" priority="3706" stopIfTrue="1" operator="lessThan">
      <formula>G178</formula>
    </cfRule>
  </conditionalFormatting>
  <conditionalFormatting sqref="O178">
    <cfRule type="cellIs" dxfId="3769" priority="3705" stopIfTrue="1" operator="lessThan">
      <formula>G178</formula>
    </cfRule>
  </conditionalFormatting>
  <conditionalFormatting sqref="O178">
    <cfRule type="cellIs" dxfId="3768" priority="3704" stopIfTrue="1" operator="lessThan">
      <formula>G178</formula>
    </cfRule>
  </conditionalFormatting>
  <conditionalFormatting sqref="O178">
    <cfRule type="cellIs" dxfId="3767" priority="3703" stopIfTrue="1" operator="lessThan">
      <formula>G178</formula>
    </cfRule>
  </conditionalFormatting>
  <conditionalFormatting sqref="O178">
    <cfRule type="cellIs" dxfId="3766" priority="3702" stopIfTrue="1" operator="lessThan">
      <formula>G178</formula>
    </cfRule>
  </conditionalFormatting>
  <conditionalFormatting sqref="O178">
    <cfRule type="cellIs" dxfId="3765" priority="3701" stopIfTrue="1" operator="lessThan">
      <formula>G178</formula>
    </cfRule>
  </conditionalFormatting>
  <conditionalFormatting sqref="O178">
    <cfRule type="cellIs" dxfId="3764" priority="3700" stopIfTrue="1" operator="lessThan">
      <formula>G178</formula>
    </cfRule>
  </conditionalFormatting>
  <conditionalFormatting sqref="O178">
    <cfRule type="cellIs" dxfId="3763" priority="3699" stopIfTrue="1" operator="lessThan">
      <formula>G178</formula>
    </cfRule>
  </conditionalFormatting>
  <conditionalFormatting sqref="O178">
    <cfRule type="cellIs" dxfId="3762" priority="3698" stopIfTrue="1" operator="lessThan">
      <formula>G178</formula>
    </cfRule>
  </conditionalFormatting>
  <conditionalFormatting sqref="O178">
    <cfRule type="cellIs" dxfId="3761" priority="3697" stopIfTrue="1" operator="lessThan">
      <formula>G178</formula>
    </cfRule>
  </conditionalFormatting>
  <conditionalFormatting sqref="O178">
    <cfRule type="cellIs" dxfId="3760" priority="3696" stopIfTrue="1" operator="lessThan">
      <formula>G178</formula>
    </cfRule>
  </conditionalFormatting>
  <conditionalFormatting sqref="O178">
    <cfRule type="cellIs" dxfId="3759" priority="3695" stopIfTrue="1" operator="lessThan">
      <formula>G178</formula>
    </cfRule>
  </conditionalFormatting>
  <conditionalFormatting sqref="O178">
    <cfRule type="cellIs" dxfId="3758" priority="3694" stopIfTrue="1" operator="lessThan">
      <formula>G178</formula>
    </cfRule>
  </conditionalFormatting>
  <conditionalFormatting sqref="O178">
    <cfRule type="cellIs" dxfId="3757" priority="3693" stopIfTrue="1" operator="lessThan">
      <formula>G178</formula>
    </cfRule>
  </conditionalFormatting>
  <conditionalFormatting sqref="O178">
    <cfRule type="cellIs" dxfId="3756" priority="3692" stopIfTrue="1" operator="lessThan">
      <formula>G178</formula>
    </cfRule>
  </conditionalFormatting>
  <conditionalFormatting sqref="O178">
    <cfRule type="cellIs" dxfId="3755" priority="3691" stopIfTrue="1" operator="lessThan">
      <formula>G178</formula>
    </cfRule>
  </conditionalFormatting>
  <conditionalFormatting sqref="O178">
    <cfRule type="cellIs" dxfId="3754" priority="3690" stopIfTrue="1" operator="lessThan">
      <formula>G178</formula>
    </cfRule>
  </conditionalFormatting>
  <conditionalFormatting sqref="O178">
    <cfRule type="cellIs" dxfId="3753" priority="3689" stopIfTrue="1" operator="lessThan">
      <formula>G178</formula>
    </cfRule>
  </conditionalFormatting>
  <conditionalFormatting sqref="O178">
    <cfRule type="cellIs" dxfId="3752" priority="3688" stopIfTrue="1" operator="lessThan">
      <formula>G178</formula>
    </cfRule>
  </conditionalFormatting>
  <conditionalFormatting sqref="O178">
    <cfRule type="cellIs" dxfId="3751" priority="3687" stopIfTrue="1" operator="lessThan">
      <formula>G178</formula>
    </cfRule>
  </conditionalFormatting>
  <conditionalFormatting sqref="O178">
    <cfRule type="cellIs" dxfId="3750" priority="3686" stopIfTrue="1" operator="lessThan">
      <formula>G178</formula>
    </cfRule>
  </conditionalFormatting>
  <conditionalFormatting sqref="O178">
    <cfRule type="cellIs" dxfId="3749" priority="3685" stopIfTrue="1" operator="lessThan">
      <formula>G178</formula>
    </cfRule>
  </conditionalFormatting>
  <conditionalFormatting sqref="O178">
    <cfRule type="cellIs" dxfId="3748" priority="3684" stopIfTrue="1" operator="lessThan">
      <formula>G178</formula>
    </cfRule>
  </conditionalFormatting>
  <conditionalFormatting sqref="O178">
    <cfRule type="cellIs" dxfId="3747" priority="3683" stopIfTrue="1" operator="lessThan">
      <formula>G178</formula>
    </cfRule>
  </conditionalFormatting>
  <conditionalFormatting sqref="O178">
    <cfRule type="cellIs" dxfId="3746" priority="3682" stopIfTrue="1" operator="lessThan">
      <formula>G178</formula>
    </cfRule>
  </conditionalFormatting>
  <conditionalFormatting sqref="O178">
    <cfRule type="cellIs" dxfId="3745" priority="3681" stopIfTrue="1" operator="lessThan">
      <formula>G178</formula>
    </cfRule>
  </conditionalFormatting>
  <conditionalFormatting sqref="O178">
    <cfRule type="cellIs" dxfId="3744" priority="3680" stopIfTrue="1" operator="lessThan">
      <formula>G178</formula>
    </cfRule>
  </conditionalFormatting>
  <conditionalFormatting sqref="O178">
    <cfRule type="cellIs" dxfId="3743" priority="3679" stopIfTrue="1" operator="lessThan">
      <formula>G178</formula>
    </cfRule>
  </conditionalFormatting>
  <conditionalFormatting sqref="O178">
    <cfRule type="cellIs" dxfId="3742" priority="3678" stopIfTrue="1" operator="lessThan">
      <formula>G178</formula>
    </cfRule>
  </conditionalFormatting>
  <conditionalFormatting sqref="O178">
    <cfRule type="cellIs" dxfId="3741" priority="3677" stopIfTrue="1" operator="lessThan">
      <formula>G178</formula>
    </cfRule>
  </conditionalFormatting>
  <conditionalFormatting sqref="O178">
    <cfRule type="cellIs" dxfId="3740" priority="3676" stopIfTrue="1" operator="lessThan">
      <formula>G178</formula>
    </cfRule>
  </conditionalFormatting>
  <conditionalFormatting sqref="O178">
    <cfRule type="cellIs" dxfId="3739" priority="3675" stopIfTrue="1" operator="lessThan">
      <formula>G178</formula>
    </cfRule>
  </conditionalFormatting>
  <conditionalFormatting sqref="O178">
    <cfRule type="cellIs" dxfId="3738" priority="3674" stopIfTrue="1" operator="lessThan">
      <formula>G178</formula>
    </cfRule>
  </conditionalFormatting>
  <conditionalFormatting sqref="O178">
    <cfRule type="cellIs" dxfId="3737" priority="3673" stopIfTrue="1" operator="lessThan">
      <formula>G178</formula>
    </cfRule>
  </conditionalFormatting>
  <conditionalFormatting sqref="O178">
    <cfRule type="cellIs" dxfId="3736" priority="3672" stopIfTrue="1" operator="lessThan">
      <formula>G178</formula>
    </cfRule>
  </conditionalFormatting>
  <conditionalFormatting sqref="O178">
    <cfRule type="cellIs" dxfId="3735" priority="3671" stopIfTrue="1" operator="lessThan">
      <formula>G178</formula>
    </cfRule>
  </conditionalFormatting>
  <conditionalFormatting sqref="O178">
    <cfRule type="cellIs" dxfId="3734" priority="3670" stopIfTrue="1" operator="lessThan">
      <formula>G178</formula>
    </cfRule>
  </conditionalFormatting>
  <conditionalFormatting sqref="O178">
    <cfRule type="cellIs" dxfId="3733" priority="3669" stopIfTrue="1" operator="lessThan">
      <formula>G178</formula>
    </cfRule>
  </conditionalFormatting>
  <conditionalFormatting sqref="O178">
    <cfRule type="cellIs" dxfId="3732" priority="3668" stopIfTrue="1" operator="lessThan">
      <formula>G178</formula>
    </cfRule>
  </conditionalFormatting>
  <conditionalFormatting sqref="O178">
    <cfRule type="cellIs" dxfId="3731" priority="3667" stopIfTrue="1" operator="lessThan">
      <formula>G178</formula>
    </cfRule>
  </conditionalFormatting>
  <conditionalFormatting sqref="O178">
    <cfRule type="cellIs" dxfId="3730" priority="3666" stopIfTrue="1" operator="lessThan">
      <formula>G178</formula>
    </cfRule>
  </conditionalFormatting>
  <conditionalFormatting sqref="O178">
    <cfRule type="cellIs" dxfId="3729" priority="3665" stopIfTrue="1" operator="lessThan">
      <formula>G178</formula>
    </cfRule>
  </conditionalFormatting>
  <conditionalFormatting sqref="O178">
    <cfRule type="cellIs" dxfId="3728" priority="3664" stopIfTrue="1" operator="lessThan">
      <formula>G178</formula>
    </cfRule>
  </conditionalFormatting>
  <conditionalFormatting sqref="O178">
    <cfRule type="cellIs" dxfId="3727" priority="3663" stopIfTrue="1" operator="lessThan">
      <formula>G178</formula>
    </cfRule>
  </conditionalFormatting>
  <conditionalFormatting sqref="O178">
    <cfRule type="cellIs" dxfId="3726" priority="3662" stopIfTrue="1" operator="lessThan">
      <formula>G178</formula>
    </cfRule>
  </conditionalFormatting>
  <conditionalFormatting sqref="O178">
    <cfRule type="cellIs" dxfId="3725" priority="3661" stopIfTrue="1" operator="lessThan">
      <formula>G178</formula>
    </cfRule>
  </conditionalFormatting>
  <conditionalFormatting sqref="O178">
    <cfRule type="cellIs" dxfId="3724" priority="3660" stopIfTrue="1" operator="lessThan">
      <formula>G178</formula>
    </cfRule>
  </conditionalFormatting>
  <conditionalFormatting sqref="O178">
    <cfRule type="cellIs" dxfId="3723" priority="3659" stopIfTrue="1" operator="lessThan">
      <formula>G178</formula>
    </cfRule>
  </conditionalFormatting>
  <conditionalFormatting sqref="O178">
    <cfRule type="cellIs" dxfId="3722" priority="3658" stopIfTrue="1" operator="lessThan">
      <formula>G178</formula>
    </cfRule>
  </conditionalFormatting>
  <conditionalFormatting sqref="O178">
    <cfRule type="cellIs" dxfId="3721" priority="3657" stopIfTrue="1" operator="lessThan">
      <formula>G178</formula>
    </cfRule>
  </conditionalFormatting>
  <conditionalFormatting sqref="O178">
    <cfRule type="cellIs" dxfId="3720" priority="3656" stopIfTrue="1" operator="lessThan">
      <formula>G178</formula>
    </cfRule>
  </conditionalFormatting>
  <conditionalFormatting sqref="O178">
    <cfRule type="cellIs" dxfId="3719" priority="3655" stopIfTrue="1" operator="lessThan">
      <formula>G178</formula>
    </cfRule>
  </conditionalFormatting>
  <conditionalFormatting sqref="O178">
    <cfRule type="cellIs" dxfId="3718" priority="3654" stopIfTrue="1" operator="lessThan">
      <formula>G178</formula>
    </cfRule>
  </conditionalFormatting>
  <conditionalFormatting sqref="O178">
    <cfRule type="cellIs" dxfId="3717" priority="3653" stopIfTrue="1" operator="lessThan">
      <formula>G178</formula>
    </cfRule>
  </conditionalFormatting>
  <conditionalFormatting sqref="O178">
    <cfRule type="cellIs" dxfId="3716" priority="3652" stopIfTrue="1" operator="lessThan">
      <formula>G178</formula>
    </cfRule>
  </conditionalFormatting>
  <conditionalFormatting sqref="O178">
    <cfRule type="cellIs" dxfId="3715" priority="3651" stopIfTrue="1" operator="lessThan">
      <formula>G178</formula>
    </cfRule>
  </conditionalFormatting>
  <conditionalFormatting sqref="O178">
    <cfRule type="cellIs" dxfId="3714" priority="3650" stopIfTrue="1" operator="lessThan">
      <formula>G178</formula>
    </cfRule>
  </conditionalFormatting>
  <conditionalFormatting sqref="O178">
    <cfRule type="cellIs" dxfId="3713" priority="3649" stopIfTrue="1" operator="lessThan">
      <formula>G178</formula>
    </cfRule>
  </conditionalFormatting>
  <conditionalFormatting sqref="O178">
    <cfRule type="cellIs" dxfId="3712" priority="3648" stopIfTrue="1" operator="lessThan">
      <formula>G178</formula>
    </cfRule>
  </conditionalFormatting>
  <conditionalFormatting sqref="O178">
    <cfRule type="cellIs" dxfId="3711" priority="3647" stopIfTrue="1" operator="lessThan">
      <formula>G178</formula>
    </cfRule>
  </conditionalFormatting>
  <conditionalFormatting sqref="O178">
    <cfRule type="cellIs" dxfId="3710" priority="3646" stopIfTrue="1" operator="lessThan">
      <formula>G178</formula>
    </cfRule>
  </conditionalFormatting>
  <conditionalFormatting sqref="Y178">
    <cfRule type="cellIs" dxfId="3709" priority="3645" stopIfTrue="1" operator="lessThan">
      <formula>J178</formula>
    </cfRule>
  </conditionalFormatting>
  <conditionalFormatting sqref="Y178">
    <cfRule type="cellIs" dxfId="3708" priority="3644" stopIfTrue="1" operator="lessThan">
      <formula>J178</formula>
    </cfRule>
  </conditionalFormatting>
  <conditionalFormatting sqref="Y178">
    <cfRule type="cellIs" dxfId="3707" priority="3643" stopIfTrue="1" operator="lessThan">
      <formula>J178</formula>
    </cfRule>
  </conditionalFormatting>
  <conditionalFormatting sqref="Y178">
    <cfRule type="cellIs" dxfId="3706" priority="3642" stopIfTrue="1" operator="lessThan">
      <formula>J178</formula>
    </cfRule>
  </conditionalFormatting>
  <conditionalFormatting sqref="Y178">
    <cfRule type="cellIs" dxfId="3705" priority="3641" stopIfTrue="1" operator="lessThan">
      <formula>J178</formula>
    </cfRule>
  </conditionalFormatting>
  <conditionalFormatting sqref="Y178">
    <cfRule type="cellIs" dxfId="3704" priority="3640" stopIfTrue="1" operator="lessThan">
      <formula>J178</formula>
    </cfRule>
  </conditionalFormatting>
  <conditionalFormatting sqref="Y178">
    <cfRule type="cellIs" dxfId="3703" priority="3639" stopIfTrue="1" operator="lessThan">
      <formula>J178</formula>
    </cfRule>
  </conditionalFormatting>
  <conditionalFormatting sqref="Y178">
    <cfRule type="cellIs" dxfId="3702" priority="3638" stopIfTrue="1" operator="lessThan">
      <formula>J178</formula>
    </cfRule>
  </conditionalFormatting>
  <conditionalFormatting sqref="Y178">
    <cfRule type="cellIs" dxfId="3701" priority="3637" stopIfTrue="1" operator="lessThan">
      <formula>J178</formula>
    </cfRule>
  </conditionalFormatting>
  <conditionalFormatting sqref="Y178">
    <cfRule type="cellIs" dxfId="3700" priority="3636" stopIfTrue="1" operator="lessThan">
      <formula>J178</formula>
    </cfRule>
  </conditionalFormatting>
  <conditionalFormatting sqref="Y178">
    <cfRule type="cellIs" dxfId="3699" priority="3635" stopIfTrue="1" operator="lessThan">
      <formula>J178</formula>
    </cfRule>
  </conditionalFormatting>
  <conditionalFormatting sqref="Y178">
    <cfRule type="cellIs" dxfId="3698" priority="3634" stopIfTrue="1" operator="lessThan">
      <formula>J178</formula>
    </cfRule>
  </conditionalFormatting>
  <conditionalFormatting sqref="X178">
    <cfRule type="cellIs" dxfId="3697" priority="3633" stopIfTrue="1" operator="lessThan">
      <formula>J178</formula>
    </cfRule>
  </conditionalFormatting>
  <conditionalFormatting sqref="X178">
    <cfRule type="cellIs" dxfId="3696" priority="3632" stopIfTrue="1" operator="lessThan">
      <formula>J178</formula>
    </cfRule>
  </conditionalFormatting>
  <conditionalFormatting sqref="X178">
    <cfRule type="cellIs" dxfId="3695" priority="3631" stopIfTrue="1" operator="lessThan">
      <formula>J178</formula>
    </cfRule>
  </conditionalFormatting>
  <conditionalFormatting sqref="Y178">
    <cfRule type="cellIs" dxfId="3694" priority="3630" stopIfTrue="1" operator="lessThan">
      <formula>J178</formula>
    </cfRule>
  </conditionalFormatting>
  <conditionalFormatting sqref="X178">
    <cfRule type="cellIs" dxfId="3693" priority="3629" stopIfTrue="1" operator="lessThan">
      <formula>J178</formula>
    </cfRule>
  </conditionalFormatting>
  <conditionalFormatting sqref="X178">
    <cfRule type="cellIs" dxfId="3692" priority="3628" stopIfTrue="1" operator="lessThan">
      <formula>J178</formula>
    </cfRule>
  </conditionalFormatting>
  <conditionalFormatting sqref="Y178">
    <cfRule type="cellIs" dxfId="3691" priority="3627" stopIfTrue="1" operator="lessThan">
      <formula>J178</formula>
    </cfRule>
  </conditionalFormatting>
  <conditionalFormatting sqref="Y178">
    <cfRule type="cellIs" dxfId="3690" priority="3626" stopIfTrue="1" operator="lessThan">
      <formula>J178</formula>
    </cfRule>
  </conditionalFormatting>
  <conditionalFormatting sqref="Y178">
    <cfRule type="cellIs" dxfId="3689" priority="3625" stopIfTrue="1" operator="lessThan">
      <formula>J178</formula>
    </cfRule>
  </conditionalFormatting>
  <conditionalFormatting sqref="Y178">
    <cfRule type="cellIs" dxfId="3688" priority="3624" stopIfTrue="1" operator="lessThan">
      <formula>J178</formula>
    </cfRule>
  </conditionalFormatting>
  <conditionalFormatting sqref="Y178">
    <cfRule type="cellIs" dxfId="3687" priority="3623" stopIfTrue="1" operator="lessThan">
      <formula>J178</formula>
    </cfRule>
  </conditionalFormatting>
  <conditionalFormatting sqref="Y178">
    <cfRule type="cellIs" dxfId="3686" priority="3622" stopIfTrue="1" operator="lessThan">
      <formula>J178</formula>
    </cfRule>
  </conditionalFormatting>
  <conditionalFormatting sqref="Y178">
    <cfRule type="cellIs" dxfId="3685" priority="3621" stopIfTrue="1" operator="lessThan">
      <formula>J178</formula>
    </cfRule>
  </conditionalFormatting>
  <conditionalFormatting sqref="Y178">
    <cfRule type="cellIs" dxfId="3684" priority="3620" stopIfTrue="1" operator="lessThan">
      <formula>J178</formula>
    </cfRule>
  </conditionalFormatting>
  <conditionalFormatting sqref="Y178">
    <cfRule type="cellIs" dxfId="3683" priority="3619" stopIfTrue="1" operator="lessThan">
      <formula>J178</formula>
    </cfRule>
  </conditionalFormatting>
  <conditionalFormatting sqref="Y178">
    <cfRule type="cellIs" dxfId="3682" priority="3618" stopIfTrue="1" operator="lessThan">
      <formula>J178</formula>
    </cfRule>
  </conditionalFormatting>
  <conditionalFormatting sqref="Y178">
    <cfRule type="cellIs" dxfId="3681" priority="3617" stopIfTrue="1" operator="lessThan">
      <formula>J178</formula>
    </cfRule>
  </conditionalFormatting>
  <conditionalFormatting sqref="Y178">
    <cfRule type="cellIs" dxfId="3680" priority="3616" stopIfTrue="1" operator="lessThan">
      <formula>J178</formula>
    </cfRule>
  </conditionalFormatting>
  <conditionalFormatting sqref="X178">
    <cfRule type="cellIs" dxfId="3679" priority="3615" stopIfTrue="1" operator="lessThan">
      <formula>J178</formula>
    </cfRule>
  </conditionalFormatting>
  <conditionalFormatting sqref="X178">
    <cfRule type="cellIs" dxfId="3678" priority="3614" stopIfTrue="1" operator="lessThan">
      <formula>J178</formula>
    </cfRule>
  </conditionalFormatting>
  <conditionalFormatting sqref="X178">
    <cfRule type="cellIs" dxfId="3677" priority="3613" stopIfTrue="1" operator="lessThan">
      <formula>J178</formula>
    </cfRule>
  </conditionalFormatting>
  <conditionalFormatting sqref="Y178">
    <cfRule type="cellIs" dxfId="3676" priority="3612" stopIfTrue="1" operator="lessThan">
      <formula>J178</formula>
    </cfRule>
  </conditionalFormatting>
  <conditionalFormatting sqref="X178">
    <cfRule type="cellIs" dxfId="3675" priority="3611" stopIfTrue="1" operator="lessThan">
      <formula>J178</formula>
    </cfRule>
  </conditionalFormatting>
  <conditionalFormatting sqref="X178">
    <cfRule type="cellIs" dxfId="3674" priority="3610" stopIfTrue="1" operator="lessThan">
      <formula>J178</formula>
    </cfRule>
  </conditionalFormatting>
  <conditionalFormatting sqref="O179">
    <cfRule type="cellIs" dxfId="3673" priority="3609" stopIfTrue="1" operator="lessThan">
      <formula>G179</formula>
    </cfRule>
  </conditionalFormatting>
  <conditionalFormatting sqref="O179">
    <cfRule type="cellIs" dxfId="3672" priority="3608" stopIfTrue="1" operator="lessThan">
      <formula>G179</formula>
    </cfRule>
  </conditionalFormatting>
  <conditionalFormatting sqref="O179">
    <cfRule type="cellIs" dxfId="3671" priority="3607" stopIfTrue="1" operator="lessThan">
      <formula>G179</formula>
    </cfRule>
  </conditionalFormatting>
  <conditionalFormatting sqref="O179">
    <cfRule type="cellIs" dxfId="3670" priority="3606" stopIfTrue="1" operator="lessThan">
      <formula>G179</formula>
    </cfRule>
  </conditionalFormatting>
  <conditionalFormatting sqref="O179">
    <cfRule type="cellIs" dxfId="3669" priority="3605" stopIfTrue="1" operator="lessThan">
      <formula>G179</formula>
    </cfRule>
  </conditionalFormatting>
  <conditionalFormatting sqref="O179">
    <cfRule type="cellIs" dxfId="3668" priority="3604" stopIfTrue="1" operator="lessThan">
      <formula>G179</formula>
    </cfRule>
  </conditionalFormatting>
  <conditionalFormatting sqref="O179">
    <cfRule type="cellIs" dxfId="3667" priority="3603" stopIfTrue="1" operator="lessThan">
      <formula>G179</formula>
    </cfRule>
  </conditionalFormatting>
  <conditionalFormatting sqref="O179">
    <cfRule type="cellIs" dxfId="3666" priority="3602" stopIfTrue="1" operator="lessThan">
      <formula>G179</formula>
    </cfRule>
  </conditionalFormatting>
  <conditionalFormatting sqref="O179">
    <cfRule type="cellIs" dxfId="3665" priority="3601" stopIfTrue="1" operator="lessThan">
      <formula>G179</formula>
    </cfRule>
  </conditionalFormatting>
  <conditionalFormatting sqref="O179">
    <cfRule type="cellIs" dxfId="3664" priority="3600" stopIfTrue="1" operator="lessThan">
      <formula>G179</formula>
    </cfRule>
  </conditionalFormatting>
  <conditionalFormatting sqref="O179">
    <cfRule type="cellIs" dxfId="3663" priority="3599" stopIfTrue="1" operator="lessThan">
      <formula>G179</formula>
    </cfRule>
  </conditionalFormatting>
  <conditionalFormatting sqref="O179">
    <cfRule type="cellIs" dxfId="3662" priority="3598" stopIfTrue="1" operator="lessThan">
      <formula>G179</formula>
    </cfRule>
  </conditionalFormatting>
  <conditionalFormatting sqref="O179">
    <cfRule type="cellIs" dxfId="3661" priority="3597" stopIfTrue="1" operator="lessThan">
      <formula>G179</formula>
    </cfRule>
  </conditionalFormatting>
  <conditionalFormatting sqref="O179">
    <cfRule type="cellIs" dxfId="3660" priority="3596" stopIfTrue="1" operator="lessThan">
      <formula>G179</formula>
    </cfRule>
  </conditionalFormatting>
  <conditionalFormatting sqref="O179">
    <cfRule type="cellIs" dxfId="3659" priority="3595" stopIfTrue="1" operator="lessThan">
      <formula>G179</formula>
    </cfRule>
  </conditionalFormatting>
  <conditionalFormatting sqref="O179">
    <cfRule type="cellIs" dxfId="3658" priority="3594" stopIfTrue="1" operator="lessThan">
      <formula>G179</formula>
    </cfRule>
  </conditionalFormatting>
  <conditionalFormatting sqref="O179">
    <cfRule type="cellIs" dxfId="3657" priority="3593" stopIfTrue="1" operator="lessThan">
      <formula>G179</formula>
    </cfRule>
  </conditionalFormatting>
  <conditionalFormatting sqref="O179">
    <cfRule type="cellIs" dxfId="3656" priority="3592" stopIfTrue="1" operator="lessThan">
      <formula>G179</formula>
    </cfRule>
  </conditionalFormatting>
  <conditionalFormatting sqref="O179">
    <cfRule type="cellIs" dxfId="3655" priority="3591" stopIfTrue="1" operator="lessThan">
      <formula>G179</formula>
    </cfRule>
  </conditionalFormatting>
  <conditionalFormatting sqref="O179">
    <cfRule type="cellIs" dxfId="3654" priority="3590" stopIfTrue="1" operator="lessThan">
      <formula>G179</formula>
    </cfRule>
  </conditionalFormatting>
  <conditionalFormatting sqref="O179">
    <cfRule type="cellIs" dxfId="3653" priority="3589" stopIfTrue="1" operator="lessThan">
      <formula>G179</formula>
    </cfRule>
  </conditionalFormatting>
  <conditionalFormatting sqref="O179">
    <cfRule type="cellIs" dxfId="3652" priority="3588" stopIfTrue="1" operator="lessThan">
      <formula>G179</formula>
    </cfRule>
  </conditionalFormatting>
  <conditionalFormatting sqref="O179">
    <cfRule type="cellIs" dxfId="3651" priority="3587" stopIfTrue="1" operator="lessThan">
      <formula>G179</formula>
    </cfRule>
  </conditionalFormatting>
  <conditionalFormatting sqref="O179">
    <cfRule type="cellIs" dxfId="3650" priority="3586" stopIfTrue="1" operator="lessThan">
      <formula>G179</formula>
    </cfRule>
  </conditionalFormatting>
  <conditionalFormatting sqref="O179">
    <cfRule type="cellIs" dxfId="3649" priority="3585" stopIfTrue="1" operator="lessThan">
      <formula>G179</formula>
    </cfRule>
  </conditionalFormatting>
  <conditionalFormatting sqref="O179">
    <cfRule type="cellIs" dxfId="3648" priority="3584" stopIfTrue="1" operator="lessThan">
      <formula>G179</formula>
    </cfRule>
  </conditionalFormatting>
  <conditionalFormatting sqref="O179">
    <cfRule type="cellIs" dxfId="3647" priority="3583" stopIfTrue="1" operator="lessThan">
      <formula>G179</formula>
    </cfRule>
  </conditionalFormatting>
  <conditionalFormatting sqref="O179">
    <cfRule type="cellIs" dxfId="3646" priority="3582" stopIfTrue="1" operator="lessThan">
      <formula>G179</formula>
    </cfRule>
  </conditionalFormatting>
  <conditionalFormatting sqref="O179">
    <cfRule type="cellIs" dxfId="3645" priority="3581" stopIfTrue="1" operator="lessThan">
      <formula>G179</formula>
    </cfRule>
  </conditionalFormatting>
  <conditionalFormatting sqref="O179">
    <cfRule type="cellIs" dxfId="3644" priority="3580" stopIfTrue="1" operator="lessThan">
      <formula>G179</formula>
    </cfRule>
  </conditionalFormatting>
  <conditionalFormatting sqref="O179">
    <cfRule type="cellIs" dxfId="3643" priority="3579" stopIfTrue="1" operator="lessThan">
      <formula>G179</formula>
    </cfRule>
  </conditionalFormatting>
  <conditionalFormatting sqref="O179">
    <cfRule type="cellIs" dxfId="3642" priority="3578" stopIfTrue="1" operator="lessThan">
      <formula>G179</formula>
    </cfRule>
  </conditionalFormatting>
  <conditionalFormatting sqref="O179">
    <cfRule type="cellIs" dxfId="3641" priority="3577" stopIfTrue="1" operator="lessThan">
      <formula>G179</formula>
    </cfRule>
  </conditionalFormatting>
  <conditionalFormatting sqref="O179">
    <cfRule type="cellIs" dxfId="3640" priority="3576" stopIfTrue="1" operator="lessThan">
      <formula>G179</formula>
    </cfRule>
  </conditionalFormatting>
  <conditionalFormatting sqref="O179">
    <cfRule type="cellIs" dxfId="3639" priority="3575" stopIfTrue="1" operator="lessThan">
      <formula>G179</formula>
    </cfRule>
  </conditionalFormatting>
  <conditionalFormatting sqref="O179">
    <cfRule type="cellIs" dxfId="3638" priority="3574" stopIfTrue="1" operator="lessThan">
      <formula>G179</formula>
    </cfRule>
  </conditionalFormatting>
  <conditionalFormatting sqref="O179">
    <cfRule type="cellIs" dxfId="3637" priority="3573" stopIfTrue="1" operator="lessThan">
      <formula>G179</formula>
    </cfRule>
  </conditionalFormatting>
  <conditionalFormatting sqref="O179">
    <cfRule type="cellIs" dxfId="3636" priority="3572" stopIfTrue="1" operator="lessThan">
      <formula>G179</formula>
    </cfRule>
  </conditionalFormatting>
  <conditionalFormatting sqref="O179">
    <cfRule type="cellIs" dxfId="3635" priority="3571" stopIfTrue="1" operator="lessThan">
      <formula>G179</formula>
    </cfRule>
  </conditionalFormatting>
  <conditionalFormatting sqref="O179">
    <cfRule type="cellIs" dxfId="3634" priority="3570" stopIfTrue="1" operator="lessThan">
      <formula>G179</formula>
    </cfRule>
  </conditionalFormatting>
  <conditionalFormatting sqref="O179">
    <cfRule type="cellIs" dxfId="3633" priority="3569" stopIfTrue="1" operator="lessThan">
      <formula>G179</formula>
    </cfRule>
  </conditionalFormatting>
  <conditionalFormatting sqref="O179">
    <cfRule type="cellIs" dxfId="3632" priority="3568" stopIfTrue="1" operator="lessThan">
      <formula>G179</formula>
    </cfRule>
  </conditionalFormatting>
  <conditionalFormatting sqref="O179">
    <cfRule type="cellIs" dxfId="3631" priority="3567" stopIfTrue="1" operator="lessThan">
      <formula>G179</formula>
    </cfRule>
  </conditionalFormatting>
  <conditionalFormatting sqref="O179">
    <cfRule type="cellIs" dxfId="3630" priority="3566" stopIfTrue="1" operator="lessThan">
      <formula>G179</formula>
    </cfRule>
  </conditionalFormatting>
  <conditionalFormatting sqref="O179">
    <cfRule type="cellIs" dxfId="3629" priority="3565" stopIfTrue="1" operator="lessThan">
      <formula>G179</formula>
    </cfRule>
  </conditionalFormatting>
  <conditionalFormatting sqref="O179">
    <cfRule type="cellIs" dxfId="3628" priority="3564" stopIfTrue="1" operator="lessThan">
      <formula>G179</formula>
    </cfRule>
  </conditionalFormatting>
  <conditionalFormatting sqref="O179">
    <cfRule type="cellIs" dxfId="3627" priority="3563" stopIfTrue="1" operator="lessThan">
      <formula>G179</formula>
    </cfRule>
  </conditionalFormatting>
  <conditionalFormatting sqref="O179">
    <cfRule type="cellIs" dxfId="3626" priority="3562" stopIfTrue="1" operator="lessThan">
      <formula>G179</formula>
    </cfRule>
  </conditionalFormatting>
  <conditionalFormatting sqref="O179">
    <cfRule type="cellIs" dxfId="3625" priority="3561" stopIfTrue="1" operator="lessThan">
      <formula>G179</formula>
    </cfRule>
  </conditionalFormatting>
  <conditionalFormatting sqref="O179">
    <cfRule type="cellIs" dxfId="3624" priority="3560" stopIfTrue="1" operator="lessThan">
      <formula>G179</formula>
    </cfRule>
  </conditionalFormatting>
  <conditionalFormatting sqref="O179">
    <cfRule type="cellIs" dxfId="3623" priority="3559" stopIfTrue="1" operator="lessThan">
      <formula>G179</formula>
    </cfRule>
  </conditionalFormatting>
  <conditionalFormatting sqref="O179">
    <cfRule type="cellIs" dxfId="3622" priority="3558" stopIfTrue="1" operator="lessThan">
      <formula>G179</formula>
    </cfRule>
  </conditionalFormatting>
  <conditionalFormatting sqref="O179">
    <cfRule type="cellIs" dxfId="3621" priority="3557" stopIfTrue="1" operator="lessThan">
      <formula>G179</formula>
    </cfRule>
  </conditionalFormatting>
  <conditionalFormatting sqref="O179">
    <cfRule type="cellIs" dxfId="3620" priority="3556" stopIfTrue="1" operator="lessThan">
      <formula>G179</formula>
    </cfRule>
  </conditionalFormatting>
  <conditionalFormatting sqref="O179">
    <cfRule type="cellIs" dxfId="3619" priority="3555" stopIfTrue="1" operator="lessThan">
      <formula>G179</formula>
    </cfRule>
  </conditionalFormatting>
  <conditionalFormatting sqref="O179">
    <cfRule type="cellIs" dxfId="3618" priority="3554" stopIfTrue="1" operator="lessThan">
      <formula>G179</formula>
    </cfRule>
  </conditionalFormatting>
  <conditionalFormatting sqref="O179">
    <cfRule type="cellIs" dxfId="3617" priority="3553" stopIfTrue="1" operator="lessThan">
      <formula>G179</formula>
    </cfRule>
  </conditionalFormatting>
  <conditionalFormatting sqref="O179">
    <cfRule type="cellIs" dxfId="3616" priority="3552" stopIfTrue="1" operator="lessThan">
      <formula>G179</formula>
    </cfRule>
  </conditionalFormatting>
  <conditionalFormatting sqref="O179">
    <cfRule type="cellIs" dxfId="3615" priority="3551" stopIfTrue="1" operator="lessThan">
      <formula>G179</formula>
    </cfRule>
  </conditionalFormatting>
  <conditionalFormatting sqref="O179">
    <cfRule type="cellIs" dxfId="3614" priority="3550" stopIfTrue="1" operator="lessThan">
      <formula>G179</formula>
    </cfRule>
  </conditionalFormatting>
  <conditionalFormatting sqref="O179">
    <cfRule type="cellIs" dxfId="3613" priority="3549" stopIfTrue="1" operator="lessThan">
      <formula>G179</formula>
    </cfRule>
  </conditionalFormatting>
  <conditionalFormatting sqref="O179">
    <cfRule type="cellIs" dxfId="3612" priority="3548" stopIfTrue="1" operator="lessThan">
      <formula>G179</formula>
    </cfRule>
  </conditionalFormatting>
  <conditionalFormatting sqref="O179">
    <cfRule type="cellIs" dxfId="3611" priority="3547" stopIfTrue="1" operator="lessThan">
      <formula>G179</formula>
    </cfRule>
  </conditionalFormatting>
  <conditionalFormatting sqref="O179">
    <cfRule type="cellIs" dxfId="3610" priority="3546" stopIfTrue="1" operator="lessThan">
      <formula>G179</formula>
    </cfRule>
  </conditionalFormatting>
  <conditionalFormatting sqref="O179">
    <cfRule type="cellIs" dxfId="3609" priority="3545" stopIfTrue="1" operator="lessThan">
      <formula>G179</formula>
    </cfRule>
  </conditionalFormatting>
  <conditionalFormatting sqref="O179">
    <cfRule type="cellIs" dxfId="3608" priority="3544" stopIfTrue="1" operator="lessThan">
      <formula>G179</formula>
    </cfRule>
  </conditionalFormatting>
  <conditionalFormatting sqref="O179">
    <cfRule type="cellIs" dxfId="3607" priority="3543" stopIfTrue="1" operator="lessThan">
      <formula>G179</formula>
    </cfRule>
  </conditionalFormatting>
  <conditionalFormatting sqref="O179">
    <cfRule type="cellIs" dxfId="3606" priority="3542" stopIfTrue="1" operator="lessThan">
      <formula>G179</formula>
    </cfRule>
  </conditionalFormatting>
  <conditionalFormatting sqref="O179">
    <cfRule type="cellIs" dxfId="3605" priority="3541" stopIfTrue="1" operator="lessThan">
      <formula>G179</formula>
    </cfRule>
  </conditionalFormatting>
  <conditionalFormatting sqref="O179">
    <cfRule type="cellIs" dxfId="3604" priority="3540" stopIfTrue="1" operator="lessThan">
      <formula>G179</formula>
    </cfRule>
  </conditionalFormatting>
  <conditionalFormatting sqref="O179">
    <cfRule type="cellIs" dxfId="3603" priority="3539" stopIfTrue="1" operator="lessThan">
      <formula>G179</formula>
    </cfRule>
  </conditionalFormatting>
  <conditionalFormatting sqref="O179">
    <cfRule type="cellIs" dxfId="3602" priority="3538" stopIfTrue="1" operator="lessThan">
      <formula>G179</formula>
    </cfRule>
  </conditionalFormatting>
  <conditionalFormatting sqref="O179">
    <cfRule type="cellIs" dxfId="3601" priority="3537" stopIfTrue="1" operator="lessThan">
      <formula>G179</formula>
    </cfRule>
  </conditionalFormatting>
  <conditionalFormatting sqref="O179">
    <cfRule type="cellIs" dxfId="3600" priority="3536" stopIfTrue="1" operator="lessThan">
      <formula>G179</formula>
    </cfRule>
  </conditionalFormatting>
  <conditionalFormatting sqref="O179">
    <cfRule type="cellIs" dxfId="3599" priority="3535" stopIfTrue="1" operator="lessThan">
      <formula>G179</formula>
    </cfRule>
  </conditionalFormatting>
  <conditionalFormatting sqref="O179">
    <cfRule type="cellIs" dxfId="3598" priority="3534" stopIfTrue="1" operator="lessThan">
      <formula>G179</formula>
    </cfRule>
  </conditionalFormatting>
  <conditionalFormatting sqref="O179">
    <cfRule type="cellIs" dxfId="3597" priority="3533" stopIfTrue="1" operator="lessThan">
      <formula>G179</formula>
    </cfRule>
  </conditionalFormatting>
  <conditionalFormatting sqref="O179">
    <cfRule type="cellIs" dxfId="3596" priority="3532" stopIfTrue="1" operator="lessThan">
      <formula>G179</formula>
    </cfRule>
  </conditionalFormatting>
  <conditionalFormatting sqref="O179">
    <cfRule type="cellIs" dxfId="3595" priority="3531" stopIfTrue="1" operator="lessThan">
      <formula>G179</formula>
    </cfRule>
  </conditionalFormatting>
  <conditionalFormatting sqref="O179">
    <cfRule type="cellIs" dxfId="3594" priority="3530" stopIfTrue="1" operator="lessThan">
      <formula>G179</formula>
    </cfRule>
  </conditionalFormatting>
  <conditionalFormatting sqref="O179">
    <cfRule type="cellIs" dxfId="3593" priority="3529" stopIfTrue="1" operator="lessThan">
      <formula>G179</formula>
    </cfRule>
  </conditionalFormatting>
  <conditionalFormatting sqref="O179">
    <cfRule type="cellIs" dxfId="3592" priority="3528" stopIfTrue="1" operator="lessThan">
      <formula>G179</formula>
    </cfRule>
  </conditionalFormatting>
  <conditionalFormatting sqref="O179">
    <cfRule type="cellIs" dxfId="3591" priority="3527" stopIfTrue="1" operator="lessThan">
      <formula>G179</formula>
    </cfRule>
  </conditionalFormatting>
  <conditionalFormatting sqref="O179">
    <cfRule type="cellIs" dxfId="3590" priority="3526" stopIfTrue="1" operator="lessThan">
      <formula>G179</formula>
    </cfRule>
  </conditionalFormatting>
  <conditionalFormatting sqref="O179">
    <cfRule type="cellIs" dxfId="3589" priority="3525" stopIfTrue="1" operator="lessThan">
      <formula>G179</formula>
    </cfRule>
  </conditionalFormatting>
  <conditionalFormatting sqref="O179">
    <cfRule type="cellIs" dxfId="3588" priority="3524" stopIfTrue="1" operator="lessThan">
      <formula>G179</formula>
    </cfRule>
  </conditionalFormatting>
  <conditionalFormatting sqref="O179">
    <cfRule type="cellIs" dxfId="3587" priority="3523" stopIfTrue="1" operator="lessThan">
      <formula>G179</formula>
    </cfRule>
  </conditionalFormatting>
  <conditionalFormatting sqref="O179">
    <cfRule type="cellIs" dxfId="3586" priority="3522" stopIfTrue="1" operator="lessThan">
      <formula>G179</formula>
    </cfRule>
  </conditionalFormatting>
  <conditionalFormatting sqref="O179">
    <cfRule type="cellIs" dxfId="3585" priority="3521" stopIfTrue="1" operator="lessThan">
      <formula>G179</formula>
    </cfRule>
  </conditionalFormatting>
  <conditionalFormatting sqref="O179">
    <cfRule type="cellIs" dxfId="3584" priority="3520" stopIfTrue="1" operator="lessThan">
      <formula>G179</formula>
    </cfRule>
  </conditionalFormatting>
  <conditionalFormatting sqref="O179">
    <cfRule type="cellIs" dxfId="3583" priority="3519" stopIfTrue="1" operator="lessThan">
      <formula>G179</formula>
    </cfRule>
  </conditionalFormatting>
  <conditionalFormatting sqref="O179">
    <cfRule type="cellIs" dxfId="3582" priority="3518" stopIfTrue="1" operator="lessThan">
      <formula>G179</formula>
    </cfRule>
  </conditionalFormatting>
  <conditionalFormatting sqref="O179">
    <cfRule type="cellIs" dxfId="3581" priority="3517" stopIfTrue="1" operator="lessThan">
      <formula>G179</formula>
    </cfRule>
  </conditionalFormatting>
  <conditionalFormatting sqref="O179">
    <cfRule type="cellIs" dxfId="3580" priority="3516" stopIfTrue="1" operator="lessThan">
      <formula>G179</formula>
    </cfRule>
  </conditionalFormatting>
  <conditionalFormatting sqref="O179">
    <cfRule type="cellIs" dxfId="3579" priority="3515" stopIfTrue="1" operator="lessThan">
      <formula>G179</formula>
    </cfRule>
  </conditionalFormatting>
  <conditionalFormatting sqref="O179">
    <cfRule type="cellIs" dxfId="3578" priority="3514" stopIfTrue="1" operator="lessThan">
      <formula>G179</formula>
    </cfRule>
  </conditionalFormatting>
  <conditionalFormatting sqref="O179">
    <cfRule type="cellIs" dxfId="3577" priority="3513" stopIfTrue="1" operator="lessThan">
      <formula>G179</formula>
    </cfRule>
  </conditionalFormatting>
  <conditionalFormatting sqref="O179">
    <cfRule type="cellIs" dxfId="3576" priority="3512" stopIfTrue="1" operator="lessThan">
      <formula>G179</formula>
    </cfRule>
  </conditionalFormatting>
  <conditionalFormatting sqref="O179">
    <cfRule type="cellIs" dxfId="3575" priority="3511" stopIfTrue="1" operator="lessThan">
      <formula>G179</formula>
    </cfRule>
  </conditionalFormatting>
  <conditionalFormatting sqref="O179">
    <cfRule type="cellIs" dxfId="3574" priority="3510" stopIfTrue="1" operator="lessThan">
      <formula>G179</formula>
    </cfRule>
  </conditionalFormatting>
  <conditionalFormatting sqref="O179">
    <cfRule type="cellIs" dxfId="3573" priority="3509" stopIfTrue="1" operator="lessThan">
      <formula>G179</formula>
    </cfRule>
  </conditionalFormatting>
  <conditionalFormatting sqref="O179">
    <cfRule type="cellIs" dxfId="3572" priority="3508" stopIfTrue="1" operator="lessThan">
      <formula>G179</formula>
    </cfRule>
  </conditionalFormatting>
  <conditionalFormatting sqref="O179">
    <cfRule type="cellIs" dxfId="3571" priority="3507" stopIfTrue="1" operator="lessThan">
      <formula>G179</formula>
    </cfRule>
  </conditionalFormatting>
  <conditionalFormatting sqref="O179">
    <cfRule type="cellIs" dxfId="3570" priority="3506" stopIfTrue="1" operator="lessThan">
      <formula>G179</formula>
    </cfRule>
  </conditionalFormatting>
  <conditionalFormatting sqref="O179">
    <cfRule type="cellIs" dxfId="3569" priority="3505" stopIfTrue="1" operator="lessThan">
      <formula>G179</formula>
    </cfRule>
  </conditionalFormatting>
  <conditionalFormatting sqref="O179">
    <cfRule type="cellIs" dxfId="3568" priority="3504" stopIfTrue="1" operator="lessThan">
      <formula>G179</formula>
    </cfRule>
  </conditionalFormatting>
  <conditionalFormatting sqref="O179">
    <cfRule type="cellIs" dxfId="3567" priority="3503" stopIfTrue="1" operator="lessThan">
      <formula>G179</formula>
    </cfRule>
  </conditionalFormatting>
  <conditionalFormatting sqref="O179">
    <cfRule type="cellIs" dxfId="3566" priority="3502" stopIfTrue="1" operator="lessThan">
      <formula>G179</formula>
    </cfRule>
  </conditionalFormatting>
  <conditionalFormatting sqref="O179">
    <cfRule type="cellIs" dxfId="3565" priority="3501" stopIfTrue="1" operator="lessThan">
      <formula>G179</formula>
    </cfRule>
  </conditionalFormatting>
  <conditionalFormatting sqref="O179">
    <cfRule type="cellIs" dxfId="3564" priority="3500" stopIfTrue="1" operator="lessThan">
      <formula>G179</formula>
    </cfRule>
  </conditionalFormatting>
  <conditionalFormatting sqref="O179">
    <cfRule type="cellIs" dxfId="3563" priority="3499" stopIfTrue="1" operator="lessThan">
      <formula>G179</formula>
    </cfRule>
  </conditionalFormatting>
  <conditionalFormatting sqref="O179">
    <cfRule type="cellIs" dxfId="3562" priority="3498" stopIfTrue="1" operator="lessThan">
      <formula>G179</formula>
    </cfRule>
  </conditionalFormatting>
  <conditionalFormatting sqref="O179">
    <cfRule type="cellIs" dxfId="3561" priority="3497" stopIfTrue="1" operator="lessThan">
      <formula>G179</formula>
    </cfRule>
  </conditionalFormatting>
  <conditionalFormatting sqref="O179">
    <cfRule type="cellIs" dxfId="3560" priority="3496" stopIfTrue="1" operator="lessThan">
      <formula>G179</formula>
    </cfRule>
  </conditionalFormatting>
  <conditionalFormatting sqref="O179">
    <cfRule type="cellIs" dxfId="3559" priority="3495" stopIfTrue="1" operator="lessThan">
      <formula>G179</formula>
    </cfRule>
  </conditionalFormatting>
  <conditionalFormatting sqref="O179">
    <cfRule type="cellIs" dxfId="3558" priority="3494" stopIfTrue="1" operator="lessThan">
      <formula>G179</formula>
    </cfRule>
  </conditionalFormatting>
  <conditionalFormatting sqref="O179">
    <cfRule type="cellIs" dxfId="3557" priority="3493" stopIfTrue="1" operator="lessThan">
      <formula>G179</formula>
    </cfRule>
  </conditionalFormatting>
  <conditionalFormatting sqref="O179">
    <cfRule type="cellIs" dxfId="3556" priority="3492" stopIfTrue="1" operator="lessThan">
      <formula>G179</formula>
    </cfRule>
  </conditionalFormatting>
  <conditionalFormatting sqref="O179">
    <cfRule type="cellIs" dxfId="3555" priority="3491" stopIfTrue="1" operator="lessThan">
      <formula>G179</formula>
    </cfRule>
  </conditionalFormatting>
  <conditionalFormatting sqref="O179">
    <cfRule type="cellIs" dxfId="3554" priority="3490" stopIfTrue="1" operator="lessThan">
      <formula>G179</formula>
    </cfRule>
  </conditionalFormatting>
  <conditionalFormatting sqref="O179">
    <cfRule type="cellIs" dxfId="3553" priority="3489" stopIfTrue="1" operator="lessThan">
      <formula>G179</formula>
    </cfRule>
  </conditionalFormatting>
  <conditionalFormatting sqref="O179">
    <cfRule type="cellIs" dxfId="3552" priority="3488" stopIfTrue="1" operator="lessThan">
      <formula>G179</formula>
    </cfRule>
  </conditionalFormatting>
  <conditionalFormatting sqref="O179">
    <cfRule type="cellIs" dxfId="3551" priority="3487" stopIfTrue="1" operator="lessThan">
      <formula>G179</formula>
    </cfRule>
  </conditionalFormatting>
  <conditionalFormatting sqref="O179">
    <cfRule type="cellIs" dxfId="3550" priority="3486" stopIfTrue="1" operator="lessThan">
      <formula>G179</formula>
    </cfRule>
  </conditionalFormatting>
  <conditionalFormatting sqref="O179">
    <cfRule type="cellIs" dxfId="3549" priority="3485" stopIfTrue="1" operator="lessThan">
      <formula>G179</formula>
    </cfRule>
  </conditionalFormatting>
  <conditionalFormatting sqref="O179">
    <cfRule type="cellIs" dxfId="3548" priority="3484" stopIfTrue="1" operator="lessThan">
      <formula>G179</formula>
    </cfRule>
  </conditionalFormatting>
  <conditionalFormatting sqref="O179">
    <cfRule type="cellIs" dxfId="3547" priority="3483" stopIfTrue="1" operator="lessThan">
      <formula>G179</formula>
    </cfRule>
  </conditionalFormatting>
  <conditionalFormatting sqref="O179">
    <cfRule type="cellIs" dxfId="3546" priority="3482" stopIfTrue="1" operator="lessThan">
      <formula>G179</formula>
    </cfRule>
  </conditionalFormatting>
  <conditionalFormatting sqref="O179">
    <cfRule type="cellIs" dxfId="3545" priority="3481" stopIfTrue="1" operator="lessThan">
      <formula>G179</formula>
    </cfRule>
  </conditionalFormatting>
  <conditionalFormatting sqref="O179">
    <cfRule type="cellIs" dxfId="3544" priority="3480" stopIfTrue="1" operator="lessThan">
      <formula>G179</formula>
    </cfRule>
  </conditionalFormatting>
  <conditionalFormatting sqref="O179">
    <cfRule type="cellIs" dxfId="3543" priority="3479" stopIfTrue="1" operator="lessThan">
      <formula>G179</formula>
    </cfRule>
  </conditionalFormatting>
  <conditionalFormatting sqref="O179">
    <cfRule type="cellIs" dxfId="3542" priority="3478" stopIfTrue="1" operator="lessThan">
      <formula>G179</formula>
    </cfRule>
  </conditionalFormatting>
  <conditionalFormatting sqref="O179">
    <cfRule type="cellIs" dxfId="3541" priority="3477" stopIfTrue="1" operator="lessThan">
      <formula>G179</formula>
    </cfRule>
  </conditionalFormatting>
  <conditionalFormatting sqref="O179">
    <cfRule type="cellIs" dxfId="3540" priority="3476" stopIfTrue="1" operator="lessThan">
      <formula>G179</formula>
    </cfRule>
  </conditionalFormatting>
  <conditionalFormatting sqref="O179">
    <cfRule type="cellIs" dxfId="3539" priority="3475" stopIfTrue="1" operator="lessThan">
      <formula>G179</formula>
    </cfRule>
  </conditionalFormatting>
  <conditionalFormatting sqref="O179">
    <cfRule type="cellIs" dxfId="3538" priority="3474" stopIfTrue="1" operator="lessThan">
      <formula>G179</formula>
    </cfRule>
  </conditionalFormatting>
  <conditionalFormatting sqref="O179">
    <cfRule type="cellIs" dxfId="3537" priority="3473" stopIfTrue="1" operator="lessThan">
      <formula>G179</formula>
    </cfRule>
  </conditionalFormatting>
  <conditionalFormatting sqref="O179">
    <cfRule type="cellIs" dxfId="3536" priority="3472" stopIfTrue="1" operator="lessThan">
      <formula>G179</formula>
    </cfRule>
  </conditionalFormatting>
  <conditionalFormatting sqref="O179">
    <cfRule type="cellIs" dxfId="3535" priority="3471" stopIfTrue="1" operator="lessThan">
      <formula>G179</formula>
    </cfRule>
  </conditionalFormatting>
  <conditionalFormatting sqref="O179">
    <cfRule type="cellIs" dxfId="3534" priority="3470" stopIfTrue="1" operator="lessThan">
      <formula>G179</formula>
    </cfRule>
  </conditionalFormatting>
  <conditionalFormatting sqref="O179">
    <cfRule type="cellIs" dxfId="3533" priority="3469" stopIfTrue="1" operator="lessThan">
      <formula>G179</formula>
    </cfRule>
  </conditionalFormatting>
  <conditionalFormatting sqref="O179">
    <cfRule type="cellIs" dxfId="3532" priority="3468" stopIfTrue="1" operator="lessThan">
      <formula>G179</formula>
    </cfRule>
  </conditionalFormatting>
  <conditionalFormatting sqref="O179">
    <cfRule type="cellIs" dxfId="3531" priority="3467" stopIfTrue="1" operator="lessThan">
      <formula>G179</formula>
    </cfRule>
  </conditionalFormatting>
  <conditionalFormatting sqref="O179">
    <cfRule type="cellIs" dxfId="3530" priority="3466" stopIfTrue="1" operator="lessThan">
      <formula>G179</formula>
    </cfRule>
  </conditionalFormatting>
  <conditionalFormatting sqref="O179">
    <cfRule type="cellIs" dxfId="3529" priority="3465" stopIfTrue="1" operator="lessThan">
      <formula>G179</formula>
    </cfRule>
  </conditionalFormatting>
  <conditionalFormatting sqref="O179">
    <cfRule type="cellIs" dxfId="3528" priority="3464" stopIfTrue="1" operator="lessThan">
      <formula>G179</formula>
    </cfRule>
  </conditionalFormatting>
  <conditionalFormatting sqref="O179">
    <cfRule type="cellIs" dxfId="3527" priority="3463" stopIfTrue="1" operator="lessThan">
      <formula>G179</formula>
    </cfRule>
  </conditionalFormatting>
  <conditionalFormatting sqref="O179">
    <cfRule type="cellIs" dxfId="3526" priority="3462" stopIfTrue="1" operator="lessThan">
      <formula>G179</formula>
    </cfRule>
  </conditionalFormatting>
  <conditionalFormatting sqref="O179">
    <cfRule type="cellIs" dxfId="3525" priority="3461" stopIfTrue="1" operator="lessThan">
      <formula>G179</formula>
    </cfRule>
  </conditionalFormatting>
  <conditionalFormatting sqref="O179">
    <cfRule type="cellIs" dxfId="3524" priority="3460" stopIfTrue="1" operator="lessThan">
      <formula>G179</formula>
    </cfRule>
  </conditionalFormatting>
  <conditionalFormatting sqref="O179">
    <cfRule type="cellIs" dxfId="3523" priority="3459" stopIfTrue="1" operator="lessThan">
      <formula>G179</formula>
    </cfRule>
  </conditionalFormatting>
  <conditionalFormatting sqref="O179">
    <cfRule type="cellIs" dxfId="3522" priority="3458" stopIfTrue="1" operator="lessThan">
      <formula>G179</formula>
    </cfRule>
  </conditionalFormatting>
  <conditionalFormatting sqref="O179">
    <cfRule type="cellIs" dxfId="3521" priority="3457" stopIfTrue="1" operator="lessThan">
      <formula>G179</formula>
    </cfRule>
  </conditionalFormatting>
  <conditionalFormatting sqref="O179">
    <cfRule type="cellIs" dxfId="3520" priority="3456" stopIfTrue="1" operator="lessThan">
      <formula>G179</formula>
    </cfRule>
  </conditionalFormatting>
  <conditionalFormatting sqref="O179">
    <cfRule type="cellIs" dxfId="3519" priority="3455" stopIfTrue="1" operator="lessThan">
      <formula>G179</formula>
    </cfRule>
  </conditionalFormatting>
  <conditionalFormatting sqref="O179">
    <cfRule type="cellIs" dxfId="3518" priority="3454" stopIfTrue="1" operator="lessThan">
      <formula>G179</formula>
    </cfRule>
  </conditionalFormatting>
  <conditionalFormatting sqref="O179">
    <cfRule type="cellIs" dxfId="3517" priority="3453" stopIfTrue="1" operator="lessThan">
      <formula>G179</formula>
    </cfRule>
  </conditionalFormatting>
  <conditionalFormatting sqref="O179">
    <cfRule type="cellIs" dxfId="3516" priority="3452" stopIfTrue="1" operator="lessThan">
      <formula>G179</formula>
    </cfRule>
  </conditionalFormatting>
  <conditionalFormatting sqref="O179">
    <cfRule type="cellIs" dxfId="3515" priority="3451" stopIfTrue="1" operator="lessThan">
      <formula>G179</formula>
    </cfRule>
  </conditionalFormatting>
  <conditionalFormatting sqref="O179">
    <cfRule type="cellIs" dxfId="3514" priority="3450" stopIfTrue="1" operator="lessThan">
      <formula>G179</formula>
    </cfRule>
  </conditionalFormatting>
  <conditionalFormatting sqref="O179">
    <cfRule type="cellIs" dxfId="3513" priority="3449" stopIfTrue="1" operator="lessThan">
      <formula>G179</formula>
    </cfRule>
  </conditionalFormatting>
  <conditionalFormatting sqref="O179">
    <cfRule type="cellIs" dxfId="3512" priority="3448" stopIfTrue="1" operator="lessThan">
      <formula>G179</formula>
    </cfRule>
  </conditionalFormatting>
  <conditionalFormatting sqref="O179">
    <cfRule type="cellIs" dxfId="3511" priority="3447" stopIfTrue="1" operator="lessThan">
      <formula>G179</formula>
    </cfRule>
  </conditionalFormatting>
  <conditionalFormatting sqref="O179">
    <cfRule type="cellIs" dxfId="3510" priority="3446" stopIfTrue="1" operator="lessThan">
      <formula>G179</formula>
    </cfRule>
  </conditionalFormatting>
  <conditionalFormatting sqref="O179">
    <cfRule type="cellIs" dxfId="3509" priority="3445" stopIfTrue="1" operator="lessThan">
      <formula>G179</formula>
    </cfRule>
  </conditionalFormatting>
  <conditionalFormatting sqref="O179">
    <cfRule type="cellIs" dxfId="3508" priority="3444" stopIfTrue="1" operator="lessThan">
      <formula>G179</formula>
    </cfRule>
  </conditionalFormatting>
  <conditionalFormatting sqref="O179">
    <cfRule type="cellIs" dxfId="3507" priority="3443" stopIfTrue="1" operator="lessThan">
      <formula>G179</formula>
    </cfRule>
  </conditionalFormatting>
  <conditionalFormatting sqref="O179">
    <cfRule type="cellIs" dxfId="3506" priority="3442" stopIfTrue="1" operator="lessThan">
      <formula>G179</formula>
    </cfRule>
  </conditionalFormatting>
  <conditionalFormatting sqref="O179">
    <cfRule type="cellIs" dxfId="3505" priority="3441" stopIfTrue="1" operator="lessThan">
      <formula>G179</formula>
    </cfRule>
  </conditionalFormatting>
  <conditionalFormatting sqref="O179">
    <cfRule type="cellIs" dxfId="3504" priority="3440" stopIfTrue="1" operator="lessThan">
      <formula>G179</formula>
    </cfRule>
  </conditionalFormatting>
  <conditionalFormatting sqref="O179">
    <cfRule type="cellIs" dxfId="3503" priority="3439" stopIfTrue="1" operator="lessThan">
      <formula>G179</formula>
    </cfRule>
  </conditionalFormatting>
  <conditionalFormatting sqref="O179">
    <cfRule type="cellIs" dxfId="3502" priority="3438" stopIfTrue="1" operator="lessThan">
      <formula>G179</formula>
    </cfRule>
  </conditionalFormatting>
  <conditionalFormatting sqref="O179">
    <cfRule type="cellIs" dxfId="3501" priority="3437" stopIfTrue="1" operator="lessThan">
      <formula>G179</formula>
    </cfRule>
  </conditionalFormatting>
  <conditionalFormatting sqref="O179">
    <cfRule type="cellIs" dxfId="3500" priority="3436" stopIfTrue="1" operator="lessThan">
      <formula>G179</formula>
    </cfRule>
  </conditionalFormatting>
  <conditionalFormatting sqref="O179">
    <cfRule type="cellIs" dxfId="3499" priority="3435" stopIfTrue="1" operator="lessThan">
      <formula>G179</formula>
    </cfRule>
  </conditionalFormatting>
  <conditionalFormatting sqref="O179">
    <cfRule type="cellIs" dxfId="3498" priority="3434" stopIfTrue="1" operator="lessThan">
      <formula>G179</formula>
    </cfRule>
  </conditionalFormatting>
  <conditionalFormatting sqref="O179">
    <cfRule type="cellIs" dxfId="3497" priority="3433" stopIfTrue="1" operator="lessThan">
      <formula>G179</formula>
    </cfRule>
  </conditionalFormatting>
  <conditionalFormatting sqref="O179">
    <cfRule type="cellIs" dxfId="3496" priority="3432" stopIfTrue="1" operator="lessThan">
      <formula>G179</formula>
    </cfRule>
  </conditionalFormatting>
  <conditionalFormatting sqref="O179">
    <cfRule type="cellIs" dxfId="3495" priority="3431" stopIfTrue="1" operator="lessThan">
      <formula>G179</formula>
    </cfRule>
  </conditionalFormatting>
  <conditionalFormatting sqref="O179">
    <cfRule type="cellIs" dxfId="3494" priority="3430" stopIfTrue="1" operator="lessThan">
      <formula>G179</formula>
    </cfRule>
  </conditionalFormatting>
  <conditionalFormatting sqref="O179">
    <cfRule type="cellIs" dxfId="3493" priority="3429" stopIfTrue="1" operator="lessThan">
      <formula>G179</formula>
    </cfRule>
  </conditionalFormatting>
  <conditionalFormatting sqref="O179">
    <cfRule type="cellIs" dxfId="3492" priority="3428" stopIfTrue="1" operator="lessThan">
      <formula>G179</formula>
    </cfRule>
  </conditionalFormatting>
  <conditionalFormatting sqref="O179">
    <cfRule type="cellIs" dxfId="3491" priority="3427" stopIfTrue="1" operator="lessThan">
      <formula>G179</formula>
    </cfRule>
  </conditionalFormatting>
  <conditionalFormatting sqref="O179">
    <cfRule type="cellIs" dxfId="3490" priority="3426" stopIfTrue="1" operator="lessThan">
      <formula>G179</formula>
    </cfRule>
  </conditionalFormatting>
  <conditionalFormatting sqref="O179">
    <cfRule type="cellIs" dxfId="3489" priority="3425" stopIfTrue="1" operator="lessThan">
      <formula>G179</formula>
    </cfRule>
  </conditionalFormatting>
  <conditionalFormatting sqref="O179">
    <cfRule type="cellIs" dxfId="3488" priority="3424" stopIfTrue="1" operator="lessThan">
      <formula>G179</formula>
    </cfRule>
  </conditionalFormatting>
  <conditionalFormatting sqref="O179">
    <cfRule type="cellIs" dxfId="3487" priority="3423" stopIfTrue="1" operator="lessThan">
      <formula>G179</formula>
    </cfRule>
  </conditionalFormatting>
  <conditionalFormatting sqref="O179">
    <cfRule type="cellIs" dxfId="3486" priority="3422" stopIfTrue="1" operator="lessThan">
      <formula>G179</formula>
    </cfRule>
  </conditionalFormatting>
  <conditionalFormatting sqref="O179">
    <cfRule type="cellIs" dxfId="3485" priority="3421" stopIfTrue="1" operator="lessThan">
      <formula>G179</formula>
    </cfRule>
  </conditionalFormatting>
  <conditionalFormatting sqref="O179">
    <cfRule type="cellIs" dxfId="3484" priority="3420" stopIfTrue="1" operator="lessThan">
      <formula>G179</formula>
    </cfRule>
  </conditionalFormatting>
  <conditionalFormatting sqref="O179">
    <cfRule type="cellIs" dxfId="3483" priority="3419" stopIfTrue="1" operator="lessThan">
      <formula>G179</formula>
    </cfRule>
  </conditionalFormatting>
  <conditionalFormatting sqref="O179">
    <cfRule type="cellIs" dxfId="3482" priority="3418" stopIfTrue="1" operator="lessThan">
      <formula>G179</formula>
    </cfRule>
  </conditionalFormatting>
  <conditionalFormatting sqref="O179">
    <cfRule type="cellIs" dxfId="3481" priority="3417" stopIfTrue="1" operator="lessThan">
      <formula>G179</formula>
    </cfRule>
  </conditionalFormatting>
  <conditionalFormatting sqref="O179">
    <cfRule type="cellIs" dxfId="3480" priority="3416" stopIfTrue="1" operator="lessThan">
      <formula>G179</formula>
    </cfRule>
  </conditionalFormatting>
  <conditionalFormatting sqref="O179">
    <cfRule type="cellIs" dxfId="3479" priority="3415" stopIfTrue="1" operator="lessThan">
      <formula>G179</formula>
    </cfRule>
  </conditionalFormatting>
  <conditionalFormatting sqref="O179">
    <cfRule type="cellIs" dxfId="3478" priority="3414" stopIfTrue="1" operator="lessThan">
      <formula>G179</formula>
    </cfRule>
  </conditionalFormatting>
  <conditionalFormatting sqref="O179">
    <cfRule type="cellIs" dxfId="3477" priority="3413" stopIfTrue="1" operator="lessThan">
      <formula>G179</formula>
    </cfRule>
  </conditionalFormatting>
  <conditionalFormatting sqref="O179">
    <cfRule type="cellIs" dxfId="3476" priority="3412" stopIfTrue="1" operator="lessThan">
      <formula>G179</formula>
    </cfRule>
  </conditionalFormatting>
  <conditionalFormatting sqref="O179">
    <cfRule type="cellIs" dxfId="3475" priority="3411" stopIfTrue="1" operator="lessThan">
      <formula>G179</formula>
    </cfRule>
  </conditionalFormatting>
  <conditionalFormatting sqref="O179">
    <cfRule type="cellIs" dxfId="3474" priority="3410" stopIfTrue="1" operator="lessThan">
      <formula>G179</formula>
    </cfRule>
  </conditionalFormatting>
  <conditionalFormatting sqref="O179">
    <cfRule type="cellIs" dxfId="3473" priority="3409" stopIfTrue="1" operator="lessThan">
      <formula>G179</formula>
    </cfRule>
  </conditionalFormatting>
  <conditionalFormatting sqref="O179">
    <cfRule type="cellIs" dxfId="3472" priority="3408" stopIfTrue="1" operator="lessThan">
      <formula>G179</formula>
    </cfRule>
  </conditionalFormatting>
  <conditionalFormatting sqref="O179">
    <cfRule type="cellIs" dxfId="3471" priority="3407" stopIfTrue="1" operator="lessThan">
      <formula>G179</formula>
    </cfRule>
  </conditionalFormatting>
  <conditionalFormatting sqref="O179">
    <cfRule type="cellIs" dxfId="3470" priority="3406" stopIfTrue="1" operator="lessThan">
      <formula>G179</formula>
    </cfRule>
  </conditionalFormatting>
  <conditionalFormatting sqref="O179">
    <cfRule type="cellIs" dxfId="3469" priority="3405" stopIfTrue="1" operator="lessThan">
      <formula>G179</formula>
    </cfRule>
  </conditionalFormatting>
  <conditionalFormatting sqref="O179">
    <cfRule type="cellIs" dxfId="3468" priority="3404" stopIfTrue="1" operator="lessThan">
      <formula>G179</formula>
    </cfRule>
  </conditionalFormatting>
  <conditionalFormatting sqref="O179">
    <cfRule type="cellIs" dxfId="3467" priority="3403" stopIfTrue="1" operator="lessThan">
      <formula>G179</formula>
    </cfRule>
  </conditionalFormatting>
  <conditionalFormatting sqref="O179">
    <cfRule type="cellIs" dxfId="3466" priority="3402" stopIfTrue="1" operator="lessThan">
      <formula>G179</formula>
    </cfRule>
  </conditionalFormatting>
  <conditionalFormatting sqref="O179">
    <cfRule type="cellIs" dxfId="3465" priority="3401" stopIfTrue="1" operator="lessThan">
      <formula>G179</formula>
    </cfRule>
  </conditionalFormatting>
  <conditionalFormatting sqref="O179">
    <cfRule type="cellIs" dxfId="3464" priority="3400" stopIfTrue="1" operator="lessThan">
      <formula>G179</formula>
    </cfRule>
  </conditionalFormatting>
  <conditionalFormatting sqref="O179">
    <cfRule type="cellIs" dxfId="3463" priority="3399" stopIfTrue="1" operator="lessThan">
      <formula>G179</formula>
    </cfRule>
  </conditionalFormatting>
  <conditionalFormatting sqref="O179">
    <cfRule type="cellIs" dxfId="3462" priority="3398" stopIfTrue="1" operator="lessThan">
      <formula>G179</formula>
    </cfRule>
  </conditionalFormatting>
  <conditionalFormatting sqref="O179">
    <cfRule type="cellIs" dxfId="3461" priority="3397" stopIfTrue="1" operator="lessThan">
      <formula>G179</formula>
    </cfRule>
  </conditionalFormatting>
  <conditionalFormatting sqref="O179">
    <cfRule type="cellIs" dxfId="3460" priority="3396" stopIfTrue="1" operator="lessThan">
      <formula>G179</formula>
    </cfRule>
  </conditionalFormatting>
  <conditionalFormatting sqref="O179">
    <cfRule type="cellIs" dxfId="3459" priority="3395" stopIfTrue="1" operator="lessThan">
      <formula>G179</formula>
    </cfRule>
  </conditionalFormatting>
  <conditionalFormatting sqref="O179">
    <cfRule type="cellIs" dxfId="3458" priority="3394" stopIfTrue="1" operator="lessThan">
      <formula>G179</formula>
    </cfRule>
  </conditionalFormatting>
  <conditionalFormatting sqref="O179">
    <cfRule type="cellIs" dxfId="3457" priority="3393" stopIfTrue="1" operator="lessThan">
      <formula>G179</formula>
    </cfRule>
  </conditionalFormatting>
  <conditionalFormatting sqref="O179">
    <cfRule type="cellIs" dxfId="3456" priority="3392" stopIfTrue="1" operator="lessThan">
      <formula>G179</formula>
    </cfRule>
  </conditionalFormatting>
  <conditionalFormatting sqref="O179">
    <cfRule type="cellIs" dxfId="3455" priority="3391" stopIfTrue="1" operator="lessThan">
      <formula>G179</formula>
    </cfRule>
  </conditionalFormatting>
  <conditionalFormatting sqref="O179">
    <cfRule type="cellIs" dxfId="3454" priority="3390" stopIfTrue="1" operator="lessThan">
      <formula>G179</formula>
    </cfRule>
  </conditionalFormatting>
  <conditionalFormatting sqref="O179">
    <cfRule type="cellIs" dxfId="3453" priority="3389" stopIfTrue="1" operator="lessThan">
      <formula>G179</formula>
    </cfRule>
  </conditionalFormatting>
  <conditionalFormatting sqref="O179">
    <cfRule type="cellIs" dxfId="3452" priority="3388" stopIfTrue="1" operator="lessThan">
      <formula>G179</formula>
    </cfRule>
  </conditionalFormatting>
  <conditionalFormatting sqref="O179">
    <cfRule type="cellIs" dxfId="3451" priority="3387" stopIfTrue="1" operator="lessThan">
      <formula>G179</formula>
    </cfRule>
  </conditionalFormatting>
  <conditionalFormatting sqref="O179">
    <cfRule type="cellIs" dxfId="3450" priority="3386" stopIfTrue="1" operator="lessThan">
      <formula>G179</formula>
    </cfRule>
  </conditionalFormatting>
  <conditionalFormatting sqref="O179">
    <cfRule type="cellIs" dxfId="3449" priority="3385" stopIfTrue="1" operator="lessThan">
      <formula>G179</formula>
    </cfRule>
  </conditionalFormatting>
  <conditionalFormatting sqref="O179">
    <cfRule type="cellIs" dxfId="3448" priority="3384" stopIfTrue="1" operator="lessThan">
      <formula>G179</formula>
    </cfRule>
  </conditionalFormatting>
  <conditionalFormatting sqref="O179">
    <cfRule type="cellIs" dxfId="3447" priority="3383" stopIfTrue="1" operator="lessThan">
      <formula>G179</formula>
    </cfRule>
  </conditionalFormatting>
  <conditionalFormatting sqref="O179">
    <cfRule type="cellIs" dxfId="3446" priority="3382" stopIfTrue="1" operator="lessThan">
      <formula>G179</formula>
    </cfRule>
  </conditionalFormatting>
  <conditionalFormatting sqref="O179">
    <cfRule type="cellIs" dxfId="3445" priority="3381" stopIfTrue="1" operator="lessThan">
      <formula>G179</formula>
    </cfRule>
  </conditionalFormatting>
  <conditionalFormatting sqref="O179">
    <cfRule type="cellIs" dxfId="3444" priority="3380" stopIfTrue="1" operator="lessThan">
      <formula>G179</formula>
    </cfRule>
  </conditionalFormatting>
  <conditionalFormatting sqref="O179">
    <cfRule type="cellIs" dxfId="3443" priority="3379" stopIfTrue="1" operator="lessThan">
      <formula>G179</formula>
    </cfRule>
  </conditionalFormatting>
  <conditionalFormatting sqref="O179">
    <cfRule type="cellIs" dxfId="3442" priority="3378" stopIfTrue="1" operator="lessThan">
      <formula>G179</formula>
    </cfRule>
  </conditionalFormatting>
  <conditionalFormatting sqref="O179">
    <cfRule type="cellIs" dxfId="3441" priority="3377" stopIfTrue="1" operator="lessThan">
      <formula>G179</formula>
    </cfRule>
  </conditionalFormatting>
  <conditionalFormatting sqref="O179">
    <cfRule type="cellIs" dxfId="3440" priority="3376" stopIfTrue="1" operator="lessThan">
      <formula>G179</formula>
    </cfRule>
  </conditionalFormatting>
  <conditionalFormatting sqref="O179">
    <cfRule type="cellIs" dxfId="3439" priority="3375" stopIfTrue="1" operator="lessThan">
      <formula>G179</formula>
    </cfRule>
  </conditionalFormatting>
  <conditionalFormatting sqref="O179">
    <cfRule type="cellIs" dxfId="3438" priority="3374" stopIfTrue="1" operator="lessThan">
      <formula>G179</formula>
    </cfRule>
  </conditionalFormatting>
  <conditionalFormatting sqref="O179">
    <cfRule type="cellIs" dxfId="3437" priority="3373" stopIfTrue="1" operator="lessThan">
      <formula>G179</formula>
    </cfRule>
  </conditionalFormatting>
  <conditionalFormatting sqref="O179">
    <cfRule type="cellIs" dxfId="3436" priority="3372" stopIfTrue="1" operator="lessThan">
      <formula>G179</formula>
    </cfRule>
  </conditionalFormatting>
  <conditionalFormatting sqref="O179">
    <cfRule type="cellIs" dxfId="3435" priority="3371" stopIfTrue="1" operator="lessThan">
      <formula>G179</formula>
    </cfRule>
  </conditionalFormatting>
  <conditionalFormatting sqref="O179">
    <cfRule type="cellIs" dxfId="3434" priority="3370" stopIfTrue="1" operator="lessThan">
      <formula>G179</formula>
    </cfRule>
  </conditionalFormatting>
  <conditionalFormatting sqref="O179">
    <cfRule type="cellIs" dxfId="3433" priority="3369" stopIfTrue="1" operator="lessThan">
      <formula>G179</formula>
    </cfRule>
  </conditionalFormatting>
  <conditionalFormatting sqref="O179">
    <cfRule type="cellIs" dxfId="3432" priority="3368" stopIfTrue="1" operator="lessThan">
      <formula>G179</formula>
    </cfRule>
  </conditionalFormatting>
  <conditionalFormatting sqref="O179">
    <cfRule type="cellIs" dxfId="3431" priority="3367" stopIfTrue="1" operator="lessThan">
      <formula>G179</formula>
    </cfRule>
  </conditionalFormatting>
  <conditionalFormatting sqref="O179">
    <cfRule type="cellIs" dxfId="3430" priority="3366" stopIfTrue="1" operator="lessThan">
      <formula>G179</formula>
    </cfRule>
  </conditionalFormatting>
  <conditionalFormatting sqref="O179">
    <cfRule type="cellIs" dxfId="3429" priority="3365" stopIfTrue="1" operator="lessThan">
      <formula>G179</formula>
    </cfRule>
  </conditionalFormatting>
  <conditionalFormatting sqref="O179">
    <cfRule type="cellIs" dxfId="3428" priority="3364" stopIfTrue="1" operator="lessThan">
      <formula>G179</formula>
    </cfRule>
  </conditionalFormatting>
  <conditionalFormatting sqref="O179">
    <cfRule type="cellIs" dxfId="3427" priority="3363" stopIfTrue="1" operator="lessThan">
      <formula>G179</formula>
    </cfRule>
  </conditionalFormatting>
  <conditionalFormatting sqref="O179">
    <cfRule type="cellIs" dxfId="3426" priority="3362" stopIfTrue="1" operator="lessThan">
      <formula>G179</formula>
    </cfRule>
  </conditionalFormatting>
  <conditionalFormatting sqref="O179">
    <cfRule type="cellIs" dxfId="3425" priority="3361" stopIfTrue="1" operator="lessThan">
      <formula>G179</formula>
    </cfRule>
  </conditionalFormatting>
  <conditionalFormatting sqref="O179">
    <cfRule type="cellIs" dxfId="3424" priority="3360" stopIfTrue="1" operator="lessThan">
      <formula>G179</formula>
    </cfRule>
  </conditionalFormatting>
  <conditionalFormatting sqref="O179">
    <cfRule type="cellIs" dxfId="3423" priority="3359" stopIfTrue="1" operator="lessThan">
      <formula>G179</formula>
    </cfRule>
  </conditionalFormatting>
  <conditionalFormatting sqref="O179">
    <cfRule type="cellIs" dxfId="3422" priority="3358" stopIfTrue="1" operator="lessThan">
      <formula>G179</formula>
    </cfRule>
  </conditionalFormatting>
  <conditionalFormatting sqref="O179">
    <cfRule type="cellIs" dxfId="3421" priority="3357" stopIfTrue="1" operator="lessThan">
      <formula>G179</formula>
    </cfRule>
  </conditionalFormatting>
  <conditionalFormatting sqref="O179">
    <cfRule type="cellIs" dxfId="3420" priority="3356" stopIfTrue="1" operator="lessThan">
      <formula>G179</formula>
    </cfRule>
  </conditionalFormatting>
  <conditionalFormatting sqref="O179">
    <cfRule type="cellIs" dxfId="3419" priority="3355" stopIfTrue="1" operator="lessThan">
      <formula>G179</formula>
    </cfRule>
  </conditionalFormatting>
  <conditionalFormatting sqref="O179">
    <cfRule type="cellIs" dxfId="3418" priority="3354" stopIfTrue="1" operator="lessThan">
      <formula>G179</formula>
    </cfRule>
  </conditionalFormatting>
  <conditionalFormatting sqref="O179">
    <cfRule type="cellIs" dxfId="3417" priority="3353" stopIfTrue="1" operator="lessThan">
      <formula>G179</formula>
    </cfRule>
  </conditionalFormatting>
  <conditionalFormatting sqref="O179">
    <cfRule type="cellIs" dxfId="3416" priority="3352" stopIfTrue="1" operator="lessThan">
      <formula>G179</formula>
    </cfRule>
  </conditionalFormatting>
  <conditionalFormatting sqref="O179">
    <cfRule type="cellIs" dxfId="3415" priority="3351" stopIfTrue="1" operator="lessThan">
      <formula>G179</formula>
    </cfRule>
  </conditionalFormatting>
  <conditionalFormatting sqref="O179">
    <cfRule type="cellIs" dxfId="3414" priority="3350" stopIfTrue="1" operator="lessThan">
      <formula>G179</formula>
    </cfRule>
  </conditionalFormatting>
  <conditionalFormatting sqref="O179">
    <cfRule type="cellIs" dxfId="3413" priority="3349" stopIfTrue="1" operator="lessThan">
      <formula>G179</formula>
    </cfRule>
  </conditionalFormatting>
  <conditionalFormatting sqref="O179">
    <cfRule type="cellIs" dxfId="3412" priority="3348" stopIfTrue="1" operator="lessThan">
      <formula>G179</formula>
    </cfRule>
  </conditionalFormatting>
  <conditionalFormatting sqref="O179">
    <cfRule type="cellIs" dxfId="3411" priority="3347" stopIfTrue="1" operator="lessThan">
      <formula>G179</formula>
    </cfRule>
  </conditionalFormatting>
  <conditionalFormatting sqref="O179">
    <cfRule type="cellIs" dxfId="3410" priority="3346" stopIfTrue="1" operator="lessThan">
      <formula>G179</formula>
    </cfRule>
  </conditionalFormatting>
  <conditionalFormatting sqref="O179">
    <cfRule type="cellIs" dxfId="3409" priority="3345" stopIfTrue="1" operator="lessThan">
      <formula>G179</formula>
    </cfRule>
  </conditionalFormatting>
  <conditionalFormatting sqref="O179">
    <cfRule type="cellIs" dxfId="3408" priority="3344" stopIfTrue="1" operator="lessThan">
      <formula>G179</formula>
    </cfRule>
  </conditionalFormatting>
  <conditionalFormatting sqref="O179">
    <cfRule type="cellIs" dxfId="3407" priority="3343" stopIfTrue="1" operator="lessThan">
      <formula>G179</formula>
    </cfRule>
  </conditionalFormatting>
  <conditionalFormatting sqref="O179">
    <cfRule type="cellIs" dxfId="3406" priority="3342" stopIfTrue="1" operator="lessThan">
      <formula>G179</formula>
    </cfRule>
  </conditionalFormatting>
  <conditionalFormatting sqref="O179">
    <cfRule type="cellIs" dxfId="3405" priority="3341" stopIfTrue="1" operator="lessThan">
      <formula>G179</formula>
    </cfRule>
  </conditionalFormatting>
  <conditionalFormatting sqref="O179">
    <cfRule type="cellIs" dxfId="3404" priority="3340" stopIfTrue="1" operator="lessThan">
      <formula>G179</formula>
    </cfRule>
  </conditionalFormatting>
  <conditionalFormatting sqref="O179">
    <cfRule type="cellIs" dxfId="3403" priority="3339" stopIfTrue="1" operator="lessThan">
      <formula>G179</formula>
    </cfRule>
  </conditionalFormatting>
  <conditionalFormatting sqref="O179">
    <cfRule type="cellIs" dxfId="3402" priority="3338" stopIfTrue="1" operator="lessThan">
      <formula>G179</formula>
    </cfRule>
  </conditionalFormatting>
  <conditionalFormatting sqref="O179">
    <cfRule type="cellIs" dxfId="3401" priority="3337" stopIfTrue="1" operator="lessThan">
      <formula>G179</formula>
    </cfRule>
  </conditionalFormatting>
  <conditionalFormatting sqref="O179">
    <cfRule type="cellIs" dxfId="3400" priority="3336" stopIfTrue="1" operator="lessThan">
      <formula>G179</formula>
    </cfRule>
  </conditionalFormatting>
  <conditionalFormatting sqref="O179">
    <cfRule type="cellIs" dxfId="3399" priority="3335" stopIfTrue="1" operator="lessThan">
      <formula>G179</formula>
    </cfRule>
  </conditionalFormatting>
  <conditionalFormatting sqref="O179">
    <cfRule type="cellIs" dxfId="3398" priority="3334" stopIfTrue="1" operator="lessThan">
      <formula>G179</formula>
    </cfRule>
  </conditionalFormatting>
  <conditionalFormatting sqref="O179">
    <cfRule type="cellIs" dxfId="3397" priority="3333" stopIfTrue="1" operator="lessThan">
      <formula>G179</formula>
    </cfRule>
  </conditionalFormatting>
  <conditionalFormatting sqref="O179">
    <cfRule type="cellIs" dxfId="3396" priority="3332" stopIfTrue="1" operator="lessThan">
      <formula>G179</formula>
    </cfRule>
  </conditionalFormatting>
  <conditionalFormatting sqref="O179">
    <cfRule type="cellIs" dxfId="3395" priority="3331" stopIfTrue="1" operator="lessThan">
      <formula>G179</formula>
    </cfRule>
  </conditionalFormatting>
  <conditionalFormatting sqref="O179">
    <cfRule type="cellIs" dxfId="3394" priority="3330" stopIfTrue="1" operator="lessThan">
      <formula>G179</formula>
    </cfRule>
  </conditionalFormatting>
  <conditionalFormatting sqref="O179">
    <cfRule type="cellIs" dxfId="3393" priority="3329" stopIfTrue="1" operator="lessThan">
      <formula>G179</formula>
    </cfRule>
  </conditionalFormatting>
  <conditionalFormatting sqref="O179">
    <cfRule type="cellIs" dxfId="3392" priority="3328" stopIfTrue="1" operator="lessThan">
      <formula>G179</formula>
    </cfRule>
  </conditionalFormatting>
  <conditionalFormatting sqref="O179">
    <cfRule type="cellIs" dxfId="3391" priority="3327" stopIfTrue="1" operator="lessThan">
      <formula>G179</formula>
    </cfRule>
  </conditionalFormatting>
  <conditionalFormatting sqref="O179">
    <cfRule type="cellIs" dxfId="3390" priority="3326" stopIfTrue="1" operator="lessThan">
      <formula>G179</formula>
    </cfRule>
  </conditionalFormatting>
  <conditionalFormatting sqref="O179">
    <cfRule type="cellIs" dxfId="3389" priority="3325" stopIfTrue="1" operator="lessThan">
      <formula>G179</formula>
    </cfRule>
  </conditionalFormatting>
  <conditionalFormatting sqref="O179">
    <cfRule type="cellIs" dxfId="3388" priority="3324" stopIfTrue="1" operator="lessThan">
      <formula>G179</formula>
    </cfRule>
  </conditionalFormatting>
  <conditionalFormatting sqref="O179">
    <cfRule type="cellIs" dxfId="3387" priority="3323" stopIfTrue="1" operator="lessThan">
      <formula>G179</formula>
    </cfRule>
  </conditionalFormatting>
  <conditionalFormatting sqref="O179">
    <cfRule type="cellIs" dxfId="3386" priority="3322" stopIfTrue="1" operator="lessThan">
      <formula>G179</formula>
    </cfRule>
  </conditionalFormatting>
  <conditionalFormatting sqref="O179">
    <cfRule type="cellIs" dxfId="3385" priority="3321" stopIfTrue="1" operator="lessThan">
      <formula>G179</formula>
    </cfRule>
  </conditionalFormatting>
  <conditionalFormatting sqref="O179">
    <cfRule type="cellIs" dxfId="3384" priority="3320" stopIfTrue="1" operator="lessThan">
      <formula>G179</formula>
    </cfRule>
  </conditionalFormatting>
  <conditionalFormatting sqref="O179">
    <cfRule type="cellIs" dxfId="3383" priority="3319" stopIfTrue="1" operator="lessThan">
      <formula>G179</formula>
    </cfRule>
  </conditionalFormatting>
  <conditionalFormatting sqref="O179">
    <cfRule type="cellIs" dxfId="3382" priority="3318" stopIfTrue="1" operator="lessThan">
      <formula>G179</formula>
    </cfRule>
  </conditionalFormatting>
  <conditionalFormatting sqref="O179">
    <cfRule type="cellIs" dxfId="3381" priority="3317" stopIfTrue="1" operator="lessThan">
      <formula>G179</formula>
    </cfRule>
  </conditionalFormatting>
  <conditionalFormatting sqref="O179">
    <cfRule type="cellIs" dxfId="3380" priority="3316" stopIfTrue="1" operator="lessThan">
      <formula>G179</formula>
    </cfRule>
  </conditionalFormatting>
  <conditionalFormatting sqref="O179">
    <cfRule type="cellIs" dxfId="3379" priority="3315" stopIfTrue="1" operator="lessThan">
      <formula>G179</formula>
    </cfRule>
  </conditionalFormatting>
  <conditionalFormatting sqref="O179">
    <cfRule type="cellIs" dxfId="3378" priority="3314" stopIfTrue="1" operator="lessThan">
      <formula>G179</formula>
    </cfRule>
  </conditionalFormatting>
  <conditionalFormatting sqref="O179">
    <cfRule type="cellIs" dxfId="3377" priority="3313" stopIfTrue="1" operator="lessThan">
      <formula>G179</formula>
    </cfRule>
  </conditionalFormatting>
  <conditionalFormatting sqref="O179">
    <cfRule type="cellIs" dxfId="3376" priority="3312" stopIfTrue="1" operator="lessThan">
      <formula>G179</formula>
    </cfRule>
  </conditionalFormatting>
  <conditionalFormatting sqref="O179">
    <cfRule type="cellIs" dxfId="3375" priority="3311" stopIfTrue="1" operator="lessThan">
      <formula>G179</formula>
    </cfRule>
  </conditionalFormatting>
  <conditionalFormatting sqref="O179">
    <cfRule type="cellIs" dxfId="3374" priority="3310" stopIfTrue="1" operator="lessThan">
      <formula>G179</formula>
    </cfRule>
  </conditionalFormatting>
  <conditionalFormatting sqref="O179">
    <cfRule type="cellIs" dxfId="3373" priority="3309" stopIfTrue="1" operator="lessThan">
      <formula>G179</formula>
    </cfRule>
  </conditionalFormatting>
  <conditionalFormatting sqref="O179">
    <cfRule type="cellIs" dxfId="3372" priority="3308" stopIfTrue="1" operator="lessThan">
      <formula>G179</formula>
    </cfRule>
  </conditionalFormatting>
  <conditionalFormatting sqref="O179">
    <cfRule type="cellIs" dxfId="3371" priority="3307" stopIfTrue="1" operator="lessThan">
      <formula>G179</formula>
    </cfRule>
  </conditionalFormatting>
  <conditionalFormatting sqref="O179">
    <cfRule type="cellIs" dxfId="3370" priority="3306" stopIfTrue="1" operator="lessThan">
      <formula>G179</formula>
    </cfRule>
  </conditionalFormatting>
  <conditionalFormatting sqref="O179">
    <cfRule type="cellIs" dxfId="3369" priority="3305" stopIfTrue="1" operator="lessThan">
      <formula>G179</formula>
    </cfRule>
  </conditionalFormatting>
  <conditionalFormatting sqref="O179">
    <cfRule type="cellIs" dxfId="3368" priority="3304" stopIfTrue="1" operator="lessThan">
      <formula>G179</formula>
    </cfRule>
  </conditionalFormatting>
  <conditionalFormatting sqref="O179">
    <cfRule type="cellIs" dxfId="3367" priority="3303" stopIfTrue="1" operator="lessThan">
      <formula>G179</formula>
    </cfRule>
  </conditionalFormatting>
  <conditionalFormatting sqref="O179">
    <cfRule type="cellIs" dxfId="3366" priority="3302" stopIfTrue="1" operator="lessThan">
      <formula>G179</formula>
    </cfRule>
  </conditionalFormatting>
  <conditionalFormatting sqref="O179">
    <cfRule type="cellIs" dxfId="3365" priority="3301" stopIfTrue="1" operator="lessThan">
      <formula>G179</formula>
    </cfRule>
  </conditionalFormatting>
  <conditionalFormatting sqref="O179">
    <cfRule type="cellIs" dxfId="3364" priority="3300" stopIfTrue="1" operator="lessThan">
      <formula>G179</formula>
    </cfRule>
  </conditionalFormatting>
  <conditionalFormatting sqref="O179">
    <cfRule type="cellIs" dxfId="3363" priority="3299" stopIfTrue="1" operator="lessThan">
      <formula>G179</formula>
    </cfRule>
  </conditionalFormatting>
  <conditionalFormatting sqref="O179">
    <cfRule type="cellIs" dxfId="3362" priority="3298" stopIfTrue="1" operator="lessThan">
      <formula>G179</formula>
    </cfRule>
  </conditionalFormatting>
  <conditionalFormatting sqref="O179">
    <cfRule type="cellIs" dxfId="3361" priority="3297" stopIfTrue="1" operator="lessThan">
      <formula>G179</formula>
    </cfRule>
  </conditionalFormatting>
  <conditionalFormatting sqref="O179">
    <cfRule type="cellIs" dxfId="3360" priority="3296" stopIfTrue="1" operator="lessThan">
      <formula>G179</formula>
    </cfRule>
  </conditionalFormatting>
  <conditionalFormatting sqref="O179">
    <cfRule type="cellIs" dxfId="3359" priority="3295" stopIfTrue="1" operator="lessThan">
      <formula>G179</formula>
    </cfRule>
  </conditionalFormatting>
  <conditionalFormatting sqref="O179">
    <cfRule type="cellIs" dxfId="3358" priority="3294" stopIfTrue="1" operator="lessThan">
      <formula>G179</formula>
    </cfRule>
  </conditionalFormatting>
  <conditionalFormatting sqref="O179">
    <cfRule type="cellIs" dxfId="3357" priority="3293" stopIfTrue="1" operator="lessThan">
      <formula>G179</formula>
    </cfRule>
  </conditionalFormatting>
  <conditionalFormatting sqref="O179">
    <cfRule type="cellIs" dxfId="3356" priority="3292" stopIfTrue="1" operator="lessThan">
      <formula>G179</formula>
    </cfRule>
  </conditionalFormatting>
  <conditionalFormatting sqref="O179">
    <cfRule type="cellIs" dxfId="3355" priority="3291" stopIfTrue="1" operator="lessThan">
      <formula>G179</formula>
    </cfRule>
  </conditionalFormatting>
  <conditionalFormatting sqref="O179">
    <cfRule type="cellIs" dxfId="3354" priority="3290" stopIfTrue="1" operator="lessThan">
      <formula>G179</formula>
    </cfRule>
  </conditionalFormatting>
  <conditionalFormatting sqref="O179">
    <cfRule type="cellIs" dxfId="3353" priority="3289" stopIfTrue="1" operator="lessThan">
      <formula>G179</formula>
    </cfRule>
  </conditionalFormatting>
  <conditionalFormatting sqref="O179">
    <cfRule type="cellIs" dxfId="3352" priority="3288" stopIfTrue="1" operator="lessThan">
      <formula>G179</formula>
    </cfRule>
  </conditionalFormatting>
  <conditionalFormatting sqref="O179">
    <cfRule type="cellIs" dxfId="3351" priority="3287" stopIfTrue="1" operator="lessThan">
      <formula>G179</formula>
    </cfRule>
  </conditionalFormatting>
  <conditionalFormatting sqref="O179">
    <cfRule type="cellIs" dxfId="3350" priority="3286" stopIfTrue="1" operator="lessThan">
      <formula>G179</formula>
    </cfRule>
  </conditionalFormatting>
  <conditionalFormatting sqref="O179">
    <cfRule type="cellIs" dxfId="3349" priority="3285" stopIfTrue="1" operator="lessThan">
      <formula>G179</formula>
    </cfRule>
  </conditionalFormatting>
  <conditionalFormatting sqref="O179">
    <cfRule type="cellIs" dxfId="3348" priority="3284" stopIfTrue="1" operator="lessThan">
      <formula>G179</formula>
    </cfRule>
  </conditionalFormatting>
  <conditionalFormatting sqref="O179">
    <cfRule type="cellIs" dxfId="3347" priority="3283" stopIfTrue="1" operator="lessThan">
      <formula>G179</formula>
    </cfRule>
  </conditionalFormatting>
  <conditionalFormatting sqref="O179">
    <cfRule type="cellIs" dxfId="3346" priority="3282" stopIfTrue="1" operator="lessThan">
      <formula>G179</formula>
    </cfRule>
  </conditionalFormatting>
  <conditionalFormatting sqref="O179">
    <cfRule type="cellIs" dxfId="3345" priority="3281" stopIfTrue="1" operator="lessThan">
      <formula>G179</formula>
    </cfRule>
  </conditionalFormatting>
  <conditionalFormatting sqref="O179">
    <cfRule type="cellIs" dxfId="3344" priority="3280" stopIfTrue="1" operator="lessThan">
      <formula>G179</formula>
    </cfRule>
  </conditionalFormatting>
  <conditionalFormatting sqref="O179">
    <cfRule type="cellIs" dxfId="3343" priority="3279" stopIfTrue="1" operator="lessThan">
      <formula>G179</formula>
    </cfRule>
  </conditionalFormatting>
  <conditionalFormatting sqref="O179">
    <cfRule type="cellIs" dxfId="3342" priority="3278" stopIfTrue="1" operator="lessThan">
      <formula>G179</formula>
    </cfRule>
  </conditionalFormatting>
  <conditionalFormatting sqref="O179">
    <cfRule type="cellIs" dxfId="3341" priority="3277" stopIfTrue="1" operator="lessThan">
      <formula>G179</formula>
    </cfRule>
  </conditionalFormatting>
  <conditionalFormatting sqref="O179">
    <cfRule type="cellIs" dxfId="3340" priority="3276" stopIfTrue="1" operator="lessThan">
      <formula>G179</formula>
    </cfRule>
  </conditionalFormatting>
  <conditionalFormatting sqref="O179">
    <cfRule type="cellIs" dxfId="3339" priority="3275" stopIfTrue="1" operator="lessThan">
      <formula>G179</formula>
    </cfRule>
  </conditionalFormatting>
  <conditionalFormatting sqref="O179">
    <cfRule type="cellIs" dxfId="3338" priority="3274" stopIfTrue="1" operator="lessThan">
      <formula>G179</formula>
    </cfRule>
  </conditionalFormatting>
  <conditionalFormatting sqref="O179">
    <cfRule type="cellIs" dxfId="3337" priority="3273" stopIfTrue="1" operator="lessThan">
      <formula>G179</formula>
    </cfRule>
  </conditionalFormatting>
  <conditionalFormatting sqref="O179">
    <cfRule type="cellIs" dxfId="3336" priority="3272" stopIfTrue="1" operator="lessThan">
      <formula>G179</formula>
    </cfRule>
  </conditionalFormatting>
  <conditionalFormatting sqref="O179">
    <cfRule type="cellIs" dxfId="3335" priority="3271" stopIfTrue="1" operator="lessThan">
      <formula>G179</formula>
    </cfRule>
  </conditionalFormatting>
  <conditionalFormatting sqref="O179">
    <cfRule type="cellIs" dxfId="3334" priority="3270" stopIfTrue="1" operator="lessThan">
      <formula>G179</formula>
    </cfRule>
  </conditionalFormatting>
  <conditionalFormatting sqref="O179">
    <cfRule type="cellIs" dxfId="3333" priority="3269" stopIfTrue="1" operator="lessThan">
      <formula>G179</formula>
    </cfRule>
  </conditionalFormatting>
  <conditionalFormatting sqref="O179">
    <cfRule type="cellIs" dxfId="3332" priority="3268" stopIfTrue="1" operator="lessThan">
      <formula>G179</formula>
    </cfRule>
  </conditionalFormatting>
  <conditionalFormatting sqref="O179">
    <cfRule type="cellIs" dxfId="3331" priority="3267" stopIfTrue="1" operator="lessThan">
      <formula>G179</formula>
    </cfRule>
  </conditionalFormatting>
  <conditionalFormatting sqref="O179">
    <cfRule type="cellIs" dxfId="3330" priority="3266" stopIfTrue="1" operator="lessThan">
      <formula>G179</formula>
    </cfRule>
  </conditionalFormatting>
  <conditionalFormatting sqref="O179">
    <cfRule type="cellIs" dxfId="3329" priority="3265" stopIfTrue="1" operator="lessThan">
      <formula>G179</formula>
    </cfRule>
  </conditionalFormatting>
  <conditionalFormatting sqref="O179">
    <cfRule type="cellIs" dxfId="3328" priority="3264" stopIfTrue="1" operator="lessThan">
      <formula>G179</formula>
    </cfRule>
  </conditionalFormatting>
  <conditionalFormatting sqref="O179">
    <cfRule type="cellIs" dxfId="3327" priority="3263" stopIfTrue="1" operator="lessThan">
      <formula>G179</formula>
    </cfRule>
  </conditionalFormatting>
  <conditionalFormatting sqref="O179">
    <cfRule type="cellIs" dxfId="3326" priority="3262" stopIfTrue="1" operator="lessThan">
      <formula>G179</formula>
    </cfRule>
  </conditionalFormatting>
  <conditionalFormatting sqref="O179">
    <cfRule type="cellIs" dxfId="3325" priority="3261" stopIfTrue="1" operator="lessThan">
      <formula>G179</formula>
    </cfRule>
  </conditionalFormatting>
  <conditionalFormatting sqref="O179">
    <cfRule type="cellIs" dxfId="3324" priority="3260" stopIfTrue="1" operator="lessThan">
      <formula>G179</formula>
    </cfRule>
  </conditionalFormatting>
  <conditionalFormatting sqref="O179">
    <cfRule type="cellIs" dxfId="3323" priority="3259" stopIfTrue="1" operator="lessThan">
      <formula>G179</formula>
    </cfRule>
  </conditionalFormatting>
  <conditionalFormatting sqref="O179">
    <cfRule type="cellIs" dxfId="3322" priority="3258" stopIfTrue="1" operator="lessThan">
      <formula>G179</formula>
    </cfRule>
  </conditionalFormatting>
  <conditionalFormatting sqref="O179">
    <cfRule type="cellIs" dxfId="3321" priority="3257" stopIfTrue="1" operator="lessThan">
      <formula>G179</formula>
    </cfRule>
  </conditionalFormatting>
  <conditionalFormatting sqref="O179">
    <cfRule type="cellIs" dxfId="3320" priority="3256" stopIfTrue="1" operator="lessThan">
      <formula>G179</formula>
    </cfRule>
  </conditionalFormatting>
  <conditionalFormatting sqref="O179">
    <cfRule type="cellIs" dxfId="3319" priority="3255" stopIfTrue="1" operator="lessThan">
      <formula>G179</formula>
    </cfRule>
  </conditionalFormatting>
  <conditionalFormatting sqref="O179">
    <cfRule type="cellIs" dxfId="3318" priority="3254" stopIfTrue="1" operator="lessThan">
      <formula>G179</formula>
    </cfRule>
  </conditionalFormatting>
  <conditionalFormatting sqref="O179">
    <cfRule type="cellIs" dxfId="3317" priority="3253" stopIfTrue="1" operator="lessThan">
      <formula>G179</formula>
    </cfRule>
  </conditionalFormatting>
  <conditionalFormatting sqref="O179">
    <cfRule type="cellIs" dxfId="3316" priority="3252" stopIfTrue="1" operator="lessThan">
      <formula>G179</formula>
    </cfRule>
  </conditionalFormatting>
  <conditionalFormatting sqref="O179">
    <cfRule type="cellIs" dxfId="3315" priority="3251" stopIfTrue="1" operator="lessThan">
      <formula>G179</formula>
    </cfRule>
  </conditionalFormatting>
  <conditionalFormatting sqref="O179">
    <cfRule type="cellIs" dxfId="3314" priority="3250" stopIfTrue="1" operator="lessThan">
      <formula>G179</formula>
    </cfRule>
  </conditionalFormatting>
  <conditionalFormatting sqref="O179">
    <cfRule type="cellIs" dxfId="3313" priority="3249" stopIfTrue="1" operator="lessThan">
      <formula>G179</formula>
    </cfRule>
  </conditionalFormatting>
  <conditionalFormatting sqref="O179">
    <cfRule type="cellIs" dxfId="3312" priority="3248" stopIfTrue="1" operator="lessThan">
      <formula>G179</formula>
    </cfRule>
  </conditionalFormatting>
  <conditionalFormatting sqref="O179">
    <cfRule type="cellIs" dxfId="3311" priority="3247" stopIfTrue="1" operator="lessThan">
      <formula>G179</formula>
    </cfRule>
  </conditionalFormatting>
  <conditionalFormatting sqref="O179">
    <cfRule type="cellIs" dxfId="3310" priority="3246" stopIfTrue="1" operator="lessThan">
      <formula>G179</formula>
    </cfRule>
  </conditionalFormatting>
  <conditionalFormatting sqref="O179">
    <cfRule type="cellIs" dxfId="3309" priority="3245" stopIfTrue="1" operator="lessThan">
      <formula>G179</formula>
    </cfRule>
  </conditionalFormatting>
  <conditionalFormatting sqref="Y179">
    <cfRule type="cellIs" dxfId="3308" priority="3244" stopIfTrue="1" operator="lessThan">
      <formula>J179</formula>
    </cfRule>
  </conditionalFormatting>
  <conditionalFormatting sqref="Y179">
    <cfRule type="cellIs" dxfId="3307" priority="3243" stopIfTrue="1" operator="lessThan">
      <formula>J179</formula>
    </cfRule>
  </conditionalFormatting>
  <conditionalFormatting sqref="Y179">
    <cfRule type="cellIs" dxfId="3306" priority="3242" stopIfTrue="1" operator="lessThan">
      <formula>J179</formula>
    </cfRule>
  </conditionalFormatting>
  <conditionalFormatting sqref="Y179">
    <cfRule type="cellIs" dxfId="3305" priority="3241" stopIfTrue="1" operator="lessThan">
      <formula>J179</formula>
    </cfRule>
  </conditionalFormatting>
  <conditionalFormatting sqref="Y179">
    <cfRule type="cellIs" dxfId="3304" priority="3240" stopIfTrue="1" operator="lessThan">
      <formula>J179</formula>
    </cfRule>
  </conditionalFormatting>
  <conditionalFormatting sqref="Y179">
    <cfRule type="cellIs" dxfId="3303" priority="3239" stopIfTrue="1" operator="lessThan">
      <formula>J179</formula>
    </cfRule>
  </conditionalFormatting>
  <conditionalFormatting sqref="Y179">
    <cfRule type="cellIs" dxfId="3302" priority="3238" stopIfTrue="1" operator="lessThan">
      <formula>J179</formula>
    </cfRule>
  </conditionalFormatting>
  <conditionalFormatting sqref="Y179">
    <cfRule type="cellIs" dxfId="3301" priority="3237" stopIfTrue="1" operator="lessThan">
      <formula>J179</formula>
    </cfRule>
  </conditionalFormatting>
  <conditionalFormatting sqref="Y179">
    <cfRule type="cellIs" dxfId="3300" priority="3236" stopIfTrue="1" operator="lessThan">
      <formula>J179</formula>
    </cfRule>
  </conditionalFormatting>
  <conditionalFormatting sqref="Y179">
    <cfRule type="cellIs" dxfId="3299" priority="3235" stopIfTrue="1" operator="lessThan">
      <formula>J179</formula>
    </cfRule>
  </conditionalFormatting>
  <conditionalFormatting sqref="Y179">
    <cfRule type="cellIs" dxfId="3298" priority="3234" stopIfTrue="1" operator="lessThan">
      <formula>J179</formula>
    </cfRule>
  </conditionalFormatting>
  <conditionalFormatting sqref="Y179">
    <cfRule type="cellIs" dxfId="3297" priority="3233" stopIfTrue="1" operator="lessThan">
      <formula>J179</formula>
    </cfRule>
  </conditionalFormatting>
  <conditionalFormatting sqref="X179">
    <cfRule type="cellIs" dxfId="3296" priority="3232" stopIfTrue="1" operator="lessThan">
      <formula>J179</formula>
    </cfRule>
  </conditionalFormatting>
  <conditionalFormatting sqref="X179">
    <cfRule type="cellIs" dxfId="3295" priority="3231" stopIfTrue="1" operator="lessThan">
      <formula>J179</formula>
    </cfRule>
  </conditionalFormatting>
  <conditionalFormatting sqref="X179">
    <cfRule type="cellIs" dxfId="3294" priority="3230" stopIfTrue="1" operator="lessThan">
      <formula>J179</formula>
    </cfRule>
  </conditionalFormatting>
  <conditionalFormatting sqref="Y179">
    <cfRule type="cellIs" dxfId="3293" priority="3229" stopIfTrue="1" operator="lessThan">
      <formula>J179</formula>
    </cfRule>
  </conditionalFormatting>
  <conditionalFormatting sqref="X179">
    <cfRule type="cellIs" dxfId="3292" priority="3228" stopIfTrue="1" operator="lessThan">
      <formula>J179</formula>
    </cfRule>
  </conditionalFormatting>
  <conditionalFormatting sqref="X179">
    <cfRule type="cellIs" dxfId="3291" priority="3227" stopIfTrue="1" operator="lessThan">
      <formula>J179</formula>
    </cfRule>
  </conditionalFormatting>
  <conditionalFormatting sqref="Y179">
    <cfRule type="cellIs" dxfId="3290" priority="3226" stopIfTrue="1" operator="lessThan">
      <formula>J179</formula>
    </cfRule>
  </conditionalFormatting>
  <conditionalFormatting sqref="Y179">
    <cfRule type="cellIs" dxfId="3289" priority="3225" stopIfTrue="1" operator="lessThan">
      <formula>J179</formula>
    </cfRule>
  </conditionalFormatting>
  <conditionalFormatting sqref="Y179">
    <cfRule type="cellIs" dxfId="3288" priority="3224" stopIfTrue="1" operator="lessThan">
      <formula>J179</formula>
    </cfRule>
  </conditionalFormatting>
  <conditionalFormatting sqref="Y179">
    <cfRule type="cellIs" dxfId="3287" priority="3223" stopIfTrue="1" operator="lessThan">
      <formula>J179</formula>
    </cfRule>
  </conditionalFormatting>
  <conditionalFormatting sqref="Y179">
    <cfRule type="cellIs" dxfId="3286" priority="3222" stopIfTrue="1" operator="lessThan">
      <formula>J179</formula>
    </cfRule>
  </conditionalFormatting>
  <conditionalFormatting sqref="Y179">
    <cfRule type="cellIs" dxfId="3285" priority="3221" stopIfTrue="1" operator="lessThan">
      <formula>J179</formula>
    </cfRule>
  </conditionalFormatting>
  <conditionalFormatting sqref="Y179">
    <cfRule type="cellIs" dxfId="3284" priority="3220" stopIfTrue="1" operator="lessThan">
      <formula>J179</formula>
    </cfRule>
  </conditionalFormatting>
  <conditionalFormatting sqref="Y179">
    <cfRule type="cellIs" dxfId="3283" priority="3219" stopIfTrue="1" operator="lessThan">
      <formula>J179</formula>
    </cfRule>
  </conditionalFormatting>
  <conditionalFormatting sqref="Y179">
    <cfRule type="cellIs" dxfId="3282" priority="3218" stopIfTrue="1" operator="lessThan">
      <formula>J179</formula>
    </cfRule>
  </conditionalFormatting>
  <conditionalFormatting sqref="Y179">
    <cfRule type="cellIs" dxfId="3281" priority="3217" stopIfTrue="1" operator="lessThan">
      <formula>J179</formula>
    </cfRule>
  </conditionalFormatting>
  <conditionalFormatting sqref="Y179">
    <cfRule type="cellIs" dxfId="3280" priority="3216" stopIfTrue="1" operator="lessThan">
      <formula>J179</formula>
    </cfRule>
  </conditionalFormatting>
  <conditionalFormatting sqref="Y179">
    <cfRule type="cellIs" dxfId="3279" priority="3215" stopIfTrue="1" operator="lessThan">
      <formula>J179</formula>
    </cfRule>
  </conditionalFormatting>
  <conditionalFormatting sqref="X179">
    <cfRule type="cellIs" dxfId="3278" priority="3214" stopIfTrue="1" operator="lessThan">
      <formula>J179</formula>
    </cfRule>
  </conditionalFormatting>
  <conditionalFormatting sqref="X179">
    <cfRule type="cellIs" dxfId="3277" priority="3213" stopIfTrue="1" operator="lessThan">
      <formula>J179</formula>
    </cfRule>
  </conditionalFormatting>
  <conditionalFormatting sqref="X179">
    <cfRule type="cellIs" dxfId="3276" priority="3212" stopIfTrue="1" operator="lessThan">
      <formula>J179</formula>
    </cfRule>
  </conditionalFormatting>
  <conditionalFormatting sqref="Y179">
    <cfRule type="cellIs" dxfId="3275" priority="3211" stopIfTrue="1" operator="lessThan">
      <formula>J179</formula>
    </cfRule>
  </conditionalFormatting>
  <conditionalFormatting sqref="X179">
    <cfRule type="cellIs" dxfId="3274" priority="3210" stopIfTrue="1" operator="lessThan">
      <formula>J179</formula>
    </cfRule>
  </conditionalFormatting>
  <conditionalFormatting sqref="X179">
    <cfRule type="cellIs" dxfId="3273" priority="3209" stopIfTrue="1" operator="lessThan">
      <formula>J179</formula>
    </cfRule>
  </conditionalFormatting>
  <conditionalFormatting sqref="O180">
    <cfRule type="cellIs" dxfId="3272" priority="3208" stopIfTrue="1" operator="lessThan">
      <formula>G180</formula>
    </cfRule>
  </conditionalFormatting>
  <conditionalFormatting sqref="O180">
    <cfRule type="cellIs" dxfId="3271" priority="3207" stopIfTrue="1" operator="lessThan">
      <formula>G180</formula>
    </cfRule>
  </conditionalFormatting>
  <conditionalFormatting sqref="O180">
    <cfRule type="cellIs" dxfId="3270" priority="3206" stopIfTrue="1" operator="lessThan">
      <formula>G180</formula>
    </cfRule>
  </conditionalFormatting>
  <conditionalFormatting sqref="O180">
    <cfRule type="cellIs" dxfId="3269" priority="3205" stopIfTrue="1" operator="lessThan">
      <formula>G180</formula>
    </cfRule>
  </conditionalFormatting>
  <conditionalFormatting sqref="O180">
    <cfRule type="cellIs" dxfId="3268" priority="3204" stopIfTrue="1" operator="lessThan">
      <formula>G180</formula>
    </cfRule>
  </conditionalFormatting>
  <conditionalFormatting sqref="O180">
    <cfRule type="cellIs" dxfId="3267" priority="3203" stopIfTrue="1" operator="lessThan">
      <formula>G180</formula>
    </cfRule>
  </conditionalFormatting>
  <conditionalFormatting sqref="O180">
    <cfRule type="cellIs" dxfId="3266" priority="3202" stopIfTrue="1" operator="lessThan">
      <formula>G180</formula>
    </cfRule>
  </conditionalFormatting>
  <conditionalFormatting sqref="O180">
    <cfRule type="cellIs" dxfId="3265" priority="3201" stopIfTrue="1" operator="lessThan">
      <formula>G180</formula>
    </cfRule>
  </conditionalFormatting>
  <conditionalFormatting sqref="O180">
    <cfRule type="cellIs" dxfId="3264" priority="3200" stopIfTrue="1" operator="lessThan">
      <formula>G180</formula>
    </cfRule>
  </conditionalFormatting>
  <conditionalFormatting sqref="O180">
    <cfRule type="cellIs" dxfId="3263" priority="3199" stopIfTrue="1" operator="lessThan">
      <formula>G180</formula>
    </cfRule>
  </conditionalFormatting>
  <conditionalFormatting sqref="O180">
    <cfRule type="cellIs" dxfId="3262" priority="3198" stopIfTrue="1" operator="lessThan">
      <formula>G180</formula>
    </cfRule>
  </conditionalFormatting>
  <conditionalFormatting sqref="O180">
    <cfRule type="cellIs" dxfId="3261" priority="3197" stopIfTrue="1" operator="lessThan">
      <formula>G180</formula>
    </cfRule>
  </conditionalFormatting>
  <conditionalFormatting sqref="O180">
    <cfRule type="cellIs" dxfId="3260" priority="3196" stopIfTrue="1" operator="lessThan">
      <formula>G180</formula>
    </cfRule>
  </conditionalFormatting>
  <conditionalFormatting sqref="O180">
    <cfRule type="cellIs" dxfId="3259" priority="3195" stopIfTrue="1" operator="lessThan">
      <formula>G180</formula>
    </cfRule>
  </conditionalFormatting>
  <conditionalFormatting sqref="O180">
    <cfRule type="cellIs" dxfId="3258" priority="3194" stopIfTrue="1" operator="lessThan">
      <formula>G180</formula>
    </cfRule>
  </conditionalFormatting>
  <conditionalFormatting sqref="O180">
    <cfRule type="cellIs" dxfId="3257" priority="3193" stopIfTrue="1" operator="lessThan">
      <formula>G180</formula>
    </cfRule>
  </conditionalFormatting>
  <conditionalFormatting sqref="O180">
    <cfRule type="cellIs" dxfId="3256" priority="3192" stopIfTrue="1" operator="lessThan">
      <formula>G180</formula>
    </cfRule>
  </conditionalFormatting>
  <conditionalFormatting sqref="O180">
    <cfRule type="cellIs" dxfId="3255" priority="3191" stopIfTrue="1" operator="lessThan">
      <formula>G180</formula>
    </cfRule>
  </conditionalFormatting>
  <conditionalFormatting sqref="O180">
    <cfRule type="cellIs" dxfId="3254" priority="3190" stopIfTrue="1" operator="lessThan">
      <formula>G180</formula>
    </cfRule>
  </conditionalFormatting>
  <conditionalFormatting sqref="O180">
    <cfRule type="cellIs" dxfId="3253" priority="3189" stopIfTrue="1" operator="lessThan">
      <formula>G180</formula>
    </cfRule>
  </conditionalFormatting>
  <conditionalFormatting sqref="O180">
    <cfRule type="cellIs" dxfId="3252" priority="3188" stopIfTrue="1" operator="lessThan">
      <formula>G180</formula>
    </cfRule>
  </conditionalFormatting>
  <conditionalFormatting sqref="O180">
    <cfRule type="cellIs" dxfId="3251" priority="3187" stopIfTrue="1" operator="lessThan">
      <formula>G180</formula>
    </cfRule>
  </conditionalFormatting>
  <conditionalFormatting sqref="O180">
    <cfRule type="cellIs" dxfId="3250" priority="3186" stopIfTrue="1" operator="lessThan">
      <formula>G180</formula>
    </cfRule>
  </conditionalFormatting>
  <conditionalFormatting sqref="O180">
    <cfRule type="cellIs" dxfId="3249" priority="3185" stopIfTrue="1" operator="lessThan">
      <formula>G180</formula>
    </cfRule>
  </conditionalFormatting>
  <conditionalFormatting sqref="O180">
    <cfRule type="cellIs" dxfId="3248" priority="3184" stopIfTrue="1" operator="lessThan">
      <formula>G180</formula>
    </cfRule>
  </conditionalFormatting>
  <conditionalFormatting sqref="O180">
    <cfRule type="cellIs" dxfId="3247" priority="3183" stopIfTrue="1" operator="lessThan">
      <formula>G180</formula>
    </cfRule>
  </conditionalFormatting>
  <conditionalFormatting sqref="O180">
    <cfRule type="cellIs" dxfId="3246" priority="3182" stopIfTrue="1" operator="lessThan">
      <formula>G180</formula>
    </cfRule>
  </conditionalFormatting>
  <conditionalFormatting sqref="O180">
    <cfRule type="cellIs" dxfId="3245" priority="3181" stopIfTrue="1" operator="lessThan">
      <formula>G180</formula>
    </cfRule>
  </conditionalFormatting>
  <conditionalFormatting sqref="O180">
    <cfRule type="cellIs" dxfId="3244" priority="3180" stopIfTrue="1" operator="lessThan">
      <formula>G180</formula>
    </cfRule>
  </conditionalFormatting>
  <conditionalFormatting sqref="O180">
    <cfRule type="cellIs" dxfId="3243" priority="3179" stopIfTrue="1" operator="lessThan">
      <formula>G180</formula>
    </cfRule>
  </conditionalFormatting>
  <conditionalFormatting sqref="O180">
    <cfRule type="cellIs" dxfId="3242" priority="3178" stopIfTrue="1" operator="lessThan">
      <formula>G180</formula>
    </cfRule>
  </conditionalFormatting>
  <conditionalFormatting sqref="O180">
    <cfRule type="cellIs" dxfId="3241" priority="3177" stopIfTrue="1" operator="lessThan">
      <formula>G180</formula>
    </cfRule>
  </conditionalFormatting>
  <conditionalFormatting sqref="O180">
    <cfRule type="cellIs" dxfId="3240" priority="3176" stopIfTrue="1" operator="lessThan">
      <formula>G180</formula>
    </cfRule>
  </conditionalFormatting>
  <conditionalFormatting sqref="O180">
    <cfRule type="cellIs" dxfId="3239" priority="3175" stopIfTrue="1" operator="lessThan">
      <formula>G180</formula>
    </cfRule>
  </conditionalFormatting>
  <conditionalFormatting sqref="O180">
    <cfRule type="cellIs" dxfId="3238" priority="3174" stopIfTrue="1" operator="lessThan">
      <formula>G180</formula>
    </cfRule>
  </conditionalFormatting>
  <conditionalFormatting sqref="O180">
    <cfRule type="cellIs" dxfId="3237" priority="3173" stopIfTrue="1" operator="lessThan">
      <formula>G180</formula>
    </cfRule>
  </conditionalFormatting>
  <conditionalFormatting sqref="O180">
    <cfRule type="cellIs" dxfId="3236" priority="3172" stopIfTrue="1" operator="lessThan">
      <formula>G180</formula>
    </cfRule>
  </conditionalFormatting>
  <conditionalFormatting sqref="O180">
    <cfRule type="cellIs" dxfId="3235" priority="3171" stopIfTrue="1" operator="lessThan">
      <formula>G180</formula>
    </cfRule>
  </conditionalFormatting>
  <conditionalFormatting sqref="O180">
    <cfRule type="cellIs" dxfId="3234" priority="3170" stopIfTrue="1" operator="lessThan">
      <formula>G180</formula>
    </cfRule>
  </conditionalFormatting>
  <conditionalFormatting sqref="O180">
    <cfRule type="cellIs" dxfId="3233" priority="3169" stopIfTrue="1" operator="lessThan">
      <formula>G180</formula>
    </cfRule>
  </conditionalFormatting>
  <conditionalFormatting sqref="O180">
    <cfRule type="cellIs" dxfId="3232" priority="3168" stopIfTrue="1" operator="lessThan">
      <formula>G180</formula>
    </cfRule>
  </conditionalFormatting>
  <conditionalFormatting sqref="O180">
    <cfRule type="cellIs" dxfId="3231" priority="3167" stopIfTrue="1" operator="lessThan">
      <formula>G180</formula>
    </cfRule>
  </conditionalFormatting>
  <conditionalFormatting sqref="O180">
    <cfRule type="cellIs" dxfId="3230" priority="3166" stopIfTrue="1" operator="lessThan">
      <formula>G180</formula>
    </cfRule>
  </conditionalFormatting>
  <conditionalFormatting sqref="O180">
    <cfRule type="cellIs" dxfId="3229" priority="3165" stopIfTrue="1" operator="lessThan">
      <formula>G180</formula>
    </cfRule>
  </conditionalFormatting>
  <conditionalFormatting sqref="O180">
    <cfRule type="cellIs" dxfId="3228" priority="3164" stopIfTrue="1" operator="lessThan">
      <formula>G180</formula>
    </cfRule>
  </conditionalFormatting>
  <conditionalFormatting sqref="O180">
    <cfRule type="cellIs" dxfId="3227" priority="3163" stopIfTrue="1" operator="lessThan">
      <formula>G180</formula>
    </cfRule>
  </conditionalFormatting>
  <conditionalFormatting sqref="O180">
    <cfRule type="cellIs" dxfId="3226" priority="3162" stopIfTrue="1" operator="lessThan">
      <formula>G180</formula>
    </cfRule>
  </conditionalFormatting>
  <conditionalFormatting sqref="O180">
    <cfRule type="cellIs" dxfId="3225" priority="3161" stopIfTrue="1" operator="lessThan">
      <formula>G180</formula>
    </cfRule>
  </conditionalFormatting>
  <conditionalFormatting sqref="O180">
    <cfRule type="cellIs" dxfId="3224" priority="3160" stopIfTrue="1" operator="lessThan">
      <formula>G180</formula>
    </cfRule>
  </conditionalFormatting>
  <conditionalFormatting sqref="O180">
    <cfRule type="cellIs" dxfId="3223" priority="3159" stopIfTrue="1" operator="lessThan">
      <formula>G180</formula>
    </cfRule>
  </conditionalFormatting>
  <conditionalFormatting sqref="O180">
    <cfRule type="cellIs" dxfId="3222" priority="3158" stopIfTrue="1" operator="lessThan">
      <formula>G180</formula>
    </cfRule>
  </conditionalFormatting>
  <conditionalFormatting sqref="O180">
    <cfRule type="cellIs" dxfId="3221" priority="3157" stopIfTrue="1" operator="lessThan">
      <formula>G180</formula>
    </cfRule>
  </conditionalFormatting>
  <conditionalFormatting sqref="O180">
    <cfRule type="cellIs" dxfId="3220" priority="3156" stopIfTrue="1" operator="lessThan">
      <formula>G180</formula>
    </cfRule>
  </conditionalFormatting>
  <conditionalFormatting sqref="O180">
    <cfRule type="cellIs" dxfId="3219" priority="3155" stopIfTrue="1" operator="lessThan">
      <formula>G180</formula>
    </cfRule>
  </conditionalFormatting>
  <conditionalFormatting sqref="O180">
    <cfRule type="cellIs" dxfId="3218" priority="3154" stopIfTrue="1" operator="lessThan">
      <formula>G180</formula>
    </cfRule>
  </conditionalFormatting>
  <conditionalFormatting sqref="O180">
    <cfRule type="cellIs" dxfId="3217" priority="3153" stopIfTrue="1" operator="lessThan">
      <formula>G180</formula>
    </cfRule>
  </conditionalFormatting>
  <conditionalFormatting sqref="O180">
    <cfRule type="cellIs" dxfId="3216" priority="3152" stopIfTrue="1" operator="lessThan">
      <formula>G180</formula>
    </cfRule>
  </conditionalFormatting>
  <conditionalFormatting sqref="O180">
    <cfRule type="cellIs" dxfId="3215" priority="3151" stopIfTrue="1" operator="lessThan">
      <formula>G180</formula>
    </cfRule>
  </conditionalFormatting>
  <conditionalFormatting sqref="O180">
    <cfRule type="cellIs" dxfId="3214" priority="3150" stopIfTrue="1" operator="lessThan">
      <formula>G180</formula>
    </cfRule>
  </conditionalFormatting>
  <conditionalFormatting sqref="O180">
    <cfRule type="cellIs" dxfId="3213" priority="3149" stopIfTrue="1" operator="lessThan">
      <formula>G180</formula>
    </cfRule>
  </conditionalFormatting>
  <conditionalFormatting sqref="O180">
    <cfRule type="cellIs" dxfId="3212" priority="3148" stopIfTrue="1" operator="lessThan">
      <formula>G180</formula>
    </cfRule>
  </conditionalFormatting>
  <conditionalFormatting sqref="O180">
    <cfRule type="cellIs" dxfId="3211" priority="3147" stopIfTrue="1" operator="lessThan">
      <formula>G180</formula>
    </cfRule>
  </conditionalFormatting>
  <conditionalFormatting sqref="O180">
    <cfRule type="cellIs" dxfId="3210" priority="3146" stopIfTrue="1" operator="lessThan">
      <formula>G180</formula>
    </cfRule>
  </conditionalFormatting>
  <conditionalFormatting sqref="O180">
    <cfRule type="cellIs" dxfId="3209" priority="3145" stopIfTrue="1" operator="lessThan">
      <formula>G180</formula>
    </cfRule>
  </conditionalFormatting>
  <conditionalFormatting sqref="O180">
    <cfRule type="cellIs" dxfId="3208" priority="3144" stopIfTrue="1" operator="lessThan">
      <formula>G180</formula>
    </cfRule>
  </conditionalFormatting>
  <conditionalFormatting sqref="O180">
    <cfRule type="cellIs" dxfId="3207" priority="3143" stopIfTrue="1" operator="lessThan">
      <formula>G180</formula>
    </cfRule>
  </conditionalFormatting>
  <conditionalFormatting sqref="O180">
    <cfRule type="cellIs" dxfId="3206" priority="3142" stopIfTrue="1" operator="lessThan">
      <formula>G180</formula>
    </cfRule>
  </conditionalFormatting>
  <conditionalFormatting sqref="O180">
    <cfRule type="cellIs" dxfId="3205" priority="3141" stopIfTrue="1" operator="lessThan">
      <formula>G180</formula>
    </cfRule>
  </conditionalFormatting>
  <conditionalFormatting sqref="O180">
    <cfRule type="cellIs" dxfId="3204" priority="3140" stopIfTrue="1" operator="lessThan">
      <formula>G180</formula>
    </cfRule>
  </conditionalFormatting>
  <conditionalFormatting sqref="O180">
    <cfRule type="cellIs" dxfId="3203" priority="3139" stopIfTrue="1" operator="lessThan">
      <formula>G180</formula>
    </cfRule>
  </conditionalFormatting>
  <conditionalFormatting sqref="O180">
    <cfRule type="cellIs" dxfId="3202" priority="3138" stopIfTrue="1" operator="lessThan">
      <formula>G180</formula>
    </cfRule>
  </conditionalFormatting>
  <conditionalFormatting sqref="O180">
    <cfRule type="cellIs" dxfId="3201" priority="3137" stopIfTrue="1" operator="lessThan">
      <formula>G180</formula>
    </cfRule>
  </conditionalFormatting>
  <conditionalFormatting sqref="O180">
    <cfRule type="cellIs" dxfId="3200" priority="3136" stopIfTrue="1" operator="lessThan">
      <formula>G180</formula>
    </cfRule>
  </conditionalFormatting>
  <conditionalFormatting sqref="O180">
    <cfRule type="cellIs" dxfId="3199" priority="3135" stopIfTrue="1" operator="lessThan">
      <formula>G180</formula>
    </cfRule>
  </conditionalFormatting>
  <conditionalFormatting sqref="O180">
    <cfRule type="cellIs" dxfId="3198" priority="3134" stopIfTrue="1" operator="lessThan">
      <formula>G180</formula>
    </cfRule>
  </conditionalFormatting>
  <conditionalFormatting sqref="O180">
    <cfRule type="cellIs" dxfId="3197" priority="3133" stopIfTrue="1" operator="lessThan">
      <formula>G180</formula>
    </cfRule>
  </conditionalFormatting>
  <conditionalFormatting sqref="O180">
    <cfRule type="cellIs" dxfId="3196" priority="3132" stopIfTrue="1" operator="lessThan">
      <formula>G180</formula>
    </cfRule>
  </conditionalFormatting>
  <conditionalFormatting sqref="O180">
    <cfRule type="cellIs" dxfId="3195" priority="3131" stopIfTrue="1" operator="lessThan">
      <formula>G180</formula>
    </cfRule>
  </conditionalFormatting>
  <conditionalFormatting sqref="O180">
    <cfRule type="cellIs" dxfId="3194" priority="3130" stopIfTrue="1" operator="lessThan">
      <formula>G180</formula>
    </cfRule>
  </conditionalFormatting>
  <conditionalFormatting sqref="O180">
    <cfRule type="cellIs" dxfId="3193" priority="3129" stopIfTrue="1" operator="lessThan">
      <formula>G180</formula>
    </cfRule>
  </conditionalFormatting>
  <conditionalFormatting sqref="O180">
    <cfRule type="cellIs" dxfId="3192" priority="3128" stopIfTrue="1" operator="lessThan">
      <formula>G180</formula>
    </cfRule>
  </conditionalFormatting>
  <conditionalFormatting sqref="O180">
    <cfRule type="cellIs" dxfId="3191" priority="3127" stopIfTrue="1" operator="lessThan">
      <formula>G180</formula>
    </cfRule>
  </conditionalFormatting>
  <conditionalFormatting sqref="O180">
    <cfRule type="cellIs" dxfId="3190" priority="3126" stopIfTrue="1" operator="lessThan">
      <formula>G180</formula>
    </cfRule>
  </conditionalFormatting>
  <conditionalFormatting sqref="O180">
    <cfRule type="cellIs" dxfId="3189" priority="3125" stopIfTrue="1" operator="lessThan">
      <formula>G180</formula>
    </cfRule>
  </conditionalFormatting>
  <conditionalFormatting sqref="O180">
    <cfRule type="cellIs" dxfId="3188" priority="3124" stopIfTrue="1" operator="lessThan">
      <formula>G180</formula>
    </cfRule>
  </conditionalFormatting>
  <conditionalFormatting sqref="O180">
    <cfRule type="cellIs" dxfId="3187" priority="3123" stopIfTrue="1" operator="lessThan">
      <formula>G180</formula>
    </cfRule>
  </conditionalFormatting>
  <conditionalFormatting sqref="O180">
    <cfRule type="cellIs" dxfId="3186" priority="3122" stopIfTrue="1" operator="lessThan">
      <formula>G180</formula>
    </cfRule>
  </conditionalFormatting>
  <conditionalFormatting sqref="O180">
    <cfRule type="cellIs" dxfId="3185" priority="3121" stopIfTrue="1" operator="lessThan">
      <formula>G180</formula>
    </cfRule>
  </conditionalFormatting>
  <conditionalFormatting sqref="O180">
    <cfRule type="cellIs" dxfId="3184" priority="3120" stopIfTrue="1" operator="lessThan">
      <formula>G180</formula>
    </cfRule>
  </conditionalFormatting>
  <conditionalFormatting sqref="O180">
    <cfRule type="cellIs" dxfId="3183" priority="3119" stopIfTrue="1" operator="lessThan">
      <formula>G180</formula>
    </cfRule>
  </conditionalFormatting>
  <conditionalFormatting sqref="O180">
    <cfRule type="cellIs" dxfId="3182" priority="3118" stopIfTrue="1" operator="lessThan">
      <formula>G180</formula>
    </cfRule>
  </conditionalFormatting>
  <conditionalFormatting sqref="O180">
    <cfRule type="cellIs" dxfId="3181" priority="3117" stopIfTrue="1" operator="lessThan">
      <formula>G180</formula>
    </cfRule>
  </conditionalFormatting>
  <conditionalFormatting sqref="O180">
    <cfRule type="cellIs" dxfId="3180" priority="3116" stopIfTrue="1" operator="lessThan">
      <formula>G180</formula>
    </cfRule>
  </conditionalFormatting>
  <conditionalFormatting sqref="O180">
    <cfRule type="cellIs" dxfId="3179" priority="3115" stopIfTrue="1" operator="lessThan">
      <formula>G180</formula>
    </cfRule>
  </conditionalFormatting>
  <conditionalFormatting sqref="O180">
    <cfRule type="cellIs" dxfId="3178" priority="3114" stopIfTrue="1" operator="lessThan">
      <formula>G180</formula>
    </cfRule>
  </conditionalFormatting>
  <conditionalFormatting sqref="O180">
    <cfRule type="cellIs" dxfId="3177" priority="3113" stopIfTrue="1" operator="lessThan">
      <formula>G180</formula>
    </cfRule>
  </conditionalFormatting>
  <conditionalFormatting sqref="O180">
    <cfRule type="cellIs" dxfId="3176" priority="3112" stopIfTrue="1" operator="lessThan">
      <formula>G180</formula>
    </cfRule>
  </conditionalFormatting>
  <conditionalFormatting sqref="O180">
    <cfRule type="cellIs" dxfId="3175" priority="3111" stopIfTrue="1" operator="lessThan">
      <formula>G180</formula>
    </cfRule>
  </conditionalFormatting>
  <conditionalFormatting sqref="O180">
    <cfRule type="cellIs" dxfId="3174" priority="3110" stopIfTrue="1" operator="lessThan">
      <formula>G180</formula>
    </cfRule>
  </conditionalFormatting>
  <conditionalFormatting sqref="O180">
    <cfRule type="cellIs" dxfId="3173" priority="3109" stopIfTrue="1" operator="lessThan">
      <formula>G180</formula>
    </cfRule>
  </conditionalFormatting>
  <conditionalFormatting sqref="O180">
    <cfRule type="cellIs" dxfId="3172" priority="3108" stopIfTrue="1" operator="lessThan">
      <formula>G180</formula>
    </cfRule>
  </conditionalFormatting>
  <conditionalFormatting sqref="O180">
    <cfRule type="cellIs" dxfId="3171" priority="3107" stopIfTrue="1" operator="lessThan">
      <formula>G180</formula>
    </cfRule>
  </conditionalFormatting>
  <conditionalFormatting sqref="O180">
    <cfRule type="cellIs" dxfId="3170" priority="3106" stopIfTrue="1" operator="lessThan">
      <formula>G180</formula>
    </cfRule>
  </conditionalFormatting>
  <conditionalFormatting sqref="O180">
    <cfRule type="cellIs" dxfId="3169" priority="3105" stopIfTrue="1" operator="lessThan">
      <formula>G180</formula>
    </cfRule>
  </conditionalFormatting>
  <conditionalFormatting sqref="O180">
    <cfRule type="cellIs" dxfId="3168" priority="3104" stopIfTrue="1" operator="lessThan">
      <formula>G180</formula>
    </cfRule>
  </conditionalFormatting>
  <conditionalFormatting sqref="O180">
    <cfRule type="cellIs" dxfId="3167" priority="3103" stopIfTrue="1" operator="lessThan">
      <formula>G180</formula>
    </cfRule>
  </conditionalFormatting>
  <conditionalFormatting sqref="O180">
    <cfRule type="cellIs" dxfId="3166" priority="3102" stopIfTrue="1" operator="lessThan">
      <formula>G180</formula>
    </cfRule>
  </conditionalFormatting>
  <conditionalFormatting sqref="O180">
    <cfRule type="cellIs" dxfId="3165" priority="3101" stopIfTrue="1" operator="lessThan">
      <formula>G180</formula>
    </cfRule>
  </conditionalFormatting>
  <conditionalFormatting sqref="O180">
    <cfRule type="cellIs" dxfId="3164" priority="3100" stopIfTrue="1" operator="lessThan">
      <formula>G180</formula>
    </cfRule>
  </conditionalFormatting>
  <conditionalFormatting sqref="O180">
    <cfRule type="cellIs" dxfId="3163" priority="3099" stopIfTrue="1" operator="lessThan">
      <formula>G180</formula>
    </cfRule>
  </conditionalFormatting>
  <conditionalFormatting sqref="O180">
    <cfRule type="cellIs" dxfId="3162" priority="3098" stopIfTrue="1" operator="lessThan">
      <formula>G180</formula>
    </cfRule>
  </conditionalFormatting>
  <conditionalFormatting sqref="O180">
    <cfRule type="cellIs" dxfId="3161" priority="3097" stopIfTrue="1" operator="lessThan">
      <formula>G180</formula>
    </cfRule>
  </conditionalFormatting>
  <conditionalFormatting sqref="O180">
    <cfRule type="cellIs" dxfId="3160" priority="3096" stopIfTrue="1" operator="lessThan">
      <formula>G180</formula>
    </cfRule>
  </conditionalFormatting>
  <conditionalFormatting sqref="O180">
    <cfRule type="cellIs" dxfId="3159" priority="3095" stopIfTrue="1" operator="lessThan">
      <formula>G180</formula>
    </cfRule>
  </conditionalFormatting>
  <conditionalFormatting sqref="O180">
    <cfRule type="cellIs" dxfId="3158" priority="3094" stopIfTrue="1" operator="lessThan">
      <formula>G180</formula>
    </cfRule>
  </conditionalFormatting>
  <conditionalFormatting sqref="O180">
    <cfRule type="cellIs" dxfId="3157" priority="3093" stopIfTrue="1" operator="lessThan">
      <formula>G180</formula>
    </cfRule>
  </conditionalFormatting>
  <conditionalFormatting sqref="O180">
    <cfRule type="cellIs" dxfId="3156" priority="3092" stopIfTrue="1" operator="lessThan">
      <formula>G180</formula>
    </cfRule>
  </conditionalFormatting>
  <conditionalFormatting sqref="O180">
    <cfRule type="cellIs" dxfId="3155" priority="3091" stopIfTrue="1" operator="lessThan">
      <formula>G180</formula>
    </cfRule>
  </conditionalFormatting>
  <conditionalFormatting sqref="O180">
    <cfRule type="cellIs" dxfId="3154" priority="3090" stopIfTrue="1" operator="lessThan">
      <formula>G180</formula>
    </cfRule>
  </conditionalFormatting>
  <conditionalFormatting sqref="O180">
    <cfRule type="cellIs" dxfId="3153" priority="3089" stopIfTrue="1" operator="lessThan">
      <formula>G180</formula>
    </cfRule>
  </conditionalFormatting>
  <conditionalFormatting sqref="O180">
    <cfRule type="cellIs" dxfId="3152" priority="3088" stopIfTrue="1" operator="lessThan">
      <formula>G180</formula>
    </cfRule>
  </conditionalFormatting>
  <conditionalFormatting sqref="O180">
    <cfRule type="cellIs" dxfId="3151" priority="3087" stopIfTrue="1" operator="lessThan">
      <formula>G180</formula>
    </cfRule>
  </conditionalFormatting>
  <conditionalFormatting sqref="O180">
    <cfRule type="cellIs" dxfId="3150" priority="3086" stopIfTrue="1" operator="lessThan">
      <formula>G180</formula>
    </cfRule>
  </conditionalFormatting>
  <conditionalFormatting sqref="O180">
    <cfRule type="cellIs" dxfId="3149" priority="3085" stopIfTrue="1" operator="lessThan">
      <formula>G180</formula>
    </cfRule>
  </conditionalFormatting>
  <conditionalFormatting sqref="O180">
    <cfRule type="cellIs" dxfId="3148" priority="3084" stopIfTrue="1" operator="lessThan">
      <formula>G180</formula>
    </cfRule>
  </conditionalFormatting>
  <conditionalFormatting sqref="O180">
    <cfRule type="cellIs" dxfId="3147" priority="3083" stopIfTrue="1" operator="lessThan">
      <formula>G180</formula>
    </cfRule>
  </conditionalFormatting>
  <conditionalFormatting sqref="O180">
    <cfRule type="cellIs" dxfId="3146" priority="3082" stopIfTrue="1" operator="lessThan">
      <formula>G180</formula>
    </cfRule>
  </conditionalFormatting>
  <conditionalFormatting sqref="O180">
    <cfRule type="cellIs" dxfId="3145" priority="3081" stopIfTrue="1" operator="lessThan">
      <formula>G180</formula>
    </cfRule>
  </conditionalFormatting>
  <conditionalFormatting sqref="O180">
    <cfRule type="cellIs" dxfId="3144" priority="3080" stopIfTrue="1" operator="lessThan">
      <formula>G180</formula>
    </cfRule>
  </conditionalFormatting>
  <conditionalFormatting sqref="O180">
    <cfRule type="cellIs" dxfId="3143" priority="3079" stopIfTrue="1" operator="lessThan">
      <formula>G180</formula>
    </cfRule>
  </conditionalFormatting>
  <conditionalFormatting sqref="O180">
    <cfRule type="cellIs" dxfId="3142" priority="3078" stopIfTrue="1" operator="lessThan">
      <formula>G180</formula>
    </cfRule>
  </conditionalFormatting>
  <conditionalFormatting sqref="O180">
    <cfRule type="cellIs" dxfId="3141" priority="3077" stopIfTrue="1" operator="lessThan">
      <formula>G180</formula>
    </cfRule>
  </conditionalFormatting>
  <conditionalFormatting sqref="O180">
    <cfRule type="cellIs" dxfId="3140" priority="3076" stopIfTrue="1" operator="lessThan">
      <formula>G180</formula>
    </cfRule>
  </conditionalFormatting>
  <conditionalFormatting sqref="O180">
    <cfRule type="cellIs" dxfId="3139" priority="3075" stopIfTrue="1" operator="lessThan">
      <formula>G180</formula>
    </cfRule>
  </conditionalFormatting>
  <conditionalFormatting sqref="O180">
    <cfRule type="cellIs" dxfId="3138" priority="3074" stopIfTrue="1" operator="lessThan">
      <formula>G180</formula>
    </cfRule>
  </conditionalFormatting>
  <conditionalFormatting sqref="O180">
    <cfRule type="cellIs" dxfId="3137" priority="3073" stopIfTrue="1" operator="lessThan">
      <formula>G180</formula>
    </cfRule>
  </conditionalFormatting>
  <conditionalFormatting sqref="O180">
    <cfRule type="cellIs" dxfId="3136" priority="3072" stopIfTrue="1" operator="lessThan">
      <formula>G180</formula>
    </cfRule>
  </conditionalFormatting>
  <conditionalFormatting sqref="O180">
    <cfRule type="cellIs" dxfId="3135" priority="3071" stopIfTrue="1" operator="lessThan">
      <formula>G180</formula>
    </cfRule>
  </conditionalFormatting>
  <conditionalFormatting sqref="O180">
    <cfRule type="cellIs" dxfId="3134" priority="3070" stopIfTrue="1" operator="lessThan">
      <formula>G180</formula>
    </cfRule>
  </conditionalFormatting>
  <conditionalFormatting sqref="O180">
    <cfRule type="cellIs" dxfId="3133" priority="3069" stopIfTrue="1" operator="lessThan">
      <formula>G180</formula>
    </cfRule>
  </conditionalFormatting>
  <conditionalFormatting sqref="O180">
    <cfRule type="cellIs" dxfId="3132" priority="3068" stopIfTrue="1" operator="lessThan">
      <formula>G180</formula>
    </cfRule>
  </conditionalFormatting>
  <conditionalFormatting sqref="O180">
    <cfRule type="cellIs" dxfId="3131" priority="3067" stopIfTrue="1" operator="lessThan">
      <formula>G180</formula>
    </cfRule>
  </conditionalFormatting>
  <conditionalFormatting sqref="O180">
    <cfRule type="cellIs" dxfId="3130" priority="3066" stopIfTrue="1" operator="lessThan">
      <formula>G180</formula>
    </cfRule>
  </conditionalFormatting>
  <conditionalFormatting sqref="O180">
    <cfRule type="cellIs" dxfId="3129" priority="3065" stopIfTrue="1" operator="lessThan">
      <formula>G180</formula>
    </cfRule>
  </conditionalFormatting>
  <conditionalFormatting sqref="O180">
    <cfRule type="cellIs" dxfId="3128" priority="3064" stopIfTrue="1" operator="lessThan">
      <formula>G180</formula>
    </cfRule>
  </conditionalFormatting>
  <conditionalFormatting sqref="O180">
    <cfRule type="cellIs" dxfId="3127" priority="3063" stopIfTrue="1" operator="lessThan">
      <formula>G180</formula>
    </cfRule>
  </conditionalFormatting>
  <conditionalFormatting sqref="O180">
    <cfRule type="cellIs" dxfId="3126" priority="3062" stopIfTrue="1" operator="lessThan">
      <formula>G180</formula>
    </cfRule>
  </conditionalFormatting>
  <conditionalFormatting sqref="O180">
    <cfRule type="cellIs" dxfId="3125" priority="3061" stopIfTrue="1" operator="lessThan">
      <formula>G180</formula>
    </cfRule>
  </conditionalFormatting>
  <conditionalFormatting sqref="O180">
    <cfRule type="cellIs" dxfId="3124" priority="3060" stopIfTrue="1" operator="lessThan">
      <formula>G180</formula>
    </cfRule>
  </conditionalFormatting>
  <conditionalFormatting sqref="O180">
    <cfRule type="cellIs" dxfId="3123" priority="3059" stopIfTrue="1" operator="lessThan">
      <formula>G180</formula>
    </cfRule>
  </conditionalFormatting>
  <conditionalFormatting sqref="O180">
    <cfRule type="cellIs" dxfId="3122" priority="3058" stopIfTrue="1" operator="lessThan">
      <formula>G180</formula>
    </cfRule>
  </conditionalFormatting>
  <conditionalFormatting sqref="O180">
    <cfRule type="cellIs" dxfId="3121" priority="3057" stopIfTrue="1" operator="lessThan">
      <formula>G180</formula>
    </cfRule>
  </conditionalFormatting>
  <conditionalFormatting sqref="O180">
    <cfRule type="cellIs" dxfId="3120" priority="3056" stopIfTrue="1" operator="lessThan">
      <formula>G180</formula>
    </cfRule>
  </conditionalFormatting>
  <conditionalFormatting sqref="O180">
    <cfRule type="cellIs" dxfId="3119" priority="3055" stopIfTrue="1" operator="lessThan">
      <formula>G180</formula>
    </cfRule>
  </conditionalFormatting>
  <conditionalFormatting sqref="O180">
    <cfRule type="cellIs" dxfId="3118" priority="3054" stopIfTrue="1" operator="lessThan">
      <formula>G180</formula>
    </cfRule>
  </conditionalFormatting>
  <conditionalFormatting sqref="O180">
    <cfRule type="cellIs" dxfId="3117" priority="3053" stopIfTrue="1" operator="lessThan">
      <formula>G180</formula>
    </cfRule>
  </conditionalFormatting>
  <conditionalFormatting sqref="O180">
    <cfRule type="cellIs" dxfId="3116" priority="3052" stopIfTrue="1" operator="lessThan">
      <formula>G180</formula>
    </cfRule>
  </conditionalFormatting>
  <conditionalFormatting sqref="O180">
    <cfRule type="cellIs" dxfId="3115" priority="3051" stopIfTrue="1" operator="lessThan">
      <formula>G180</formula>
    </cfRule>
  </conditionalFormatting>
  <conditionalFormatting sqref="O180">
    <cfRule type="cellIs" dxfId="3114" priority="3050" stopIfTrue="1" operator="lessThan">
      <formula>G180</formula>
    </cfRule>
  </conditionalFormatting>
  <conditionalFormatting sqref="O180">
    <cfRule type="cellIs" dxfId="3113" priority="3049" stopIfTrue="1" operator="lessThan">
      <formula>G180</formula>
    </cfRule>
  </conditionalFormatting>
  <conditionalFormatting sqref="O180">
    <cfRule type="cellIs" dxfId="3112" priority="3048" stopIfTrue="1" operator="lessThan">
      <formula>G180</formula>
    </cfRule>
  </conditionalFormatting>
  <conditionalFormatting sqref="O180">
    <cfRule type="cellIs" dxfId="3111" priority="3047" stopIfTrue="1" operator="lessThan">
      <formula>G180</formula>
    </cfRule>
  </conditionalFormatting>
  <conditionalFormatting sqref="O180">
    <cfRule type="cellIs" dxfId="3110" priority="3046" stopIfTrue="1" operator="lessThan">
      <formula>G180</formula>
    </cfRule>
  </conditionalFormatting>
  <conditionalFormatting sqref="O180">
    <cfRule type="cellIs" dxfId="3109" priority="3045" stopIfTrue="1" operator="lessThan">
      <formula>G180</formula>
    </cfRule>
  </conditionalFormatting>
  <conditionalFormatting sqref="O180">
    <cfRule type="cellIs" dxfId="3108" priority="3044" stopIfTrue="1" operator="lessThan">
      <formula>G180</formula>
    </cfRule>
  </conditionalFormatting>
  <conditionalFormatting sqref="O180">
    <cfRule type="cellIs" dxfId="3107" priority="3043" stopIfTrue="1" operator="lessThan">
      <formula>G180</formula>
    </cfRule>
  </conditionalFormatting>
  <conditionalFormatting sqref="O180">
    <cfRule type="cellIs" dxfId="3106" priority="3042" stopIfTrue="1" operator="lessThan">
      <formula>G180</formula>
    </cfRule>
  </conditionalFormatting>
  <conditionalFormatting sqref="O180">
    <cfRule type="cellIs" dxfId="3105" priority="3041" stopIfTrue="1" operator="lessThan">
      <formula>G180</formula>
    </cfRule>
  </conditionalFormatting>
  <conditionalFormatting sqref="O180">
    <cfRule type="cellIs" dxfId="3104" priority="3040" stopIfTrue="1" operator="lessThan">
      <formula>G180</formula>
    </cfRule>
  </conditionalFormatting>
  <conditionalFormatting sqref="O180">
    <cfRule type="cellIs" dxfId="3103" priority="3039" stopIfTrue="1" operator="lessThan">
      <formula>G180</formula>
    </cfRule>
  </conditionalFormatting>
  <conditionalFormatting sqref="O180">
    <cfRule type="cellIs" dxfId="3102" priority="3038" stopIfTrue="1" operator="lessThan">
      <formula>G180</formula>
    </cfRule>
  </conditionalFormatting>
  <conditionalFormatting sqref="O180">
    <cfRule type="cellIs" dxfId="3101" priority="3037" stopIfTrue="1" operator="lessThan">
      <formula>G180</formula>
    </cfRule>
  </conditionalFormatting>
  <conditionalFormatting sqref="O180">
    <cfRule type="cellIs" dxfId="3100" priority="3036" stopIfTrue="1" operator="lessThan">
      <formula>G180</formula>
    </cfRule>
  </conditionalFormatting>
  <conditionalFormatting sqref="O180">
    <cfRule type="cellIs" dxfId="3099" priority="3035" stopIfTrue="1" operator="lessThan">
      <formula>G180</formula>
    </cfRule>
  </conditionalFormatting>
  <conditionalFormatting sqref="O180">
    <cfRule type="cellIs" dxfId="3098" priority="3034" stopIfTrue="1" operator="lessThan">
      <formula>G180</formula>
    </cfRule>
  </conditionalFormatting>
  <conditionalFormatting sqref="O180">
    <cfRule type="cellIs" dxfId="3097" priority="3033" stopIfTrue="1" operator="lessThan">
      <formula>G180</formula>
    </cfRule>
  </conditionalFormatting>
  <conditionalFormatting sqref="O180">
    <cfRule type="cellIs" dxfId="3096" priority="3032" stopIfTrue="1" operator="lessThan">
      <formula>G180</formula>
    </cfRule>
  </conditionalFormatting>
  <conditionalFormatting sqref="O180">
    <cfRule type="cellIs" dxfId="3095" priority="3031" stopIfTrue="1" operator="lessThan">
      <formula>G180</formula>
    </cfRule>
  </conditionalFormatting>
  <conditionalFormatting sqref="O180">
    <cfRule type="cellIs" dxfId="3094" priority="3030" stopIfTrue="1" operator="lessThan">
      <formula>G180</formula>
    </cfRule>
  </conditionalFormatting>
  <conditionalFormatting sqref="O180">
    <cfRule type="cellIs" dxfId="3093" priority="3029" stopIfTrue="1" operator="lessThan">
      <formula>G180</formula>
    </cfRule>
  </conditionalFormatting>
  <conditionalFormatting sqref="O180">
    <cfRule type="cellIs" dxfId="3092" priority="3028" stopIfTrue="1" operator="lessThan">
      <formula>G180</formula>
    </cfRule>
  </conditionalFormatting>
  <conditionalFormatting sqref="O180">
    <cfRule type="cellIs" dxfId="3091" priority="3027" stopIfTrue="1" operator="lessThan">
      <formula>G180</formula>
    </cfRule>
  </conditionalFormatting>
  <conditionalFormatting sqref="O180">
    <cfRule type="cellIs" dxfId="3090" priority="3026" stopIfTrue="1" operator="lessThan">
      <formula>G180</formula>
    </cfRule>
  </conditionalFormatting>
  <conditionalFormatting sqref="O180">
    <cfRule type="cellIs" dxfId="3089" priority="3025" stopIfTrue="1" operator="lessThan">
      <formula>G180</formula>
    </cfRule>
  </conditionalFormatting>
  <conditionalFormatting sqref="O180">
    <cfRule type="cellIs" dxfId="3088" priority="3024" stopIfTrue="1" operator="lessThan">
      <formula>G180</formula>
    </cfRule>
  </conditionalFormatting>
  <conditionalFormatting sqref="O180">
    <cfRule type="cellIs" dxfId="3087" priority="3023" stopIfTrue="1" operator="lessThan">
      <formula>G180</formula>
    </cfRule>
  </conditionalFormatting>
  <conditionalFormatting sqref="O180">
    <cfRule type="cellIs" dxfId="3086" priority="3022" stopIfTrue="1" operator="lessThan">
      <formula>G180</formula>
    </cfRule>
  </conditionalFormatting>
  <conditionalFormatting sqref="O180">
    <cfRule type="cellIs" dxfId="3085" priority="3021" stopIfTrue="1" operator="lessThan">
      <formula>G180</formula>
    </cfRule>
  </conditionalFormatting>
  <conditionalFormatting sqref="O180">
    <cfRule type="cellIs" dxfId="3084" priority="3020" stopIfTrue="1" operator="lessThan">
      <formula>G180</formula>
    </cfRule>
  </conditionalFormatting>
  <conditionalFormatting sqref="O180">
    <cfRule type="cellIs" dxfId="3083" priority="3019" stopIfTrue="1" operator="lessThan">
      <formula>G180</formula>
    </cfRule>
  </conditionalFormatting>
  <conditionalFormatting sqref="O180">
    <cfRule type="cellIs" dxfId="3082" priority="3018" stopIfTrue="1" operator="lessThan">
      <formula>G180</formula>
    </cfRule>
  </conditionalFormatting>
  <conditionalFormatting sqref="O180">
    <cfRule type="cellIs" dxfId="3081" priority="3017" stopIfTrue="1" operator="lessThan">
      <formula>G180</formula>
    </cfRule>
  </conditionalFormatting>
  <conditionalFormatting sqref="O180">
    <cfRule type="cellIs" dxfId="3080" priority="3016" stopIfTrue="1" operator="lessThan">
      <formula>G180</formula>
    </cfRule>
  </conditionalFormatting>
  <conditionalFormatting sqref="O180">
    <cfRule type="cellIs" dxfId="3079" priority="3015" stopIfTrue="1" operator="lessThan">
      <formula>G180</formula>
    </cfRule>
  </conditionalFormatting>
  <conditionalFormatting sqref="O180">
    <cfRule type="cellIs" dxfId="3078" priority="3014" stopIfTrue="1" operator="lessThan">
      <formula>G180</formula>
    </cfRule>
  </conditionalFormatting>
  <conditionalFormatting sqref="O180">
    <cfRule type="cellIs" dxfId="3077" priority="3013" stopIfTrue="1" operator="lessThan">
      <formula>G180</formula>
    </cfRule>
  </conditionalFormatting>
  <conditionalFormatting sqref="O180">
    <cfRule type="cellIs" dxfId="3076" priority="3012" stopIfTrue="1" operator="lessThan">
      <formula>G180</formula>
    </cfRule>
  </conditionalFormatting>
  <conditionalFormatting sqref="O180">
    <cfRule type="cellIs" dxfId="3075" priority="3011" stopIfTrue="1" operator="lessThan">
      <formula>G180</formula>
    </cfRule>
  </conditionalFormatting>
  <conditionalFormatting sqref="O180">
    <cfRule type="cellIs" dxfId="3074" priority="3010" stopIfTrue="1" operator="lessThan">
      <formula>G180</formula>
    </cfRule>
  </conditionalFormatting>
  <conditionalFormatting sqref="O180">
    <cfRule type="cellIs" dxfId="3073" priority="3009" stopIfTrue="1" operator="lessThan">
      <formula>G180</formula>
    </cfRule>
  </conditionalFormatting>
  <conditionalFormatting sqref="O180">
    <cfRule type="cellIs" dxfId="3072" priority="3008" stopIfTrue="1" operator="lessThan">
      <formula>G180</formula>
    </cfRule>
  </conditionalFormatting>
  <conditionalFormatting sqref="O180">
    <cfRule type="cellIs" dxfId="3071" priority="3007" stopIfTrue="1" operator="lessThan">
      <formula>G180</formula>
    </cfRule>
  </conditionalFormatting>
  <conditionalFormatting sqref="O180">
    <cfRule type="cellIs" dxfId="3070" priority="3006" stopIfTrue="1" operator="lessThan">
      <formula>G180</formula>
    </cfRule>
  </conditionalFormatting>
  <conditionalFormatting sqref="O180">
    <cfRule type="cellIs" dxfId="3069" priority="3005" stopIfTrue="1" operator="lessThan">
      <formula>G180</formula>
    </cfRule>
  </conditionalFormatting>
  <conditionalFormatting sqref="O180">
    <cfRule type="cellIs" dxfId="3068" priority="3004" stopIfTrue="1" operator="lessThan">
      <formula>G180</formula>
    </cfRule>
  </conditionalFormatting>
  <conditionalFormatting sqref="O180">
    <cfRule type="cellIs" dxfId="3067" priority="3003" stopIfTrue="1" operator="lessThan">
      <formula>G180</formula>
    </cfRule>
  </conditionalFormatting>
  <conditionalFormatting sqref="O180">
    <cfRule type="cellIs" dxfId="3066" priority="3002" stopIfTrue="1" operator="lessThan">
      <formula>G180</formula>
    </cfRule>
  </conditionalFormatting>
  <conditionalFormatting sqref="O180">
    <cfRule type="cellIs" dxfId="3065" priority="3001" stopIfTrue="1" operator="lessThan">
      <formula>G180</formula>
    </cfRule>
  </conditionalFormatting>
  <conditionalFormatting sqref="O180">
    <cfRule type="cellIs" dxfId="3064" priority="3000" stopIfTrue="1" operator="lessThan">
      <formula>G180</formula>
    </cfRule>
  </conditionalFormatting>
  <conditionalFormatting sqref="O180">
    <cfRule type="cellIs" dxfId="3063" priority="2999" stopIfTrue="1" operator="lessThan">
      <formula>G180</formula>
    </cfRule>
  </conditionalFormatting>
  <conditionalFormatting sqref="O180">
    <cfRule type="cellIs" dxfId="3062" priority="2998" stopIfTrue="1" operator="lessThan">
      <formula>G180</formula>
    </cfRule>
  </conditionalFormatting>
  <conditionalFormatting sqref="O180">
    <cfRule type="cellIs" dxfId="3061" priority="2997" stopIfTrue="1" operator="lessThan">
      <formula>G180</formula>
    </cfRule>
  </conditionalFormatting>
  <conditionalFormatting sqref="O180">
    <cfRule type="cellIs" dxfId="3060" priority="2996" stopIfTrue="1" operator="lessThan">
      <formula>G180</formula>
    </cfRule>
  </conditionalFormatting>
  <conditionalFormatting sqref="O180">
    <cfRule type="cellIs" dxfId="3059" priority="2995" stopIfTrue="1" operator="lessThan">
      <formula>G180</formula>
    </cfRule>
  </conditionalFormatting>
  <conditionalFormatting sqref="O180">
    <cfRule type="cellIs" dxfId="3058" priority="2994" stopIfTrue="1" operator="lessThan">
      <formula>G180</formula>
    </cfRule>
  </conditionalFormatting>
  <conditionalFormatting sqref="O180">
    <cfRule type="cellIs" dxfId="3057" priority="2993" stopIfTrue="1" operator="lessThan">
      <formula>G180</formula>
    </cfRule>
  </conditionalFormatting>
  <conditionalFormatting sqref="O180">
    <cfRule type="cellIs" dxfId="3056" priority="2992" stopIfTrue="1" operator="lessThan">
      <formula>G180</formula>
    </cfRule>
  </conditionalFormatting>
  <conditionalFormatting sqref="O180">
    <cfRule type="cellIs" dxfId="3055" priority="2991" stopIfTrue="1" operator="lessThan">
      <formula>G180</formula>
    </cfRule>
  </conditionalFormatting>
  <conditionalFormatting sqref="O180">
    <cfRule type="cellIs" dxfId="3054" priority="2990" stopIfTrue="1" operator="lessThan">
      <formula>G180</formula>
    </cfRule>
  </conditionalFormatting>
  <conditionalFormatting sqref="O180">
    <cfRule type="cellIs" dxfId="3053" priority="2989" stopIfTrue="1" operator="lessThan">
      <formula>G180</formula>
    </cfRule>
  </conditionalFormatting>
  <conditionalFormatting sqref="O180">
    <cfRule type="cellIs" dxfId="3052" priority="2988" stopIfTrue="1" operator="lessThan">
      <formula>G180</formula>
    </cfRule>
  </conditionalFormatting>
  <conditionalFormatting sqref="O180">
    <cfRule type="cellIs" dxfId="3051" priority="2987" stopIfTrue="1" operator="lessThan">
      <formula>G180</formula>
    </cfRule>
  </conditionalFormatting>
  <conditionalFormatting sqref="O180">
    <cfRule type="cellIs" dxfId="3050" priority="2986" stopIfTrue="1" operator="lessThan">
      <formula>G180</formula>
    </cfRule>
  </conditionalFormatting>
  <conditionalFormatting sqref="O180">
    <cfRule type="cellIs" dxfId="3049" priority="2985" stopIfTrue="1" operator="lessThan">
      <formula>G180</formula>
    </cfRule>
  </conditionalFormatting>
  <conditionalFormatting sqref="O180">
    <cfRule type="cellIs" dxfId="3048" priority="2984" stopIfTrue="1" operator="lessThan">
      <formula>G180</formula>
    </cfRule>
  </conditionalFormatting>
  <conditionalFormatting sqref="O180">
    <cfRule type="cellIs" dxfId="3047" priority="2983" stopIfTrue="1" operator="lessThan">
      <formula>G180</formula>
    </cfRule>
  </conditionalFormatting>
  <conditionalFormatting sqref="O180">
    <cfRule type="cellIs" dxfId="3046" priority="2982" stopIfTrue="1" operator="lessThan">
      <formula>G180</formula>
    </cfRule>
  </conditionalFormatting>
  <conditionalFormatting sqref="O180">
    <cfRule type="cellIs" dxfId="3045" priority="2981" stopIfTrue="1" operator="lessThan">
      <formula>G180</formula>
    </cfRule>
  </conditionalFormatting>
  <conditionalFormatting sqref="O180">
    <cfRule type="cellIs" dxfId="3044" priority="2980" stopIfTrue="1" operator="lessThan">
      <formula>G180</formula>
    </cfRule>
  </conditionalFormatting>
  <conditionalFormatting sqref="O180">
    <cfRule type="cellIs" dxfId="3043" priority="2979" stopIfTrue="1" operator="lessThan">
      <formula>G180</formula>
    </cfRule>
  </conditionalFormatting>
  <conditionalFormatting sqref="O180">
    <cfRule type="cellIs" dxfId="3042" priority="2978" stopIfTrue="1" operator="lessThan">
      <formula>G180</formula>
    </cfRule>
  </conditionalFormatting>
  <conditionalFormatting sqref="O180">
    <cfRule type="cellIs" dxfId="3041" priority="2977" stopIfTrue="1" operator="lessThan">
      <formula>G180</formula>
    </cfRule>
  </conditionalFormatting>
  <conditionalFormatting sqref="O180">
    <cfRule type="cellIs" dxfId="3040" priority="2976" stopIfTrue="1" operator="lessThan">
      <formula>G180</formula>
    </cfRule>
  </conditionalFormatting>
  <conditionalFormatting sqref="O180">
    <cfRule type="cellIs" dxfId="3039" priority="2975" stopIfTrue="1" operator="lessThan">
      <formula>G180</formula>
    </cfRule>
  </conditionalFormatting>
  <conditionalFormatting sqref="O180">
    <cfRule type="cellIs" dxfId="3038" priority="2974" stopIfTrue="1" operator="lessThan">
      <formula>G180</formula>
    </cfRule>
  </conditionalFormatting>
  <conditionalFormatting sqref="O180">
    <cfRule type="cellIs" dxfId="3037" priority="2973" stopIfTrue="1" operator="lessThan">
      <formula>G180</formula>
    </cfRule>
  </conditionalFormatting>
  <conditionalFormatting sqref="O180">
    <cfRule type="cellIs" dxfId="3036" priority="2972" stopIfTrue="1" operator="lessThan">
      <formula>G180</formula>
    </cfRule>
  </conditionalFormatting>
  <conditionalFormatting sqref="O180">
    <cfRule type="cellIs" dxfId="3035" priority="2971" stopIfTrue="1" operator="lessThan">
      <formula>G180</formula>
    </cfRule>
  </conditionalFormatting>
  <conditionalFormatting sqref="O180">
    <cfRule type="cellIs" dxfId="3034" priority="2970" stopIfTrue="1" operator="lessThan">
      <formula>G180</formula>
    </cfRule>
  </conditionalFormatting>
  <conditionalFormatting sqref="O180">
    <cfRule type="cellIs" dxfId="3033" priority="2969" stopIfTrue="1" operator="lessThan">
      <formula>G180</formula>
    </cfRule>
  </conditionalFormatting>
  <conditionalFormatting sqref="O180">
    <cfRule type="cellIs" dxfId="3032" priority="2968" stopIfTrue="1" operator="lessThan">
      <formula>G180</formula>
    </cfRule>
  </conditionalFormatting>
  <conditionalFormatting sqref="O180">
    <cfRule type="cellIs" dxfId="3031" priority="2967" stopIfTrue="1" operator="lessThan">
      <formula>G180</formula>
    </cfRule>
  </conditionalFormatting>
  <conditionalFormatting sqref="O180">
    <cfRule type="cellIs" dxfId="3030" priority="2966" stopIfTrue="1" operator="lessThan">
      <formula>G180</formula>
    </cfRule>
  </conditionalFormatting>
  <conditionalFormatting sqref="O180">
    <cfRule type="cellIs" dxfId="3029" priority="2965" stopIfTrue="1" operator="lessThan">
      <formula>G180</formula>
    </cfRule>
  </conditionalFormatting>
  <conditionalFormatting sqref="O180">
    <cfRule type="cellIs" dxfId="3028" priority="2964" stopIfTrue="1" operator="lessThan">
      <formula>G180</formula>
    </cfRule>
  </conditionalFormatting>
  <conditionalFormatting sqref="O180">
    <cfRule type="cellIs" dxfId="3027" priority="2963" stopIfTrue="1" operator="lessThan">
      <formula>G180</formula>
    </cfRule>
  </conditionalFormatting>
  <conditionalFormatting sqref="O180">
    <cfRule type="cellIs" dxfId="3026" priority="2962" stopIfTrue="1" operator="lessThan">
      <formula>G180</formula>
    </cfRule>
  </conditionalFormatting>
  <conditionalFormatting sqref="O180">
    <cfRule type="cellIs" dxfId="3025" priority="2961" stopIfTrue="1" operator="lessThan">
      <formula>G180</formula>
    </cfRule>
  </conditionalFormatting>
  <conditionalFormatting sqref="O180">
    <cfRule type="cellIs" dxfId="3024" priority="2960" stopIfTrue="1" operator="lessThan">
      <formula>G180</formula>
    </cfRule>
  </conditionalFormatting>
  <conditionalFormatting sqref="O180">
    <cfRule type="cellIs" dxfId="3023" priority="2959" stopIfTrue="1" operator="lessThan">
      <formula>G180</formula>
    </cfRule>
  </conditionalFormatting>
  <conditionalFormatting sqref="O180">
    <cfRule type="cellIs" dxfId="3022" priority="2958" stopIfTrue="1" operator="lessThan">
      <formula>G180</formula>
    </cfRule>
  </conditionalFormatting>
  <conditionalFormatting sqref="O180">
    <cfRule type="cellIs" dxfId="3021" priority="2957" stopIfTrue="1" operator="lessThan">
      <formula>G180</formula>
    </cfRule>
  </conditionalFormatting>
  <conditionalFormatting sqref="O180">
    <cfRule type="cellIs" dxfId="3020" priority="2956" stopIfTrue="1" operator="lessThan">
      <formula>G180</formula>
    </cfRule>
  </conditionalFormatting>
  <conditionalFormatting sqref="O180">
    <cfRule type="cellIs" dxfId="3019" priority="2955" stopIfTrue="1" operator="lessThan">
      <formula>G180</formula>
    </cfRule>
  </conditionalFormatting>
  <conditionalFormatting sqref="O180">
    <cfRule type="cellIs" dxfId="3018" priority="2954" stopIfTrue="1" operator="lessThan">
      <formula>G180</formula>
    </cfRule>
  </conditionalFormatting>
  <conditionalFormatting sqref="O180">
    <cfRule type="cellIs" dxfId="3017" priority="2953" stopIfTrue="1" operator="lessThan">
      <formula>G180</formula>
    </cfRule>
  </conditionalFormatting>
  <conditionalFormatting sqref="O180">
    <cfRule type="cellIs" dxfId="3016" priority="2952" stopIfTrue="1" operator="lessThan">
      <formula>G180</formula>
    </cfRule>
  </conditionalFormatting>
  <conditionalFormatting sqref="O180">
    <cfRule type="cellIs" dxfId="3015" priority="2951" stopIfTrue="1" operator="lessThan">
      <formula>G180</formula>
    </cfRule>
  </conditionalFormatting>
  <conditionalFormatting sqref="O180">
    <cfRule type="cellIs" dxfId="3014" priority="2950" stopIfTrue="1" operator="lessThan">
      <formula>G180</formula>
    </cfRule>
  </conditionalFormatting>
  <conditionalFormatting sqref="O180">
    <cfRule type="cellIs" dxfId="3013" priority="2949" stopIfTrue="1" operator="lessThan">
      <formula>G180</formula>
    </cfRule>
  </conditionalFormatting>
  <conditionalFormatting sqref="O180">
    <cfRule type="cellIs" dxfId="3012" priority="2948" stopIfTrue="1" operator="lessThan">
      <formula>G180</formula>
    </cfRule>
  </conditionalFormatting>
  <conditionalFormatting sqref="O180">
    <cfRule type="cellIs" dxfId="3011" priority="2947" stopIfTrue="1" operator="lessThan">
      <formula>G180</formula>
    </cfRule>
  </conditionalFormatting>
  <conditionalFormatting sqref="O180">
    <cfRule type="cellIs" dxfId="3010" priority="2946" stopIfTrue="1" operator="lessThan">
      <formula>G180</formula>
    </cfRule>
  </conditionalFormatting>
  <conditionalFormatting sqref="O180">
    <cfRule type="cellIs" dxfId="3009" priority="2945" stopIfTrue="1" operator="lessThan">
      <formula>G180</formula>
    </cfRule>
  </conditionalFormatting>
  <conditionalFormatting sqref="O180">
    <cfRule type="cellIs" dxfId="3008" priority="2944" stopIfTrue="1" operator="lessThan">
      <formula>G180</formula>
    </cfRule>
  </conditionalFormatting>
  <conditionalFormatting sqref="O180">
    <cfRule type="cellIs" dxfId="3007" priority="2943" stopIfTrue="1" operator="lessThan">
      <formula>G180</formula>
    </cfRule>
  </conditionalFormatting>
  <conditionalFormatting sqref="O180">
    <cfRule type="cellIs" dxfId="3006" priority="2942" stopIfTrue="1" operator="lessThan">
      <formula>G180</formula>
    </cfRule>
  </conditionalFormatting>
  <conditionalFormatting sqref="O180">
    <cfRule type="cellIs" dxfId="3005" priority="2941" stopIfTrue="1" operator="lessThan">
      <formula>G180</formula>
    </cfRule>
  </conditionalFormatting>
  <conditionalFormatting sqref="O180">
    <cfRule type="cellIs" dxfId="3004" priority="2940" stopIfTrue="1" operator="lessThan">
      <formula>G180</formula>
    </cfRule>
  </conditionalFormatting>
  <conditionalFormatting sqref="O180">
    <cfRule type="cellIs" dxfId="3003" priority="2939" stopIfTrue="1" operator="lessThan">
      <formula>G180</formula>
    </cfRule>
  </conditionalFormatting>
  <conditionalFormatting sqref="O180">
    <cfRule type="cellIs" dxfId="3002" priority="2938" stopIfTrue="1" operator="lessThan">
      <formula>G180</formula>
    </cfRule>
  </conditionalFormatting>
  <conditionalFormatting sqref="O180">
    <cfRule type="cellIs" dxfId="3001" priority="2937" stopIfTrue="1" operator="lessThan">
      <formula>G180</formula>
    </cfRule>
  </conditionalFormatting>
  <conditionalFormatting sqref="O180">
    <cfRule type="cellIs" dxfId="3000" priority="2936" stopIfTrue="1" operator="lessThan">
      <formula>G180</formula>
    </cfRule>
  </conditionalFormatting>
  <conditionalFormatting sqref="O180">
    <cfRule type="cellIs" dxfId="2999" priority="2935" stopIfTrue="1" operator="lessThan">
      <formula>G180</formula>
    </cfRule>
  </conditionalFormatting>
  <conditionalFormatting sqref="O180">
    <cfRule type="cellIs" dxfId="2998" priority="2934" stopIfTrue="1" operator="lessThan">
      <formula>G180</formula>
    </cfRule>
  </conditionalFormatting>
  <conditionalFormatting sqref="O180">
    <cfRule type="cellIs" dxfId="2997" priority="2933" stopIfTrue="1" operator="lessThan">
      <formula>G180</formula>
    </cfRule>
  </conditionalFormatting>
  <conditionalFormatting sqref="O180">
    <cfRule type="cellIs" dxfId="2996" priority="2932" stopIfTrue="1" operator="lessThan">
      <formula>G180</formula>
    </cfRule>
  </conditionalFormatting>
  <conditionalFormatting sqref="O180">
    <cfRule type="cellIs" dxfId="2995" priority="2931" stopIfTrue="1" operator="lessThan">
      <formula>G180</formula>
    </cfRule>
  </conditionalFormatting>
  <conditionalFormatting sqref="O180">
    <cfRule type="cellIs" dxfId="2994" priority="2930" stopIfTrue="1" operator="lessThan">
      <formula>G180</formula>
    </cfRule>
  </conditionalFormatting>
  <conditionalFormatting sqref="O180">
    <cfRule type="cellIs" dxfId="2993" priority="2929" stopIfTrue="1" operator="lessThan">
      <formula>G180</formula>
    </cfRule>
  </conditionalFormatting>
  <conditionalFormatting sqref="O180">
    <cfRule type="cellIs" dxfId="2992" priority="2928" stopIfTrue="1" operator="lessThan">
      <formula>G180</formula>
    </cfRule>
  </conditionalFormatting>
  <conditionalFormatting sqref="O180">
    <cfRule type="cellIs" dxfId="2991" priority="2927" stopIfTrue="1" operator="lessThan">
      <formula>G180</formula>
    </cfRule>
  </conditionalFormatting>
  <conditionalFormatting sqref="O180">
    <cfRule type="cellIs" dxfId="2990" priority="2926" stopIfTrue="1" operator="lessThan">
      <formula>G180</formula>
    </cfRule>
  </conditionalFormatting>
  <conditionalFormatting sqref="O180">
    <cfRule type="cellIs" dxfId="2989" priority="2925" stopIfTrue="1" operator="lessThan">
      <formula>G180</formula>
    </cfRule>
  </conditionalFormatting>
  <conditionalFormatting sqref="O180">
    <cfRule type="cellIs" dxfId="2988" priority="2924" stopIfTrue="1" operator="lessThan">
      <formula>G180</formula>
    </cfRule>
  </conditionalFormatting>
  <conditionalFormatting sqref="O180">
    <cfRule type="cellIs" dxfId="2987" priority="2923" stopIfTrue="1" operator="lessThan">
      <formula>G180</formula>
    </cfRule>
  </conditionalFormatting>
  <conditionalFormatting sqref="O180">
    <cfRule type="cellIs" dxfId="2986" priority="2922" stopIfTrue="1" operator="lessThan">
      <formula>G180</formula>
    </cfRule>
  </conditionalFormatting>
  <conditionalFormatting sqref="O180">
    <cfRule type="cellIs" dxfId="2985" priority="2921" stopIfTrue="1" operator="lessThan">
      <formula>G180</formula>
    </cfRule>
  </conditionalFormatting>
  <conditionalFormatting sqref="O180">
    <cfRule type="cellIs" dxfId="2984" priority="2920" stopIfTrue="1" operator="lessThan">
      <formula>G180</formula>
    </cfRule>
  </conditionalFormatting>
  <conditionalFormatting sqref="O180">
    <cfRule type="cellIs" dxfId="2983" priority="2919" stopIfTrue="1" operator="lessThan">
      <formula>G180</formula>
    </cfRule>
  </conditionalFormatting>
  <conditionalFormatting sqref="O180">
    <cfRule type="cellIs" dxfId="2982" priority="2918" stopIfTrue="1" operator="lessThan">
      <formula>G180</formula>
    </cfRule>
  </conditionalFormatting>
  <conditionalFormatting sqref="O180">
    <cfRule type="cellIs" dxfId="2981" priority="2917" stopIfTrue="1" operator="lessThan">
      <formula>G180</formula>
    </cfRule>
  </conditionalFormatting>
  <conditionalFormatting sqref="O180">
    <cfRule type="cellIs" dxfId="2980" priority="2916" stopIfTrue="1" operator="lessThan">
      <formula>G180</formula>
    </cfRule>
  </conditionalFormatting>
  <conditionalFormatting sqref="O180">
    <cfRule type="cellIs" dxfId="2979" priority="2915" stopIfTrue="1" operator="lessThan">
      <formula>G180</formula>
    </cfRule>
  </conditionalFormatting>
  <conditionalFormatting sqref="O180">
    <cfRule type="cellIs" dxfId="2978" priority="2914" stopIfTrue="1" operator="lessThan">
      <formula>G180</formula>
    </cfRule>
  </conditionalFormatting>
  <conditionalFormatting sqref="O180">
    <cfRule type="cellIs" dxfId="2977" priority="2913" stopIfTrue="1" operator="lessThan">
      <formula>G180</formula>
    </cfRule>
  </conditionalFormatting>
  <conditionalFormatting sqref="O180">
    <cfRule type="cellIs" dxfId="2976" priority="2912" stopIfTrue="1" operator="lessThan">
      <formula>G180</formula>
    </cfRule>
  </conditionalFormatting>
  <conditionalFormatting sqref="O180">
    <cfRule type="cellIs" dxfId="2975" priority="2911" stopIfTrue="1" operator="lessThan">
      <formula>G180</formula>
    </cfRule>
  </conditionalFormatting>
  <conditionalFormatting sqref="O180">
    <cfRule type="cellIs" dxfId="2974" priority="2910" stopIfTrue="1" operator="lessThan">
      <formula>G180</formula>
    </cfRule>
  </conditionalFormatting>
  <conditionalFormatting sqref="O180">
    <cfRule type="cellIs" dxfId="2973" priority="2909" stopIfTrue="1" operator="lessThan">
      <formula>G180</formula>
    </cfRule>
  </conditionalFormatting>
  <conditionalFormatting sqref="O180">
    <cfRule type="cellIs" dxfId="2972" priority="2908" stopIfTrue="1" operator="lessThan">
      <formula>G180</formula>
    </cfRule>
  </conditionalFormatting>
  <conditionalFormatting sqref="O180">
    <cfRule type="cellIs" dxfId="2971" priority="2907" stopIfTrue="1" operator="lessThan">
      <formula>G180</formula>
    </cfRule>
  </conditionalFormatting>
  <conditionalFormatting sqref="O180">
    <cfRule type="cellIs" dxfId="2970" priority="2906" stopIfTrue="1" operator="lessThan">
      <formula>G180</formula>
    </cfRule>
  </conditionalFormatting>
  <conditionalFormatting sqref="O180">
    <cfRule type="cellIs" dxfId="2969" priority="2905" stopIfTrue="1" operator="lessThan">
      <formula>G180</formula>
    </cfRule>
  </conditionalFormatting>
  <conditionalFormatting sqref="O180">
    <cfRule type="cellIs" dxfId="2968" priority="2904" stopIfTrue="1" operator="lessThan">
      <formula>G180</formula>
    </cfRule>
  </conditionalFormatting>
  <conditionalFormatting sqref="O180">
    <cfRule type="cellIs" dxfId="2967" priority="2903" stopIfTrue="1" operator="lessThan">
      <formula>G180</formula>
    </cfRule>
  </conditionalFormatting>
  <conditionalFormatting sqref="O180">
    <cfRule type="cellIs" dxfId="2966" priority="2902" stopIfTrue="1" operator="lessThan">
      <formula>G180</formula>
    </cfRule>
  </conditionalFormatting>
  <conditionalFormatting sqref="O180">
    <cfRule type="cellIs" dxfId="2965" priority="2901" stopIfTrue="1" operator="lessThan">
      <formula>G180</formula>
    </cfRule>
  </conditionalFormatting>
  <conditionalFormatting sqref="O180">
    <cfRule type="cellIs" dxfId="2964" priority="2900" stopIfTrue="1" operator="lessThan">
      <formula>G180</formula>
    </cfRule>
  </conditionalFormatting>
  <conditionalFormatting sqref="O180">
    <cfRule type="cellIs" dxfId="2963" priority="2899" stopIfTrue="1" operator="lessThan">
      <formula>G180</formula>
    </cfRule>
  </conditionalFormatting>
  <conditionalFormatting sqref="O180">
    <cfRule type="cellIs" dxfId="2962" priority="2898" stopIfTrue="1" operator="lessThan">
      <formula>G180</formula>
    </cfRule>
  </conditionalFormatting>
  <conditionalFormatting sqref="O180">
    <cfRule type="cellIs" dxfId="2961" priority="2897" stopIfTrue="1" operator="lessThan">
      <formula>G180</formula>
    </cfRule>
  </conditionalFormatting>
  <conditionalFormatting sqref="O180">
    <cfRule type="cellIs" dxfId="2960" priority="2896" stopIfTrue="1" operator="lessThan">
      <formula>G180</formula>
    </cfRule>
  </conditionalFormatting>
  <conditionalFormatting sqref="O180">
    <cfRule type="cellIs" dxfId="2959" priority="2895" stopIfTrue="1" operator="lessThan">
      <formula>G180</formula>
    </cfRule>
  </conditionalFormatting>
  <conditionalFormatting sqref="O180">
    <cfRule type="cellIs" dxfId="2958" priority="2894" stopIfTrue="1" operator="lessThan">
      <formula>G180</formula>
    </cfRule>
  </conditionalFormatting>
  <conditionalFormatting sqref="O180">
    <cfRule type="cellIs" dxfId="2957" priority="2893" stopIfTrue="1" operator="lessThan">
      <formula>G180</formula>
    </cfRule>
  </conditionalFormatting>
  <conditionalFormatting sqref="O180">
    <cfRule type="cellIs" dxfId="2956" priority="2892" stopIfTrue="1" operator="lessThan">
      <formula>G180</formula>
    </cfRule>
  </conditionalFormatting>
  <conditionalFormatting sqref="O180">
    <cfRule type="cellIs" dxfId="2955" priority="2891" stopIfTrue="1" operator="lessThan">
      <formula>G180</formula>
    </cfRule>
  </conditionalFormatting>
  <conditionalFormatting sqref="O180">
    <cfRule type="cellIs" dxfId="2954" priority="2890" stopIfTrue="1" operator="lessThan">
      <formula>G180</formula>
    </cfRule>
  </conditionalFormatting>
  <conditionalFormatting sqref="O180">
    <cfRule type="cellIs" dxfId="2953" priority="2889" stopIfTrue="1" operator="lessThan">
      <formula>G180</formula>
    </cfRule>
  </conditionalFormatting>
  <conditionalFormatting sqref="O180">
    <cfRule type="cellIs" dxfId="2952" priority="2888" stopIfTrue="1" operator="lessThan">
      <formula>G180</formula>
    </cfRule>
  </conditionalFormatting>
  <conditionalFormatting sqref="O180">
    <cfRule type="cellIs" dxfId="2951" priority="2887" stopIfTrue="1" operator="lessThan">
      <formula>G180</formula>
    </cfRule>
  </conditionalFormatting>
  <conditionalFormatting sqref="O180">
    <cfRule type="cellIs" dxfId="2950" priority="2886" stopIfTrue="1" operator="lessThan">
      <formula>G180</formula>
    </cfRule>
  </conditionalFormatting>
  <conditionalFormatting sqref="O180">
    <cfRule type="cellIs" dxfId="2949" priority="2885" stopIfTrue="1" operator="lessThan">
      <formula>G180</formula>
    </cfRule>
  </conditionalFormatting>
  <conditionalFormatting sqref="O180">
    <cfRule type="cellIs" dxfId="2948" priority="2884" stopIfTrue="1" operator="lessThan">
      <formula>G180</formula>
    </cfRule>
  </conditionalFormatting>
  <conditionalFormatting sqref="O180">
    <cfRule type="cellIs" dxfId="2947" priority="2883" stopIfTrue="1" operator="lessThan">
      <formula>G180</formula>
    </cfRule>
  </conditionalFormatting>
  <conditionalFormatting sqref="O180">
    <cfRule type="cellIs" dxfId="2946" priority="2882" stopIfTrue="1" operator="lessThan">
      <formula>G180</formula>
    </cfRule>
  </conditionalFormatting>
  <conditionalFormatting sqref="O180">
    <cfRule type="cellIs" dxfId="2945" priority="2881" stopIfTrue="1" operator="lessThan">
      <formula>G180</formula>
    </cfRule>
  </conditionalFormatting>
  <conditionalFormatting sqref="O180">
    <cfRule type="cellIs" dxfId="2944" priority="2880" stopIfTrue="1" operator="lessThan">
      <formula>G180</formula>
    </cfRule>
  </conditionalFormatting>
  <conditionalFormatting sqref="O180">
    <cfRule type="cellIs" dxfId="2943" priority="2879" stopIfTrue="1" operator="lessThan">
      <formula>G180</formula>
    </cfRule>
  </conditionalFormatting>
  <conditionalFormatting sqref="O180">
    <cfRule type="cellIs" dxfId="2942" priority="2878" stopIfTrue="1" operator="lessThan">
      <formula>G180</formula>
    </cfRule>
  </conditionalFormatting>
  <conditionalFormatting sqref="O180">
    <cfRule type="cellIs" dxfId="2941" priority="2877" stopIfTrue="1" operator="lessThan">
      <formula>G180</formula>
    </cfRule>
  </conditionalFormatting>
  <conditionalFormatting sqref="O180">
    <cfRule type="cellIs" dxfId="2940" priority="2876" stopIfTrue="1" operator="lessThan">
      <formula>G180</formula>
    </cfRule>
  </conditionalFormatting>
  <conditionalFormatting sqref="O180">
    <cfRule type="cellIs" dxfId="2939" priority="2875" stopIfTrue="1" operator="lessThan">
      <formula>G180</formula>
    </cfRule>
  </conditionalFormatting>
  <conditionalFormatting sqref="O180">
    <cfRule type="cellIs" dxfId="2938" priority="2874" stopIfTrue="1" operator="lessThan">
      <formula>G180</formula>
    </cfRule>
  </conditionalFormatting>
  <conditionalFormatting sqref="O180">
    <cfRule type="cellIs" dxfId="2937" priority="2873" stopIfTrue="1" operator="lessThan">
      <formula>G180</formula>
    </cfRule>
  </conditionalFormatting>
  <conditionalFormatting sqref="O180">
    <cfRule type="cellIs" dxfId="2936" priority="2872" stopIfTrue="1" operator="lessThan">
      <formula>G180</formula>
    </cfRule>
  </conditionalFormatting>
  <conditionalFormatting sqref="O180">
    <cfRule type="cellIs" dxfId="2935" priority="2871" stopIfTrue="1" operator="lessThan">
      <formula>G180</formula>
    </cfRule>
  </conditionalFormatting>
  <conditionalFormatting sqref="O180">
    <cfRule type="cellIs" dxfId="2934" priority="2870" stopIfTrue="1" operator="lessThan">
      <formula>G180</formula>
    </cfRule>
  </conditionalFormatting>
  <conditionalFormatting sqref="O180">
    <cfRule type="cellIs" dxfId="2933" priority="2869" stopIfTrue="1" operator="lessThan">
      <formula>G180</formula>
    </cfRule>
  </conditionalFormatting>
  <conditionalFormatting sqref="O180">
    <cfRule type="cellIs" dxfId="2932" priority="2868" stopIfTrue="1" operator="lessThan">
      <formula>G180</formula>
    </cfRule>
  </conditionalFormatting>
  <conditionalFormatting sqref="O180">
    <cfRule type="cellIs" dxfId="2931" priority="2867" stopIfTrue="1" operator="lessThan">
      <formula>G180</formula>
    </cfRule>
  </conditionalFormatting>
  <conditionalFormatting sqref="O180">
    <cfRule type="cellIs" dxfId="2930" priority="2866" stopIfTrue="1" operator="lessThan">
      <formula>G180</formula>
    </cfRule>
  </conditionalFormatting>
  <conditionalFormatting sqref="O180">
    <cfRule type="cellIs" dxfId="2929" priority="2865" stopIfTrue="1" operator="lessThan">
      <formula>G180</formula>
    </cfRule>
  </conditionalFormatting>
  <conditionalFormatting sqref="O180">
    <cfRule type="cellIs" dxfId="2928" priority="2864" stopIfTrue="1" operator="lessThan">
      <formula>G180</formula>
    </cfRule>
  </conditionalFormatting>
  <conditionalFormatting sqref="O180">
    <cfRule type="cellIs" dxfId="2927" priority="2863" stopIfTrue="1" operator="lessThan">
      <formula>G180</formula>
    </cfRule>
  </conditionalFormatting>
  <conditionalFormatting sqref="O180">
    <cfRule type="cellIs" dxfId="2926" priority="2862" stopIfTrue="1" operator="lessThan">
      <formula>G180</formula>
    </cfRule>
  </conditionalFormatting>
  <conditionalFormatting sqref="O180">
    <cfRule type="cellIs" dxfId="2925" priority="2861" stopIfTrue="1" operator="lessThan">
      <formula>G180</formula>
    </cfRule>
  </conditionalFormatting>
  <conditionalFormatting sqref="O180">
    <cfRule type="cellIs" dxfId="2924" priority="2860" stopIfTrue="1" operator="lessThan">
      <formula>G180</formula>
    </cfRule>
  </conditionalFormatting>
  <conditionalFormatting sqref="O180">
    <cfRule type="cellIs" dxfId="2923" priority="2859" stopIfTrue="1" operator="lessThan">
      <formula>G180</formula>
    </cfRule>
  </conditionalFormatting>
  <conditionalFormatting sqref="O180">
    <cfRule type="cellIs" dxfId="2922" priority="2858" stopIfTrue="1" operator="lessThan">
      <formula>G180</formula>
    </cfRule>
  </conditionalFormatting>
  <conditionalFormatting sqref="O180">
    <cfRule type="cellIs" dxfId="2921" priority="2857" stopIfTrue="1" operator="lessThan">
      <formula>G180</formula>
    </cfRule>
  </conditionalFormatting>
  <conditionalFormatting sqref="O180">
    <cfRule type="cellIs" dxfId="2920" priority="2856" stopIfTrue="1" operator="lessThan">
      <formula>G180</formula>
    </cfRule>
  </conditionalFormatting>
  <conditionalFormatting sqref="O180">
    <cfRule type="cellIs" dxfId="2919" priority="2855" stopIfTrue="1" operator="lessThan">
      <formula>G180</formula>
    </cfRule>
  </conditionalFormatting>
  <conditionalFormatting sqref="O180">
    <cfRule type="cellIs" dxfId="2918" priority="2854" stopIfTrue="1" operator="lessThan">
      <formula>G180</formula>
    </cfRule>
  </conditionalFormatting>
  <conditionalFormatting sqref="O180">
    <cfRule type="cellIs" dxfId="2917" priority="2853" stopIfTrue="1" operator="lessThan">
      <formula>G180</formula>
    </cfRule>
  </conditionalFormatting>
  <conditionalFormatting sqref="O180">
    <cfRule type="cellIs" dxfId="2916" priority="2852" stopIfTrue="1" operator="lessThan">
      <formula>G180</formula>
    </cfRule>
  </conditionalFormatting>
  <conditionalFormatting sqref="O180">
    <cfRule type="cellIs" dxfId="2915" priority="2851" stopIfTrue="1" operator="lessThan">
      <formula>G180</formula>
    </cfRule>
  </conditionalFormatting>
  <conditionalFormatting sqref="O180">
    <cfRule type="cellIs" dxfId="2914" priority="2850" stopIfTrue="1" operator="lessThan">
      <formula>G180</formula>
    </cfRule>
  </conditionalFormatting>
  <conditionalFormatting sqref="O180">
    <cfRule type="cellIs" dxfId="2913" priority="2849" stopIfTrue="1" operator="lessThan">
      <formula>G180</formula>
    </cfRule>
  </conditionalFormatting>
  <conditionalFormatting sqref="O180">
    <cfRule type="cellIs" dxfId="2912" priority="2848" stopIfTrue="1" operator="lessThan">
      <formula>G180</formula>
    </cfRule>
  </conditionalFormatting>
  <conditionalFormatting sqref="O180">
    <cfRule type="cellIs" dxfId="2911" priority="2847" stopIfTrue="1" operator="lessThan">
      <formula>G180</formula>
    </cfRule>
  </conditionalFormatting>
  <conditionalFormatting sqref="O180">
    <cfRule type="cellIs" dxfId="2910" priority="2846" stopIfTrue="1" operator="lessThan">
      <formula>G180</formula>
    </cfRule>
  </conditionalFormatting>
  <conditionalFormatting sqref="O180">
    <cfRule type="cellIs" dxfId="2909" priority="2845" stopIfTrue="1" operator="lessThan">
      <formula>G180</formula>
    </cfRule>
  </conditionalFormatting>
  <conditionalFormatting sqref="O180">
    <cfRule type="cellIs" dxfId="2908" priority="2844" stopIfTrue="1" operator="lessThan">
      <formula>G180</formula>
    </cfRule>
  </conditionalFormatting>
  <conditionalFormatting sqref="Y180">
    <cfRule type="cellIs" dxfId="2907" priority="2843" stopIfTrue="1" operator="lessThan">
      <formula>J180</formula>
    </cfRule>
  </conditionalFormatting>
  <conditionalFormatting sqref="Y180">
    <cfRule type="cellIs" dxfId="2906" priority="2842" stopIfTrue="1" operator="lessThan">
      <formula>J180</formula>
    </cfRule>
  </conditionalFormatting>
  <conditionalFormatting sqref="Y180">
    <cfRule type="cellIs" dxfId="2905" priority="2841" stopIfTrue="1" operator="lessThan">
      <formula>J180</formula>
    </cfRule>
  </conditionalFormatting>
  <conditionalFormatting sqref="Y180">
    <cfRule type="cellIs" dxfId="2904" priority="2840" stopIfTrue="1" operator="lessThan">
      <formula>J180</formula>
    </cfRule>
  </conditionalFormatting>
  <conditionalFormatting sqref="Y180">
    <cfRule type="cellIs" dxfId="2903" priority="2839" stopIfTrue="1" operator="lessThan">
      <formula>J180</formula>
    </cfRule>
  </conditionalFormatting>
  <conditionalFormatting sqref="Y180">
    <cfRule type="cellIs" dxfId="2902" priority="2838" stopIfTrue="1" operator="lessThan">
      <formula>J180</formula>
    </cfRule>
  </conditionalFormatting>
  <conditionalFormatting sqref="Y180">
    <cfRule type="cellIs" dxfId="2901" priority="2837" stopIfTrue="1" operator="lessThan">
      <formula>J180</formula>
    </cfRule>
  </conditionalFormatting>
  <conditionalFormatting sqref="Y180">
    <cfRule type="cellIs" dxfId="2900" priority="2836" stopIfTrue="1" operator="lessThan">
      <formula>J180</formula>
    </cfRule>
  </conditionalFormatting>
  <conditionalFormatting sqref="Y180">
    <cfRule type="cellIs" dxfId="2899" priority="2835" stopIfTrue="1" operator="lessThan">
      <formula>J180</formula>
    </cfRule>
  </conditionalFormatting>
  <conditionalFormatting sqref="Y180">
    <cfRule type="cellIs" dxfId="2898" priority="2834" stopIfTrue="1" operator="lessThan">
      <formula>J180</formula>
    </cfRule>
  </conditionalFormatting>
  <conditionalFormatting sqref="Y180">
    <cfRule type="cellIs" dxfId="2897" priority="2833" stopIfTrue="1" operator="lessThan">
      <formula>J180</formula>
    </cfRule>
  </conditionalFormatting>
  <conditionalFormatting sqref="Y180">
    <cfRule type="cellIs" dxfId="2896" priority="2832" stopIfTrue="1" operator="lessThan">
      <formula>J180</formula>
    </cfRule>
  </conditionalFormatting>
  <conditionalFormatting sqref="X180">
    <cfRule type="cellIs" dxfId="2895" priority="2831" stopIfTrue="1" operator="lessThan">
      <formula>J180</formula>
    </cfRule>
  </conditionalFormatting>
  <conditionalFormatting sqref="X180">
    <cfRule type="cellIs" dxfId="2894" priority="2830" stopIfTrue="1" operator="lessThan">
      <formula>J180</formula>
    </cfRule>
  </conditionalFormatting>
  <conditionalFormatting sqref="X180">
    <cfRule type="cellIs" dxfId="2893" priority="2829" stopIfTrue="1" operator="lessThan">
      <formula>J180</formula>
    </cfRule>
  </conditionalFormatting>
  <conditionalFormatting sqref="Y180">
    <cfRule type="cellIs" dxfId="2892" priority="2828" stopIfTrue="1" operator="lessThan">
      <formula>J180</formula>
    </cfRule>
  </conditionalFormatting>
  <conditionalFormatting sqref="X180">
    <cfRule type="cellIs" dxfId="2891" priority="2827" stopIfTrue="1" operator="lessThan">
      <formula>J180</formula>
    </cfRule>
  </conditionalFormatting>
  <conditionalFormatting sqref="X180">
    <cfRule type="cellIs" dxfId="2890" priority="2826" stopIfTrue="1" operator="lessThan">
      <formula>J180</formula>
    </cfRule>
  </conditionalFormatting>
  <conditionalFormatting sqref="Y180">
    <cfRule type="cellIs" dxfId="2889" priority="2825" stopIfTrue="1" operator="lessThan">
      <formula>J180</formula>
    </cfRule>
  </conditionalFormatting>
  <conditionalFormatting sqref="Y180">
    <cfRule type="cellIs" dxfId="2888" priority="2824" stopIfTrue="1" operator="lessThan">
      <formula>J180</formula>
    </cfRule>
  </conditionalFormatting>
  <conditionalFormatting sqref="Y180">
    <cfRule type="cellIs" dxfId="2887" priority="2823" stopIfTrue="1" operator="lessThan">
      <formula>J180</formula>
    </cfRule>
  </conditionalFormatting>
  <conditionalFormatting sqref="Y180">
    <cfRule type="cellIs" dxfId="2886" priority="2822" stopIfTrue="1" operator="lessThan">
      <formula>J180</formula>
    </cfRule>
  </conditionalFormatting>
  <conditionalFormatting sqref="Y180">
    <cfRule type="cellIs" dxfId="2885" priority="2821" stopIfTrue="1" operator="lessThan">
      <formula>J180</formula>
    </cfRule>
  </conditionalFormatting>
  <conditionalFormatting sqref="Y180">
    <cfRule type="cellIs" dxfId="2884" priority="2820" stopIfTrue="1" operator="lessThan">
      <formula>J180</formula>
    </cfRule>
  </conditionalFormatting>
  <conditionalFormatting sqref="Y180">
    <cfRule type="cellIs" dxfId="2883" priority="2819" stopIfTrue="1" operator="lessThan">
      <formula>J180</formula>
    </cfRule>
  </conditionalFormatting>
  <conditionalFormatting sqref="Y180">
    <cfRule type="cellIs" dxfId="2882" priority="2818" stopIfTrue="1" operator="lessThan">
      <formula>J180</formula>
    </cfRule>
  </conditionalFormatting>
  <conditionalFormatting sqref="Y180">
    <cfRule type="cellIs" dxfId="2881" priority="2817" stopIfTrue="1" operator="lessThan">
      <formula>J180</formula>
    </cfRule>
  </conditionalFormatting>
  <conditionalFormatting sqref="Y180">
    <cfRule type="cellIs" dxfId="2880" priority="2816" stopIfTrue="1" operator="lessThan">
      <formula>J180</formula>
    </cfRule>
  </conditionalFormatting>
  <conditionalFormatting sqref="Y180">
    <cfRule type="cellIs" dxfId="2879" priority="2815" stopIfTrue="1" operator="lessThan">
      <formula>J180</formula>
    </cfRule>
  </conditionalFormatting>
  <conditionalFormatting sqref="Y180">
    <cfRule type="cellIs" dxfId="2878" priority="2814" stopIfTrue="1" operator="lessThan">
      <formula>J180</formula>
    </cfRule>
  </conditionalFormatting>
  <conditionalFormatting sqref="X180">
    <cfRule type="cellIs" dxfId="2877" priority="2813" stopIfTrue="1" operator="lessThan">
      <formula>J180</formula>
    </cfRule>
  </conditionalFormatting>
  <conditionalFormatting sqref="X180">
    <cfRule type="cellIs" dxfId="2876" priority="2812" stopIfTrue="1" operator="lessThan">
      <formula>J180</formula>
    </cfRule>
  </conditionalFormatting>
  <conditionalFormatting sqref="X180">
    <cfRule type="cellIs" dxfId="2875" priority="2811" stopIfTrue="1" operator="lessThan">
      <formula>J180</formula>
    </cfRule>
  </conditionalFormatting>
  <conditionalFormatting sqref="Y180">
    <cfRule type="cellIs" dxfId="2874" priority="2810" stopIfTrue="1" operator="lessThan">
      <formula>J180</formula>
    </cfRule>
  </conditionalFormatting>
  <conditionalFormatting sqref="X180">
    <cfRule type="cellIs" dxfId="2873" priority="2809" stopIfTrue="1" operator="lessThan">
      <formula>J180</formula>
    </cfRule>
  </conditionalFormatting>
  <conditionalFormatting sqref="X180">
    <cfRule type="cellIs" dxfId="2872" priority="2808" stopIfTrue="1" operator="lessThan">
      <formula>J180</formula>
    </cfRule>
  </conditionalFormatting>
  <conditionalFormatting sqref="O181">
    <cfRule type="cellIs" dxfId="2871" priority="2807" stopIfTrue="1" operator="lessThan">
      <formula>G181</formula>
    </cfRule>
  </conditionalFormatting>
  <conditionalFormatting sqref="O181">
    <cfRule type="cellIs" dxfId="2870" priority="2806" stopIfTrue="1" operator="lessThan">
      <formula>G181</formula>
    </cfRule>
  </conditionalFormatting>
  <conditionalFormatting sqref="O181">
    <cfRule type="cellIs" dxfId="2869" priority="2805" stopIfTrue="1" operator="lessThan">
      <formula>G181</formula>
    </cfRule>
  </conditionalFormatting>
  <conditionalFormatting sqref="O181">
    <cfRule type="cellIs" dxfId="2868" priority="2804" stopIfTrue="1" operator="lessThan">
      <formula>G181</formula>
    </cfRule>
  </conditionalFormatting>
  <conditionalFormatting sqref="O181">
    <cfRule type="cellIs" dxfId="2867" priority="2803" stopIfTrue="1" operator="lessThan">
      <formula>G181</formula>
    </cfRule>
  </conditionalFormatting>
  <conditionalFormatting sqref="O181">
    <cfRule type="cellIs" dxfId="2866" priority="2802" stopIfTrue="1" operator="lessThan">
      <formula>G181</formula>
    </cfRule>
  </conditionalFormatting>
  <conditionalFormatting sqref="O181">
    <cfRule type="cellIs" dxfId="2865" priority="2801" stopIfTrue="1" operator="lessThan">
      <formula>G181</formula>
    </cfRule>
  </conditionalFormatting>
  <conditionalFormatting sqref="O181">
    <cfRule type="cellIs" dxfId="2864" priority="2800" stopIfTrue="1" operator="lessThan">
      <formula>G181</formula>
    </cfRule>
  </conditionalFormatting>
  <conditionalFormatting sqref="O181">
    <cfRule type="cellIs" dxfId="2863" priority="2799" stopIfTrue="1" operator="lessThan">
      <formula>G181</formula>
    </cfRule>
  </conditionalFormatting>
  <conditionalFormatting sqref="O181">
    <cfRule type="cellIs" dxfId="2862" priority="2798" stopIfTrue="1" operator="lessThan">
      <formula>G181</formula>
    </cfRule>
  </conditionalFormatting>
  <conditionalFormatting sqref="O181">
    <cfRule type="cellIs" dxfId="2861" priority="2797" stopIfTrue="1" operator="lessThan">
      <formula>G181</formula>
    </cfRule>
  </conditionalFormatting>
  <conditionalFormatting sqref="O181">
    <cfRule type="cellIs" dxfId="2860" priority="2796" stopIfTrue="1" operator="lessThan">
      <formula>G181</formula>
    </cfRule>
  </conditionalFormatting>
  <conditionalFormatting sqref="O181">
    <cfRule type="cellIs" dxfId="2859" priority="2795" stopIfTrue="1" operator="lessThan">
      <formula>G181</formula>
    </cfRule>
  </conditionalFormatting>
  <conditionalFormatting sqref="O181">
    <cfRule type="cellIs" dxfId="2858" priority="2794" stopIfTrue="1" operator="lessThan">
      <formula>G181</formula>
    </cfRule>
  </conditionalFormatting>
  <conditionalFormatting sqref="O181">
    <cfRule type="cellIs" dxfId="2857" priority="2793" stopIfTrue="1" operator="lessThan">
      <formula>G181</formula>
    </cfRule>
  </conditionalFormatting>
  <conditionalFormatting sqref="O181">
    <cfRule type="cellIs" dxfId="2856" priority="2792" stopIfTrue="1" operator="lessThan">
      <formula>G181</formula>
    </cfRule>
  </conditionalFormatting>
  <conditionalFormatting sqref="O181">
    <cfRule type="cellIs" dxfId="2855" priority="2791" stopIfTrue="1" operator="lessThan">
      <formula>G181</formula>
    </cfRule>
  </conditionalFormatting>
  <conditionalFormatting sqref="O181">
    <cfRule type="cellIs" dxfId="2854" priority="2790" stopIfTrue="1" operator="lessThan">
      <formula>G181</formula>
    </cfRule>
  </conditionalFormatting>
  <conditionalFormatting sqref="O181">
    <cfRule type="cellIs" dxfId="2853" priority="2789" stopIfTrue="1" operator="lessThan">
      <formula>G181</formula>
    </cfRule>
  </conditionalFormatting>
  <conditionalFormatting sqref="O181">
    <cfRule type="cellIs" dxfId="2852" priority="2788" stopIfTrue="1" operator="lessThan">
      <formula>G181</formula>
    </cfRule>
  </conditionalFormatting>
  <conditionalFormatting sqref="O181">
    <cfRule type="cellIs" dxfId="2851" priority="2787" stopIfTrue="1" operator="lessThan">
      <formula>G181</formula>
    </cfRule>
  </conditionalFormatting>
  <conditionalFormatting sqref="O181">
    <cfRule type="cellIs" dxfId="2850" priority="2786" stopIfTrue="1" operator="lessThan">
      <formula>G181</formula>
    </cfRule>
  </conditionalFormatting>
  <conditionalFormatting sqref="O181">
    <cfRule type="cellIs" dxfId="2849" priority="2785" stopIfTrue="1" operator="lessThan">
      <formula>G181</formula>
    </cfRule>
  </conditionalFormatting>
  <conditionalFormatting sqref="O181">
    <cfRule type="cellIs" dxfId="2848" priority="2784" stopIfTrue="1" operator="lessThan">
      <formula>G181</formula>
    </cfRule>
  </conditionalFormatting>
  <conditionalFormatting sqref="O181">
    <cfRule type="cellIs" dxfId="2847" priority="2783" stopIfTrue="1" operator="lessThan">
      <formula>G181</formula>
    </cfRule>
  </conditionalFormatting>
  <conditionalFormatting sqref="O181">
    <cfRule type="cellIs" dxfId="2846" priority="2782" stopIfTrue="1" operator="lessThan">
      <formula>G181</formula>
    </cfRule>
  </conditionalFormatting>
  <conditionalFormatting sqref="O181">
    <cfRule type="cellIs" dxfId="2845" priority="2781" stopIfTrue="1" operator="lessThan">
      <formula>G181</formula>
    </cfRule>
  </conditionalFormatting>
  <conditionalFormatting sqref="O181">
    <cfRule type="cellIs" dxfId="2844" priority="2780" stopIfTrue="1" operator="lessThan">
      <formula>G181</formula>
    </cfRule>
  </conditionalFormatting>
  <conditionalFormatting sqref="O181">
    <cfRule type="cellIs" dxfId="2843" priority="2779" stopIfTrue="1" operator="lessThan">
      <formula>G181</formula>
    </cfRule>
  </conditionalFormatting>
  <conditionalFormatting sqref="O181">
    <cfRule type="cellIs" dxfId="2842" priority="2778" stopIfTrue="1" operator="lessThan">
      <formula>G181</formula>
    </cfRule>
  </conditionalFormatting>
  <conditionalFormatting sqref="O181">
    <cfRule type="cellIs" dxfId="2841" priority="2777" stopIfTrue="1" operator="lessThan">
      <formula>G181</formula>
    </cfRule>
  </conditionalFormatting>
  <conditionalFormatting sqref="O181">
    <cfRule type="cellIs" dxfId="2840" priority="2776" stopIfTrue="1" operator="lessThan">
      <formula>G181</formula>
    </cfRule>
  </conditionalFormatting>
  <conditionalFormatting sqref="O181">
    <cfRule type="cellIs" dxfId="2839" priority="2775" stopIfTrue="1" operator="lessThan">
      <formula>G181</formula>
    </cfRule>
  </conditionalFormatting>
  <conditionalFormatting sqref="O181">
    <cfRule type="cellIs" dxfId="2838" priority="2774" stopIfTrue="1" operator="lessThan">
      <formula>G181</formula>
    </cfRule>
  </conditionalFormatting>
  <conditionalFormatting sqref="O181">
    <cfRule type="cellIs" dxfId="2837" priority="2773" stopIfTrue="1" operator="lessThan">
      <formula>G181</formula>
    </cfRule>
  </conditionalFormatting>
  <conditionalFormatting sqref="O181">
    <cfRule type="cellIs" dxfId="2836" priority="2772" stopIfTrue="1" operator="lessThan">
      <formula>G181</formula>
    </cfRule>
  </conditionalFormatting>
  <conditionalFormatting sqref="O181">
    <cfRule type="cellIs" dxfId="2835" priority="2771" stopIfTrue="1" operator="lessThan">
      <formula>G181</formula>
    </cfRule>
  </conditionalFormatting>
  <conditionalFormatting sqref="O181">
    <cfRule type="cellIs" dxfId="2834" priority="2770" stopIfTrue="1" operator="lessThan">
      <formula>G181</formula>
    </cfRule>
  </conditionalFormatting>
  <conditionalFormatting sqref="O181">
    <cfRule type="cellIs" dxfId="2833" priority="2769" stopIfTrue="1" operator="lessThan">
      <formula>G181</formula>
    </cfRule>
  </conditionalFormatting>
  <conditionalFormatting sqref="O181">
    <cfRule type="cellIs" dxfId="2832" priority="2768" stopIfTrue="1" operator="lessThan">
      <formula>G181</formula>
    </cfRule>
  </conditionalFormatting>
  <conditionalFormatting sqref="O181">
    <cfRule type="cellIs" dxfId="2831" priority="2767" stopIfTrue="1" operator="lessThan">
      <formula>G181</formula>
    </cfRule>
  </conditionalFormatting>
  <conditionalFormatting sqref="O181">
    <cfRule type="cellIs" dxfId="2830" priority="2766" stopIfTrue="1" operator="lessThan">
      <formula>G181</formula>
    </cfRule>
  </conditionalFormatting>
  <conditionalFormatting sqref="O181">
    <cfRule type="cellIs" dxfId="2829" priority="2765" stopIfTrue="1" operator="lessThan">
      <formula>G181</formula>
    </cfRule>
  </conditionalFormatting>
  <conditionalFormatting sqref="O181">
    <cfRule type="cellIs" dxfId="2828" priority="2764" stopIfTrue="1" operator="lessThan">
      <formula>G181</formula>
    </cfRule>
  </conditionalFormatting>
  <conditionalFormatting sqref="O181">
    <cfRule type="cellIs" dxfId="2827" priority="2763" stopIfTrue="1" operator="lessThan">
      <formula>G181</formula>
    </cfRule>
  </conditionalFormatting>
  <conditionalFormatting sqref="O181">
    <cfRule type="cellIs" dxfId="2826" priority="2762" stopIfTrue="1" operator="lessThan">
      <formula>G181</formula>
    </cfRule>
  </conditionalFormatting>
  <conditionalFormatting sqref="O181">
    <cfRule type="cellIs" dxfId="2825" priority="2761" stopIfTrue="1" operator="lessThan">
      <formula>G181</formula>
    </cfRule>
  </conditionalFormatting>
  <conditionalFormatting sqref="O181">
    <cfRule type="cellIs" dxfId="2824" priority="2760" stopIfTrue="1" operator="lessThan">
      <formula>G181</formula>
    </cfRule>
  </conditionalFormatting>
  <conditionalFormatting sqref="O181">
    <cfRule type="cellIs" dxfId="2823" priority="2759" stopIfTrue="1" operator="lessThan">
      <formula>G181</formula>
    </cfRule>
  </conditionalFormatting>
  <conditionalFormatting sqref="O181">
    <cfRule type="cellIs" dxfId="2822" priority="2758" stopIfTrue="1" operator="lessThan">
      <formula>G181</formula>
    </cfRule>
  </conditionalFormatting>
  <conditionalFormatting sqref="O181">
    <cfRule type="cellIs" dxfId="2821" priority="2757" stopIfTrue="1" operator="lessThan">
      <formula>G181</formula>
    </cfRule>
  </conditionalFormatting>
  <conditionalFormatting sqref="O181">
    <cfRule type="cellIs" dxfId="2820" priority="2756" stopIfTrue="1" operator="lessThan">
      <formula>G181</formula>
    </cfRule>
  </conditionalFormatting>
  <conditionalFormatting sqref="O181">
    <cfRule type="cellIs" dxfId="2819" priority="2755" stopIfTrue="1" operator="lessThan">
      <formula>G181</formula>
    </cfRule>
  </conditionalFormatting>
  <conditionalFormatting sqref="O181">
    <cfRule type="cellIs" dxfId="2818" priority="2754" stopIfTrue="1" operator="lessThan">
      <formula>G181</formula>
    </cfRule>
  </conditionalFormatting>
  <conditionalFormatting sqref="O181">
    <cfRule type="cellIs" dxfId="2817" priority="2753" stopIfTrue="1" operator="lessThan">
      <formula>G181</formula>
    </cfRule>
  </conditionalFormatting>
  <conditionalFormatting sqref="O181">
    <cfRule type="cellIs" dxfId="2816" priority="2752" stopIfTrue="1" operator="lessThan">
      <formula>G181</formula>
    </cfRule>
  </conditionalFormatting>
  <conditionalFormatting sqref="O181">
    <cfRule type="cellIs" dxfId="2815" priority="2751" stopIfTrue="1" operator="lessThan">
      <formula>G181</formula>
    </cfRule>
  </conditionalFormatting>
  <conditionalFormatting sqref="O181">
    <cfRule type="cellIs" dxfId="2814" priority="2750" stopIfTrue="1" operator="lessThan">
      <formula>G181</formula>
    </cfRule>
  </conditionalFormatting>
  <conditionalFormatting sqref="O181">
    <cfRule type="cellIs" dxfId="2813" priority="2749" stopIfTrue="1" operator="lessThan">
      <formula>G181</formula>
    </cfRule>
  </conditionalFormatting>
  <conditionalFormatting sqref="O181">
    <cfRule type="cellIs" dxfId="2812" priority="2748" stopIfTrue="1" operator="lessThan">
      <formula>G181</formula>
    </cfRule>
  </conditionalFormatting>
  <conditionalFormatting sqref="O181">
    <cfRule type="cellIs" dxfId="2811" priority="2747" stopIfTrue="1" operator="lessThan">
      <formula>G181</formula>
    </cfRule>
  </conditionalFormatting>
  <conditionalFormatting sqref="O181">
    <cfRule type="cellIs" dxfId="2810" priority="2746" stopIfTrue="1" operator="lessThan">
      <formula>G181</formula>
    </cfRule>
  </conditionalFormatting>
  <conditionalFormatting sqref="O181">
    <cfRule type="cellIs" dxfId="2809" priority="2745" stopIfTrue="1" operator="lessThan">
      <formula>G181</formula>
    </cfRule>
  </conditionalFormatting>
  <conditionalFormatting sqref="O181">
    <cfRule type="cellIs" dxfId="2808" priority="2744" stopIfTrue="1" operator="lessThan">
      <formula>G181</formula>
    </cfRule>
  </conditionalFormatting>
  <conditionalFormatting sqref="O181">
    <cfRule type="cellIs" dxfId="2807" priority="2743" stopIfTrue="1" operator="lessThan">
      <formula>G181</formula>
    </cfRule>
  </conditionalFormatting>
  <conditionalFormatting sqref="O181">
    <cfRule type="cellIs" dxfId="2806" priority="2742" stopIfTrue="1" operator="lessThan">
      <formula>G181</formula>
    </cfRule>
  </conditionalFormatting>
  <conditionalFormatting sqref="O181">
    <cfRule type="cellIs" dxfId="2805" priority="2741" stopIfTrue="1" operator="lessThan">
      <formula>G181</formula>
    </cfRule>
  </conditionalFormatting>
  <conditionalFormatting sqref="O181">
    <cfRule type="cellIs" dxfId="2804" priority="2740" stopIfTrue="1" operator="lessThan">
      <formula>G181</formula>
    </cfRule>
  </conditionalFormatting>
  <conditionalFormatting sqref="O181">
    <cfRule type="cellIs" dxfId="2803" priority="2739" stopIfTrue="1" operator="lessThan">
      <formula>G181</formula>
    </cfRule>
  </conditionalFormatting>
  <conditionalFormatting sqref="O181">
    <cfRule type="cellIs" dxfId="2802" priority="2738" stopIfTrue="1" operator="lessThan">
      <formula>G181</formula>
    </cfRule>
  </conditionalFormatting>
  <conditionalFormatting sqref="O181">
    <cfRule type="cellIs" dxfId="2801" priority="2737" stopIfTrue="1" operator="lessThan">
      <formula>G181</formula>
    </cfRule>
  </conditionalFormatting>
  <conditionalFormatting sqref="O181">
    <cfRule type="cellIs" dxfId="2800" priority="2736" stopIfTrue="1" operator="lessThan">
      <formula>G181</formula>
    </cfRule>
  </conditionalFormatting>
  <conditionalFormatting sqref="O181">
    <cfRule type="cellIs" dxfId="2799" priority="2735" stopIfTrue="1" operator="lessThan">
      <formula>G181</formula>
    </cfRule>
  </conditionalFormatting>
  <conditionalFormatting sqref="O181">
    <cfRule type="cellIs" dxfId="2798" priority="2734" stopIfTrue="1" operator="lessThan">
      <formula>G181</formula>
    </cfRule>
  </conditionalFormatting>
  <conditionalFormatting sqref="O181">
    <cfRule type="cellIs" dxfId="2797" priority="2733" stopIfTrue="1" operator="lessThan">
      <formula>G181</formula>
    </cfRule>
  </conditionalFormatting>
  <conditionalFormatting sqref="O181">
    <cfRule type="cellIs" dxfId="2796" priority="2732" stopIfTrue="1" operator="lessThan">
      <formula>G181</formula>
    </cfRule>
  </conditionalFormatting>
  <conditionalFormatting sqref="O181">
    <cfRule type="cellIs" dxfId="2795" priority="2731" stopIfTrue="1" operator="lessThan">
      <formula>G181</formula>
    </cfRule>
  </conditionalFormatting>
  <conditionalFormatting sqref="O181">
    <cfRule type="cellIs" dxfId="2794" priority="2730" stopIfTrue="1" operator="lessThan">
      <formula>G181</formula>
    </cfRule>
  </conditionalFormatting>
  <conditionalFormatting sqref="O181">
    <cfRule type="cellIs" dxfId="2793" priority="2729" stopIfTrue="1" operator="lessThan">
      <formula>G181</formula>
    </cfRule>
  </conditionalFormatting>
  <conditionalFormatting sqref="O181">
    <cfRule type="cellIs" dxfId="2792" priority="2728" stopIfTrue="1" operator="lessThan">
      <formula>G181</formula>
    </cfRule>
  </conditionalFormatting>
  <conditionalFormatting sqref="O181">
    <cfRule type="cellIs" dxfId="2791" priority="2727" stopIfTrue="1" operator="lessThan">
      <formula>G181</formula>
    </cfRule>
  </conditionalFormatting>
  <conditionalFormatting sqref="O181">
    <cfRule type="cellIs" dxfId="2790" priority="2726" stopIfTrue="1" operator="lessThan">
      <formula>G181</formula>
    </cfRule>
  </conditionalFormatting>
  <conditionalFormatting sqref="O181">
    <cfRule type="cellIs" dxfId="2789" priority="2725" stopIfTrue="1" operator="lessThan">
      <formula>G181</formula>
    </cfRule>
  </conditionalFormatting>
  <conditionalFormatting sqref="O181">
    <cfRule type="cellIs" dxfId="2788" priority="2724" stopIfTrue="1" operator="lessThan">
      <formula>G181</formula>
    </cfRule>
  </conditionalFormatting>
  <conditionalFormatting sqref="O181">
    <cfRule type="cellIs" dxfId="2787" priority="2723" stopIfTrue="1" operator="lessThan">
      <formula>G181</formula>
    </cfRule>
  </conditionalFormatting>
  <conditionalFormatting sqref="O181">
    <cfRule type="cellIs" dxfId="2786" priority="2722" stopIfTrue="1" operator="lessThan">
      <formula>G181</formula>
    </cfRule>
  </conditionalFormatting>
  <conditionalFormatting sqref="O181">
    <cfRule type="cellIs" dxfId="2785" priority="2721" stopIfTrue="1" operator="lessThan">
      <formula>G181</formula>
    </cfRule>
  </conditionalFormatting>
  <conditionalFormatting sqref="O181">
    <cfRule type="cellIs" dxfId="2784" priority="2720" stopIfTrue="1" operator="lessThan">
      <formula>G181</formula>
    </cfRule>
  </conditionalFormatting>
  <conditionalFormatting sqref="O181">
    <cfRule type="cellIs" dxfId="2783" priority="2719" stopIfTrue="1" operator="lessThan">
      <formula>G181</formula>
    </cfRule>
  </conditionalFormatting>
  <conditionalFormatting sqref="O181">
    <cfRule type="cellIs" dxfId="2782" priority="2718" stopIfTrue="1" operator="lessThan">
      <formula>G181</formula>
    </cfRule>
  </conditionalFormatting>
  <conditionalFormatting sqref="O181">
    <cfRule type="cellIs" dxfId="2781" priority="2717" stopIfTrue="1" operator="lessThan">
      <formula>G181</formula>
    </cfRule>
  </conditionalFormatting>
  <conditionalFormatting sqref="O181">
    <cfRule type="cellIs" dxfId="2780" priority="2716" stopIfTrue="1" operator="lessThan">
      <formula>G181</formula>
    </cfRule>
  </conditionalFormatting>
  <conditionalFormatting sqref="O181">
    <cfRule type="cellIs" dxfId="2779" priority="2715" stopIfTrue="1" operator="lessThan">
      <formula>G181</formula>
    </cfRule>
  </conditionalFormatting>
  <conditionalFormatting sqref="O181">
    <cfRule type="cellIs" dxfId="2778" priority="2714" stopIfTrue="1" operator="lessThan">
      <formula>G181</formula>
    </cfRule>
  </conditionalFormatting>
  <conditionalFormatting sqref="O181">
    <cfRule type="cellIs" dxfId="2777" priority="2713" stopIfTrue="1" operator="lessThan">
      <formula>G181</formula>
    </cfRule>
  </conditionalFormatting>
  <conditionalFormatting sqref="O181">
    <cfRule type="cellIs" dxfId="2776" priority="2712" stopIfTrue="1" operator="lessThan">
      <formula>G181</formula>
    </cfRule>
  </conditionalFormatting>
  <conditionalFormatting sqref="O181">
    <cfRule type="cellIs" dxfId="2775" priority="2711" stopIfTrue="1" operator="lessThan">
      <formula>G181</formula>
    </cfRule>
  </conditionalFormatting>
  <conditionalFormatting sqref="O181">
    <cfRule type="cellIs" dxfId="2774" priority="2710" stopIfTrue="1" operator="lessThan">
      <formula>G181</formula>
    </cfRule>
  </conditionalFormatting>
  <conditionalFormatting sqref="O181">
    <cfRule type="cellIs" dxfId="2773" priority="2709" stopIfTrue="1" operator="lessThan">
      <formula>G181</formula>
    </cfRule>
  </conditionalFormatting>
  <conditionalFormatting sqref="O181">
    <cfRule type="cellIs" dxfId="2772" priority="2708" stopIfTrue="1" operator="lessThan">
      <formula>G181</formula>
    </cfRule>
  </conditionalFormatting>
  <conditionalFormatting sqref="O181">
    <cfRule type="cellIs" dxfId="2771" priority="2707" stopIfTrue="1" operator="lessThan">
      <formula>G181</formula>
    </cfRule>
  </conditionalFormatting>
  <conditionalFormatting sqref="O181">
    <cfRule type="cellIs" dxfId="2770" priority="2706" stopIfTrue="1" operator="lessThan">
      <formula>G181</formula>
    </cfRule>
  </conditionalFormatting>
  <conditionalFormatting sqref="O181">
    <cfRule type="cellIs" dxfId="2769" priority="2705" stopIfTrue="1" operator="lessThan">
      <formula>G181</formula>
    </cfRule>
  </conditionalFormatting>
  <conditionalFormatting sqref="O181">
    <cfRule type="cellIs" dxfId="2768" priority="2704" stopIfTrue="1" operator="lessThan">
      <formula>G181</formula>
    </cfRule>
  </conditionalFormatting>
  <conditionalFormatting sqref="O181">
    <cfRule type="cellIs" dxfId="2767" priority="2703" stopIfTrue="1" operator="lessThan">
      <formula>G181</formula>
    </cfRule>
  </conditionalFormatting>
  <conditionalFormatting sqref="O181">
    <cfRule type="cellIs" dxfId="2766" priority="2702" stopIfTrue="1" operator="lessThan">
      <formula>G181</formula>
    </cfRule>
  </conditionalFormatting>
  <conditionalFormatting sqref="O181">
    <cfRule type="cellIs" dxfId="2765" priority="2701" stopIfTrue="1" operator="lessThan">
      <formula>G181</formula>
    </cfRule>
  </conditionalFormatting>
  <conditionalFormatting sqref="O181">
    <cfRule type="cellIs" dxfId="2764" priority="2700" stopIfTrue="1" operator="lessThan">
      <formula>G181</formula>
    </cfRule>
  </conditionalFormatting>
  <conditionalFormatting sqref="O181">
    <cfRule type="cellIs" dxfId="2763" priority="2699" stopIfTrue="1" operator="lessThan">
      <formula>G181</formula>
    </cfRule>
  </conditionalFormatting>
  <conditionalFormatting sqref="O181">
    <cfRule type="cellIs" dxfId="2762" priority="2698" stopIfTrue="1" operator="lessThan">
      <formula>G181</formula>
    </cfRule>
  </conditionalFormatting>
  <conditionalFormatting sqref="O181">
    <cfRule type="cellIs" dxfId="2761" priority="2697" stopIfTrue="1" operator="lessThan">
      <formula>G181</formula>
    </cfRule>
  </conditionalFormatting>
  <conditionalFormatting sqref="O181">
    <cfRule type="cellIs" dxfId="2760" priority="2696" stopIfTrue="1" operator="lessThan">
      <formula>G181</formula>
    </cfRule>
  </conditionalFormatting>
  <conditionalFormatting sqref="O181">
    <cfRule type="cellIs" dxfId="2759" priority="2695" stopIfTrue="1" operator="lessThan">
      <formula>G181</formula>
    </cfRule>
  </conditionalFormatting>
  <conditionalFormatting sqref="O181">
    <cfRule type="cellIs" dxfId="2758" priority="2694" stopIfTrue="1" operator="lessThan">
      <formula>G181</formula>
    </cfRule>
  </conditionalFormatting>
  <conditionalFormatting sqref="O181">
    <cfRule type="cellIs" dxfId="2757" priority="2693" stopIfTrue="1" operator="lessThan">
      <formula>G181</formula>
    </cfRule>
  </conditionalFormatting>
  <conditionalFormatting sqref="O181">
    <cfRule type="cellIs" dxfId="2756" priority="2692" stopIfTrue="1" operator="lessThan">
      <formula>G181</formula>
    </cfRule>
  </conditionalFormatting>
  <conditionalFormatting sqref="O181">
    <cfRule type="cellIs" dxfId="2755" priority="2691" stopIfTrue="1" operator="lessThan">
      <formula>G181</formula>
    </cfRule>
  </conditionalFormatting>
  <conditionalFormatting sqref="O181">
    <cfRule type="cellIs" dxfId="2754" priority="2690" stopIfTrue="1" operator="lessThan">
      <formula>G181</formula>
    </cfRule>
  </conditionalFormatting>
  <conditionalFormatting sqref="O181">
    <cfRule type="cellIs" dxfId="2753" priority="2689" stopIfTrue="1" operator="lessThan">
      <formula>G181</formula>
    </cfRule>
  </conditionalFormatting>
  <conditionalFormatting sqref="O181">
    <cfRule type="cellIs" dxfId="2752" priority="2688" stopIfTrue="1" operator="lessThan">
      <formula>G181</formula>
    </cfRule>
  </conditionalFormatting>
  <conditionalFormatting sqref="O181">
    <cfRule type="cellIs" dxfId="2751" priority="2687" stopIfTrue="1" operator="lessThan">
      <formula>G181</formula>
    </cfRule>
  </conditionalFormatting>
  <conditionalFormatting sqref="O181">
    <cfRule type="cellIs" dxfId="2750" priority="2686" stopIfTrue="1" operator="lessThan">
      <formula>G181</formula>
    </cfRule>
  </conditionalFormatting>
  <conditionalFormatting sqref="O181">
    <cfRule type="cellIs" dxfId="2749" priority="2685" stopIfTrue="1" operator="lessThan">
      <formula>G181</formula>
    </cfRule>
  </conditionalFormatting>
  <conditionalFormatting sqref="O181">
    <cfRule type="cellIs" dxfId="2748" priority="2684" stopIfTrue="1" operator="lessThan">
      <formula>G181</formula>
    </cfRule>
  </conditionalFormatting>
  <conditionalFormatting sqref="O181">
    <cfRule type="cellIs" dxfId="2747" priority="2683" stopIfTrue="1" operator="lessThan">
      <formula>G181</formula>
    </cfRule>
  </conditionalFormatting>
  <conditionalFormatting sqref="O181">
    <cfRule type="cellIs" dxfId="2746" priority="2682" stopIfTrue="1" operator="lessThan">
      <formula>G181</formula>
    </cfRule>
  </conditionalFormatting>
  <conditionalFormatting sqref="O181">
    <cfRule type="cellIs" dxfId="2745" priority="2681" stopIfTrue="1" operator="lessThan">
      <formula>G181</formula>
    </cfRule>
  </conditionalFormatting>
  <conditionalFormatting sqref="O181">
    <cfRule type="cellIs" dxfId="2744" priority="2680" stopIfTrue="1" operator="lessThan">
      <formula>G181</formula>
    </cfRule>
  </conditionalFormatting>
  <conditionalFormatting sqref="O181">
    <cfRule type="cellIs" dxfId="2743" priority="2679" stopIfTrue="1" operator="lessThan">
      <formula>G181</formula>
    </cfRule>
  </conditionalFormatting>
  <conditionalFormatting sqref="O181">
    <cfRule type="cellIs" dxfId="2742" priority="2678" stopIfTrue="1" operator="lessThan">
      <formula>G181</formula>
    </cfRule>
  </conditionalFormatting>
  <conditionalFormatting sqref="O181">
    <cfRule type="cellIs" dxfId="2741" priority="2677" stopIfTrue="1" operator="lessThan">
      <formula>G181</formula>
    </cfRule>
  </conditionalFormatting>
  <conditionalFormatting sqref="O181">
    <cfRule type="cellIs" dxfId="2740" priority="2676" stopIfTrue="1" operator="lessThan">
      <formula>G181</formula>
    </cfRule>
  </conditionalFormatting>
  <conditionalFormatting sqref="O181">
    <cfRule type="cellIs" dxfId="2739" priority="2675" stopIfTrue="1" operator="lessThan">
      <formula>G181</formula>
    </cfRule>
  </conditionalFormatting>
  <conditionalFormatting sqref="O181">
    <cfRule type="cellIs" dxfId="2738" priority="2674" stopIfTrue="1" operator="lessThan">
      <formula>G181</formula>
    </cfRule>
  </conditionalFormatting>
  <conditionalFormatting sqref="O181">
    <cfRule type="cellIs" dxfId="2737" priority="2673" stopIfTrue="1" operator="lessThan">
      <formula>G181</formula>
    </cfRule>
  </conditionalFormatting>
  <conditionalFormatting sqref="O181">
    <cfRule type="cellIs" dxfId="2736" priority="2672" stopIfTrue="1" operator="lessThan">
      <formula>G181</formula>
    </cfRule>
  </conditionalFormatting>
  <conditionalFormatting sqref="O181">
    <cfRule type="cellIs" dxfId="2735" priority="2671" stopIfTrue="1" operator="lessThan">
      <formula>G181</formula>
    </cfRule>
  </conditionalFormatting>
  <conditionalFormatting sqref="O181">
    <cfRule type="cellIs" dxfId="2734" priority="2670" stopIfTrue="1" operator="lessThan">
      <formula>G181</formula>
    </cfRule>
  </conditionalFormatting>
  <conditionalFormatting sqref="O181">
    <cfRule type="cellIs" dxfId="2733" priority="2669" stopIfTrue="1" operator="lessThan">
      <formula>G181</formula>
    </cfRule>
  </conditionalFormatting>
  <conditionalFormatting sqref="O181">
    <cfRule type="cellIs" dxfId="2732" priority="2668" stopIfTrue="1" operator="lessThan">
      <formula>G181</formula>
    </cfRule>
  </conditionalFormatting>
  <conditionalFormatting sqref="O181">
    <cfRule type="cellIs" dxfId="2731" priority="2667" stopIfTrue="1" operator="lessThan">
      <formula>G181</formula>
    </cfRule>
  </conditionalFormatting>
  <conditionalFormatting sqref="O181">
    <cfRule type="cellIs" dxfId="2730" priority="2666" stopIfTrue="1" operator="lessThan">
      <formula>G181</formula>
    </cfRule>
  </conditionalFormatting>
  <conditionalFormatting sqref="O181">
    <cfRule type="cellIs" dxfId="2729" priority="2665" stopIfTrue="1" operator="lessThan">
      <formula>G181</formula>
    </cfRule>
  </conditionalFormatting>
  <conditionalFormatting sqref="O181">
    <cfRule type="cellIs" dxfId="2728" priority="2664" stopIfTrue="1" operator="lessThan">
      <formula>G181</formula>
    </cfRule>
  </conditionalFormatting>
  <conditionalFormatting sqref="O181">
    <cfRule type="cellIs" dxfId="2727" priority="2663" stopIfTrue="1" operator="lessThan">
      <formula>G181</formula>
    </cfRule>
  </conditionalFormatting>
  <conditionalFormatting sqref="O181">
    <cfRule type="cellIs" dxfId="2726" priority="2662" stopIfTrue="1" operator="lessThan">
      <formula>G181</formula>
    </cfRule>
  </conditionalFormatting>
  <conditionalFormatting sqref="O181">
    <cfRule type="cellIs" dxfId="2725" priority="2661" stopIfTrue="1" operator="lessThan">
      <formula>G181</formula>
    </cfRule>
  </conditionalFormatting>
  <conditionalFormatting sqref="O181">
    <cfRule type="cellIs" dxfId="2724" priority="2660" stopIfTrue="1" operator="lessThan">
      <formula>G181</formula>
    </cfRule>
  </conditionalFormatting>
  <conditionalFormatting sqref="O181">
    <cfRule type="cellIs" dxfId="2723" priority="2659" stopIfTrue="1" operator="lessThan">
      <formula>G181</formula>
    </cfRule>
  </conditionalFormatting>
  <conditionalFormatting sqref="O181">
    <cfRule type="cellIs" dxfId="2722" priority="2658" stopIfTrue="1" operator="lessThan">
      <formula>G181</formula>
    </cfRule>
  </conditionalFormatting>
  <conditionalFormatting sqref="O181">
    <cfRule type="cellIs" dxfId="2721" priority="2657" stopIfTrue="1" operator="lessThan">
      <formula>G181</formula>
    </cfRule>
  </conditionalFormatting>
  <conditionalFormatting sqref="O181">
    <cfRule type="cellIs" dxfId="2720" priority="2656" stopIfTrue="1" operator="lessThan">
      <formula>G181</formula>
    </cfRule>
  </conditionalFormatting>
  <conditionalFormatting sqref="O181">
    <cfRule type="cellIs" dxfId="2719" priority="2655" stopIfTrue="1" operator="lessThan">
      <formula>G181</formula>
    </cfRule>
  </conditionalFormatting>
  <conditionalFormatting sqref="O181">
    <cfRule type="cellIs" dxfId="2718" priority="2654" stopIfTrue="1" operator="lessThan">
      <formula>G181</formula>
    </cfRule>
  </conditionalFormatting>
  <conditionalFormatting sqref="O181">
    <cfRule type="cellIs" dxfId="2717" priority="2653" stopIfTrue="1" operator="lessThan">
      <formula>G181</formula>
    </cfRule>
  </conditionalFormatting>
  <conditionalFormatting sqref="O181">
    <cfRule type="cellIs" dxfId="2716" priority="2652" stopIfTrue="1" operator="lessThan">
      <formula>G181</formula>
    </cfRule>
  </conditionalFormatting>
  <conditionalFormatting sqref="O181">
    <cfRule type="cellIs" dxfId="2715" priority="2651" stopIfTrue="1" operator="lessThan">
      <formula>G181</formula>
    </cfRule>
  </conditionalFormatting>
  <conditionalFormatting sqref="O181">
    <cfRule type="cellIs" dxfId="2714" priority="2650" stopIfTrue="1" operator="lessThan">
      <formula>G181</formula>
    </cfRule>
  </conditionalFormatting>
  <conditionalFormatting sqref="O181">
    <cfRule type="cellIs" dxfId="2713" priority="2649" stopIfTrue="1" operator="lessThan">
      <formula>G181</formula>
    </cfRule>
  </conditionalFormatting>
  <conditionalFormatting sqref="O181">
    <cfRule type="cellIs" dxfId="2712" priority="2648" stopIfTrue="1" operator="lessThan">
      <formula>G181</formula>
    </cfRule>
  </conditionalFormatting>
  <conditionalFormatting sqref="O181">
    <cfRule type="cellIs" dxfId="2711" priority="2647" stopIfTrue="1" operator="lessThan">
      <formula>G181</formula>
    </cfRule>
  </conditionalFormatting>
  <conditionalFormatting sqref="O181">
    <cfRule type="cellIs" dxfId="2710" priority="2646" stopIfTrue="1" operator="lessThan">
      <formula>G181</formula>
    </cfRule>
  </conditionalFormatting>
  <conditionalFormatting sqref="O181">
    <cfRule type="cellIs" dxfId="2709" priority="2645" stopIfTrue="1" operator="lessThan">
      <formula>G181</formula>
    </cfRule>
  </conditionalFormatting>
  <conditionalFormatting sqref="O181">
    <cfRule type="cellIs" dxfId="2708" priority="2644" stopIfTrue="1" operator="lessThan">
      <formula>G181</formula>
    </cfRule>
  </conditionalFormatting>
  <conditionalFormatting sqref="O181">
    <cfRule type="cellIs" dxfId="2707" priority="2643" stopIfTrue="1" operator="lessThan">
      <formula>G181</formula>
    </cfRule>
  </conditionalFormatting>
  <conditionalFormatting sqref="O181">
    <cfRule type="cellIs" dxfId="2706" priority="2642" stopIfTrue="1" operator="lessThan">
      <formula>G181</formula>
    </cfRule>
  </conditionalFormatting>
  <conditionalFormatting sqref="O181">
    <cfRule type="cellIs" dxfId="2705" priority="2641" stopIfTrue="1" operator="lessThan">
      <formula>G181</formula>
    </cfRule>
  </conditionalFormatting>
  <conditionalFormatting sqref="O181">
    <cfRule type="cellIs" dxfId="2704" priority="2640" stopIfTrue="1" operator="lessThan">
      <formula>G181</formula>
    </cfRule>
  </conditionalFormatting>
  <conditionalFormatting sqref="O181">
    <cfRule type="cellIs" dxfId="2703" priority="2639" stopIfTrue="1" operator="lessThan">
      <formula>G181</formula>
    </cfRule>
  </conditionalFormatting>
  <conditionalFormatting sqref="O181">
    <cfRule type="cellIs" dxfId="2702" priority="2638" stopIfTrue="1" operator="lessThan">
      <formula>G181</formula>
    </cfRule>
  </conditionalFormatting>
  <conditionalFormatting sqref="O181">
    <cfRule type="cellIs" dxfId="2701" priority="2637" stopIfTrue="1" operator="lessThan">
      <formula>G181</formula>
    </cfRule>
  </conditionalFormatting>
  <conditionalFormatting sqref="O181">
    <cfRule type="cellIs" dxfId="2700" priority="2636" stopIfTrue="1" operator="lessThan">
      <formula>G181</formula>
    </cfRule>
  </conditionalFormatting>
  <conditionalFormatting sqref="O181">
    <cfRule type="cellIs" dxfId="2699" priority="2635" stopIfTrue="1" operator="lessThan">
      <formula>G181</formula>
    </cfRule>
  </conditionalFormatting>
  <conditionalFormatting sqref="O181">
    <cfRule type="cellIs" dxfId="2698" priority="2634" stopIfTrue="1" operator="lessThan">
      <formula>G181</formula>
    </cfRule>
  </conditionalFormatting>
  <conditionalFormatting sqref="O181">
    <cfRule type="cellIs" dxfId="2697" priority="2633" stopIfTrue="1" operator="lessThan">
      <formula>G181</formula>
    </cfRule>
  </conditionalFormatting>
  <conditionalFormatting sqref="O181">
    <cfRule type="cellIs" dxfId="2696" priority="2632" stopIfTrue="1" operator="lessThan">
      <formula>G181</formula>
    </cfRule>
  </conditionalFormatting>
  <conditionalFormatting sqref="O181">
    <cfRule type="cellIs" dxfId="2695" priority="2631" stopIfTrue="1" operator="lessThan">
      <formula>G181</formula>
    </cfRule>
  </conditionalFormatting>
  <conditionalFormatting sqref="O181">
    <cfRule type="cellIs" dxfId="2694" priority="2630" stopIfTrue="1" operator="lessThan">
      <formula>G181</formula>
    </cfRule>
  </conditionalFormatting>
  <conditionalFormatting sqref="O181">
    <cfRule type="cellIs" dxfId="2693" priority="2629" stopIfTrue="1" operator="lessThan">
      <formula>G181</formula>
    </cfRule>
  </conditionalFormatting>
  <conditionalFormatting sqref="O181">
    <cfRule type="cellIs" dxfId="2692" priority="2628" stopIfTrue="1" operator="lessThan">
      <formula>G181</formula>
    </cfRule>
  </conditionalFormatting>
  <conditionalFormatting sqref="O181">
    <cfRule type="cellIs" dxfId="2691" priority="2627" stopIfTrue="1" operator="lessThan">
      <formula>G181</formula>
    </cfRule>
  </conditionalFormatting>
  <conditionalFormatting sqref="O181">
    <cfRule type="cellIs" dxfId="2690" priority="2626" stopIfTrue="1" operator="lessThan">
      <formula>G181</formula>
    </cfRule>
  </conditionalFormatting>
  <conditionalFormatting sqref="O181">
    <cfRule type="cellIs" dxfId="2689" priority="2625" stopIfTrue="1" operator="lessThan">
      <formula>G181</formula>
    </cfRule>
  </conditionalFormatting>
  <conditionalFormatting sqref="O181">
    <cfRule type="cellIs" dxfId="2688" priority="2624" stopIfTrue="1" operator="lessThan">
      <formula>G181</formula>
    </cfRule>
  </conditionalFormatting>
  <conditionalFormatting sqref="O181">
    <cfRule type="cellIs" dxfId="2687" priority="2623" stopIfTrue="1" operator="lessThan">
      <formula>G181</formula>
    </cfRule>
  </conditionalFormatting>
  <conditionalFormatting sqref="O181">
    <cfRule type="cellIs" dxfId="2686" priority="2622" stopIfTrue="1" operator="lessThan">
      <formula>G181</formula>
    </cfRule>
  </conditionalFormatting>
  <conditionalFormatting sqref="O181">
    <cfRule type="cellIs" dxfId="2685" priority="2621" stopIfTrue="1" operator="lessThan">
      <formula>G181</formula>
    </cfRule>
  </conditionalFormatting>
  <conditionalFormatting sqref="O181">
    <cfRule type="cellIs" dxfId="2684" priority="2620" stopIfTrue="1" operator="lessThan">
      <formula>G181</formula>
    </cfRule>
  </conditionalFormatting>
  <conditionalFormatting sqref="O181">
    <cfRule type="cellIs" dxfId="2683" priority="2619" stopIfTrue="1" operator="lessThan">
      <formula>G181</formula>
    </cfRule>
  </conditionalFormatting>
  <conditionalFormatting sqref="O181">
    <cfRule type="cellIs" dxfId="2682" priority="2618" stopIfTrue="1" operator="lessThan">
      <formula>G181</formula>
    </cfRule>
  </conditionalFormatting>
  <conditionalFormatting sqref="O181">
    <cfRule type="cellIs" dxfId="2681" priority="2617" stopIfTrue="1" operator="lessThan">
      <formula>G181</formula>
    </cfRule>
  </conditionalFormatting>
  <conditionalFormatting sqref="O181">
    <cfRule type="cellIs" dxfId="2680" priority="2616" stopIfTrue="1" operator="lessThan">
      <formula>G181</formula>
    </cfRule>
  </conditionalFormatting>
  <conditionalFormatting sqref="O181">
    <cfRule type="cellIs" dxfId="2679" priority="2615" stopIfTrue="1" operator="lessThan">
      <formula>G181</formula>
    </cfRule>
  </conditionalFormatting>
  <conditionalFormatting sqref="O181">
    <cfRule type="cellIs" dxfId="2678" priority="2614" stopIfTrue="1" operator="lessThan">
      <formula>G181</formula>
    </cfRule>
  </conditionalFormatting>
  <conditionalFormatting sqref="O181">
    <cfRule type="cellIs" dxfId="2677" priority="2613" stopIfTrue="1" operator="lessThan">
      <formula>G181</formula>
    </cfRule>
  </conditionalFormatting>
  <conditionalFormatting sqref="O181">
    <cfRule type="cellIs" dxfId="2676" priority="2612" stopIfTrue="1" operator="lessThan">
      <formula>G181</formula>
    </cfRule>
  </conditionalFormatting>
  <conditionalFormatting sqref="O181">
    <cfRule type="cellIs" dxfId="2675" priority="2611" stopIfTrue="1" operator="lessThan">
      <formula>G181</formula>
    </cfRule>
  </conditionalFormatting>
  <conditionalFormatting sqref="O181">
    <cfRule type="cellIs" dxfId="2674" priority="2610" stopIfTrue="1" operator="lessThan">
      <formula>G181</formula>
    </cfRule>
  </conditionalFormatting>
  <conditionalFormatting sqref="O181">
    <cfRule type="cellIs" dxfId="2673" priority="2609" stopIfTrue="1" operator="lessThan">
      <formula>G181</formula>
    </cfRule>
  </conditionalFormatting>
  <conditionalFormatting sqref="O181">
    <cfRule type="cellIs" dxfId="2672" priority="2608" stopIfTrue="1" operator="lessThan">
      <formula>G181</formula>
    </cfRule>
  </conditionalFormatting>
  <conditionalFormatting sqref="O181">
    <cfRule type="cellIs" dxfId="2671" priority="2607" stopIfTrue="1" operator="lessThan">
      <formula>G181</formula>
    </cfRule>
  </conditionalFormatting>
  <conditionalFormatting sqref="O181">
    <cfRule type="cellIs" dxfId="2670" priority="2606" stopIfTrue="1" operator="lessThan">
      <formula>G181</formula>
    </cfRule>
  </conditionalFormatting>
  <conditionalFormatting sqref="O181">
    <cfRule type="cellIs" dxfId="2669" priority="2605" stopIfTrue="1" operator="lessThan">
      <formula>G181</formula>
    </cfRule>
  </conditionalFormatting>
  <conditionalFormatting sqref="O181">
    <cfRule type="cellIs" dxfId="2668" priority="2604" stopIfTrue="1" operator="lessThan">
      <formula>G181</formula>
    </cfRule>
  </conditionalFormatting>
  <conditionalFormatting sqref="O181">
    <cfRule type="cellIs" dxfId="2667" priority="2603" stopIfTrue="1" operator="lessThan">
      <formula>G181</formula>
    </cfRule>
  </conditionalFormatting>
  <conditionalFormatting sqref="O181">
    <cfRule type="cellIs" dxfId="2666" priority="2602" stopIfTrue="1" operator="lessThan">
      <formula>G181</formula>
    </cfRule>
  </conditionalFormatting>
  <conditionalFormatting sqref="O181">
    <cfRule type="cellIs" dxfId="2665" priority="2601" stopIfTrue="1" operator="lessThan">
      <formula>G181</formula>
    </cfRule>
  </conditionalFormatting>
  <conditionalFormatting sqref="O181">
    <cfRule type="cellIs" dxfId="2664" priority="2600" stopIfTrue="1" operator="lessThan">
      <formula>G181</formula>
    </cfRule>
  </conditionalFormatting>
  <conditionalFormatting sqref="O181">
    <cfRule type="cellIs" dxfId="2663" priority="2599" stopIfTrue="1" operator="lessThan">
      <formula>G181</formula>
    </cfRule>
  </conditionalFormatting>
  <conditionalFormatting sqref="O181">
    <cfRule type="cellIs" dxfId="2662" priority="2598" stopIfTrue="1" operator="lessThan">
      <formula>G181</formula>
    </cfRule>
  </conditionalFormatting>
  <conditionalFormatting sqref="O181">
    <cfRule type="cellIs" dxfId="2661" priority="2597" stopIfTrue="1" operator="lessThan">
      <formula>G181</formula>
    </cfRule>
  </conditionalFormatting>
  <conditionalFormatting sqref="O181">
    <cfRule type="cellIs" dxfId="2660" priority="2596" stopIfTrue="1" operator="lessThan">
      <formula>G181</formula>
    </cfRule>
  </conditionalFormatting>
  <conditionalFormatting sqref="O181">
    <cfRule type="cellIs" dxfId="2659" priority="2595" stopIfTrue="1" operator="lessThan">
      <formula>G181</formula>
    </cfRule>
  </conditionalFormatting>
  <conditionalFormatting sqref="O181">
    <cfRule type="cellIs" dxfId="2658" priority="2594" stopIfTrue="1" operator="lessThan">
      <formula>G181</formula>
    </cfRule>
  </conditionalFormatting>
  <conditionalFormatting sqref="O181">
    <cfRule type="cellIs" dxfId="2657" priority="2593" stopIfTrue="1" operator="lessThan">
      <formula>G181</formula>
    </cfRule>
  </conditionalFormatting>
  <conditionalFormatting sqref="O181">
    <cfRule type="cellIs" dxfId="2656" priority="2592" stopIfTrue="1" operator="lessThan">
      <formula>G181</formula>
    </cfRule>
  </conditionalFormatting>
  <conditionalFormatting sqref="O181">
    <cfRule type="cellIs" dxfId="2655" priority="2591" stopIfTrue="1" operator="lessThan">
      <formula>G181</formula>
    </cfRule>
  </conditionalFormatting>
  <conditionalFormatting sqref="O181">
    <cfRule type="cellIs" dxfId="2654" priority="2590" stopIfTrue="1" operator="lessThan">
      <formula>G181</formula>
    </cfRule>
  </conditionalFormatting>
  <conditionalFormatting sqref="O181">
    <cfRule type="cellIs" dxfId="2653" priority="2589" stopIfTrue="1" operator="lessThan">
      <formula>G181</formula>
    </cfRule>
  </conditionalFormatting>
  <conditionalFormatting sqref="O181">
    <cfRule type="cellIs" dxfId="2652" priority="2588" stopIfTrue="1" operator="lessThan">
      <formula>G181</formula>
    </cfRule>
  </conditionalFormatting>
  <conditionalFormatting sqref="O181">
    <cfRule type="cellIs" dxfId="2651" priority="2587" stopIfTrue="1" operator="lessThan">
      <formula>G181</formula>
    </cfRule>
  </conditionalFormatting>
  <conditionalFormatting sqref="O181">
    <cfRule type="cellIs" dxfId="2650" priority="2586" stopIfTrue="1" operator="lessThan">
      <formula>G181</formula>
    </cfRule>
  </conditionalFormatting>
  <conditionalFormatting sqref="O181">
    <cfRule type="cellIs" dxfId="2649" priority="2585" stopIfTrue="1" operator="lessThan">
      <formula>G181</formula>
    </cfRule>
  </conditionalFormatting>
  <conditionalFormatting sqref="O181">
    <cfRule type="cellIs" dxfId="2648" priority="2584" stopIfTrue="1" operator="lessThan">
      <formula>G181</formula>
    </cfRule>
  </conditionalFormatting>
  <conditionalFormatting sqref="O181">
    <cfRule type="cellIs" dxfId="2647" priority="2583" stopIfTrue="1" operator="lessThan">
      <formula>G181</formula>
    </cfRule>
  </conditionalFormatting>
  <conditionalFormatting sqref="O181">
    <cfRule type="cellIs" dxfId="2646" priority="2582" stopIfTrue="1" operator="lessThan">
      <formula>G181</formula>
    </cfRule>
  </conditionalFormatting>
  <conditionalFormatting sqref="O181">
    <cfRule type="cellIs" dxfId="2645" priority="2581" stopIfTrue="1" operator="lessThan">
      <formula>G181</formula>
    </cfRule>
  </conditionalFormatting>
  <conditionalFormatting sqref="O181">
    <cfRule type="cellIs" dxfId="2644" priority="2580" stopIfTrue="1" operator="lessThan">
      <formula>G181</formula>
    </cfRule>
  </conditionalFormatting>
  <conditionalFormatting sqref="O181">
    <cfRule type="cellIs" dxfId="2643" priority="2579" stopIfTrue="1" operator="lessThan">
      <formula>G181</formula>
    </cfRule>
  </conditionalFormatting>
  <conditionalFormatting sqref="O181">
    <cfRule type="cellIs" dxfId="2642" priority="2578" stopIfTrue="1" operator="lessThan">
      <formula>G181</formula>
    </cfRule>
  </conditionalFormatting>
  <conditionalFormatting sqref="O181">
    <cfRule type="cellIs" dxfId="2641" priority="2577" stopIfTrue="1" operator="lessThan">
      <formula>G181</formula>
    </cfRule>
  </conditionalFormatting>
  <conditionalFormatting sqref="O181">
    <cfRule type="cellIs" dxfId="2640" priority="2576" stopIfTrue="1" operator="lessThan">
      <formula>G181</formula>
    </cfRule>
  </conditionalFormatting>
  <conditionalFormatting sqref="O181">
    <cfRule type="cellIs" dxfId="2639" priority="2575" stopIfTrue="1" operator="lessThan">
      <formula>G181</formula>
    </cfRule>
  </conditionalFormatting>
  <conditionalFormatting sqref="O181">
    <cfRule type="cellIs" dxfId="2638" priority="2574" stopIfTrue="1" operator="lessThan">
      <formula>G181</formula>
    </cfRule>
  </conditionalFormatting>
  <conditionalFormatting sqref="O181">
    <cfRule type="cellIs" dxfId="2637" priority="2573" stopIfTrue="1" operator="lessThan">
      <formula>G181</formula>
    </cfRule>
  </conditionalFormatting>
  <conditionalFormatting sqref="O181">
    <cfRule type="cellIs" dxfId="2636" priority="2572" stopIfTrue="1" operator="lessThan">
      <formula>G181</formula>
    </cfRule>
  </conditionalFormatting>
  <conditionalFormatting sqref="O181">
    <cfRule type="cellIs" dxfId="2635" priority="2571" stopIfTrue="1" operator="lessThan">
      <formula>G181</formula>
    </cfRule>
  </conditionalFormatting>
  <conditionalFormatting sqref="O181">
    <cfRule type="cellIs" dxfId="2634" priority="2570" stopIfTrue="1" operator="lessThan">
      <formula>G181</formula>
    </cfRule>
  </conditionalFormatting>
  <conditionalFormatting sqref="O181">
    <cfRule type="cellIs" dxfId="2633" priority="2569" stopIfTrue="1" operator="lessThan">
      <formula>G181</formula>
    </cfRule>
  </conditionalFormatting>
  <conditionalFormatting sqref="O181">
    <cfRule type="cellIs" dxfId="2632" priority="2568" stopIfTrue="1" operator="lessThan">
      <formula>G181</formula>
    </cfRule>
  </conditionalFormatting>
  <conditionalFormatting sqref="O181">
    <cfRule type="cellIs" dxfId="2631" priority="2567" stopIfTrue="1" operator="lessThan">
      <formula>G181</formula>
    </cfRule>
  </conditionalFormatting>
  <conditionalFormatting sqref="O181">
    <cfRule type="cellIs" dxfId="2630" priority="2566" stopIfTrue="1" operator="lessThan">
      <formula>G181</formula>
    </cfRule>
  </conditionalFormatting>
  <conditionalFormatting sqref="O181">
    <cfRule type="cellIs" dxfId="2629" priority="2565" stopIfTrue="1" operator="lessThan">
      <formula>G181</formula>
    </cfRule>
  </conditionalFormatting>
  <conditionalFormatting sqref="O181">
    <cfRule type="cellIs" dxfId="2628" priority="2564" stopIfTrue="1" operator="lessThan">
      <formula>G181</formula>
    </cfRule>
  </conditionalFormatting>
  <conditionalFormatting sqref="O181">
    <cfRule type="cellIs" dxfId="2627" priority="2563" stopIfTrue="1" operator="lessThan">
      <formula>G181</formula>
    </cfRule>
  </conditionalFormatting>
  <conditionalFormatting sqref="O181">
    <cfRule type="cellIs" dxfId="2626" priority="2562" stopIfTrue="1" operator="lessThan">
      <formula>G181</formula>
    </cfRule>
  </conditionalFormatting>
  <conditionalFormatting sqref="O181">
    <cfRule type="cellIs" dxfId="2625" priority="2561" stopIfTrue="1" operator="lessThan">
      <formula>G181</formula>
    </cfRule>
  </conditionalFormatting>
  <conditionalFormatting sqref="O181">
    <cfRule type="cellIs" dxfId="2624" priority="2560" stopIfTrue="1" operator="lessThan">
      <formula>G181</formula>
    </cfRule>
  </conditionalFormatting>
  <conditionalFormatting sqref="O181">
    <cfRule type="cellIs" dxfId="2623" priority="2559" stopIfTrue="1" operator="lessThan">
      <formula>G181</formula>
    </cfRule>
  </conditionalFormatting>
  <conditionalFormatting sqref="O181">
    <cfRule type="cellIs" dxfId="2622" priority="2558" stopIfTrue="1" operator="lessThan">
      <formula>G181</formula>
    </cfRule>
  </conditionalFormatting>
  <conditionalFormatting sqref="O181">
    <cfRule type="cellIs" dxfId="2621" priority="2557" stopIfTrue="1" operator="lessThan">
      <formula>G181</formula>
    </cfRule>
  </conditionalFormatting>
  <conditionalFormatting sqref="O181">
    <cfRule type="cellIs" dxfId="2620" priority="2556" stopIfTrue="1" operator="lessThan">
      <formula>G181</formula>
    </cfRule>
  </conditionalFormatting>
  <conditionalFormatting sqref="O181">
    <cfRule type="cellIs" dxfId="2619" priority="2555" stopIfTrue="1" operator="lessThan">
      <formula>G181</formula>
    </cfRule>
  </conditionalFormatting>
  <conditionalFormatting sqref="O181">
    <cfRule type="cellIs" dxfId="2618" priority="2554" stopIfTrue="1" operator="lessThan">
      <formula>G181</formula>
    </cfRule>
  </conditionalFormatting>
  <conditionalFormatting sqref="O181">
    <cfRule type="cellIs" dxfId="2617" priority="2553" stopIfTrue="1" operator="lessThan">
      <formula>G181</formula>
    </cfRule>
  </conditionalFormatting>
  <conditionalFormatting sqref="O181">
    <cfRule type="cellIs" dxfId="2616" priority="2552" stopIfTrue="1" operator="lessThan">
      <formula>G181</formula>
    </cfRule>
  </conditionalFormatting>
  <conditionalFormatting sqref="O181">
    <cfRule type="cellIs" dxfId="2615" priority="2551" stopIfTrue="1" operator="lessThan">
      <formula>G181</formula>
    </cfRule>
  </conditionalFormatting>
  <conditionalFormatting sqref="O181">
    <cfRule type="cellIs" dxfId="2614" priority="2550" stopIfTrue="1" operator="lessThan">
      <formula>G181</formula>
    </cfRule>
  </conditionalFormatting>
  <conditionalFormatting sqref="O181">
    <cfRule type="cellIs" dxfId="2613" priority="2549" stopIfTrue="1" operator="lessThan">
      <formula>G181</formula>
    </cfRule>
  </conditionalFormatting>
  <conditionalFormatting sqref="O181">
    <cfRule type="cellIs" dxfId="2612" priority="2548" stopIfTrue="1" operator="lessThan">
      <formula>G181</formula>
    </cfRule>
  </conditionalFormatting>
  <conditionalFormatting sqref="O181">
    <cfRule type="cellIs" dxfId="2611" priority="2547" stopIfTrue="1" operator="lessThan">
      <formula>G181</formula>
    </cfRule>
  </conditionalFormatting>
  <conditionalFormatting sqref="O181">
    <cfRule type="cellIs" dxfId="2610" priority="2546" stopIfTrue="1" operator="lessThan">
      <formula>G181</formula>
    </cfRule>
  </conditionalFormatting>
  <conditionalFormatting sqref="O181">
    <cfRule type="cellIs" dxfId="2609" priority="2545" stopIfTrue="1" operator="lessThan">
      <formula>G181</formula>
    </cfRule>
  </conditionalFormatting>
  <conditionalFormatting sqref="O181">
    <cfRule type="cellIs" dxfId="2608" priority="2544" stopIfTrue="1" operator="lessThan">
      <formula>G181</formula>
    </cfRule>
  </conditionalFormatting>
  <conditionalFormatting sqref="O181">
    <cfRule type="cellIs" dxfId="2607" priority="2543" stopIfTrue="1" operator="lessThan">
      <formula>G181</formula>
    </cfRule>
  </conditionalFormatting>
  <conditionalFormatting sqref="O181">
    <cfRule type="cellIs" dxfId="2606" priority="2542" stopIfTrue="1" operator="lessThan">
      <formula>G181</formula>
    </cfRule>
  </conditionalFormatting>
  <conditionalFormatting sqref="O181">
    <cfRule type="cellIs" dxfId="2605" priority="2541" stopIfTrue="1" operator="lessThan">
      <formula>G181</formula>
    </cfRule>
  </conditionalFormatting>
  <conditionalFormatting sqref="O181">
    <cfRule type="cellIs" dxfId="2604" priority="2540" stopIfTrue="1" operator="lessThan">
      <formula>G181</formula>
    </cfRule>
  </conditionalFormatting>
  <conditionalFormatting sqref="O181">
    <cfRule type="cellIs" dxfId="2603" priority="2539" stopIfTrue="1" operator="lessThan">
      <formula>G181</formula>
    </cfRule>
  </conditionalFormatting>
  <conditionalFormatting sqref="O181">
    <cfRule type="cellIs" dxfId="2602" priority="2538" stopIfTrue="1" operator="lessThan">
      <formula>G181</formula>
    </cfRule>
  </conditionalFormatting>
  <conditionalFormatting sqref="O181">
    <cfRule type="cellIs" dxfId="2601" priority="2537" stopIfTrue="1" operator="lessThan">
      <formula>G181</formula>
    </cfRule>
  </conditionalFormatting>
  <conditionalFormatting sqref="O181">
    <cfRule type="cellIs" dxfId="2600" priority="2536" stopIfTrue="1" operator="lessThan">
      <formula>G181</formula>
    </cfRule>
  </conditionalFormatting>
  <conditionalFormatting sqref="O181">
    <cfRule type="cellIs" dxfId="2599" priority="2535" stopIfTrue="1" operator="lessThan">
      <formula>G181</formula>
    </cfRule>
  </conditionalFormatting>
  <conditionalFormatting sqref="O181">
    <cfRule type="cellIs" dxfId="2598" priority="2534" stopIfTrue="1" operator="lessThan">
      <formula>G181</formula>
    </cfRule>
  </conditionalFormatting>
  <conditionalFormatting sqref="O181">
    <cfRule type="cellIs" dxfId="2597" priority="2533" stopIfTrue="1" operator="lessThan">
      <formula>G181</formula>
    </cfRule>
  </conditionalFormatting>
  <conditionalFormatting sqref="O181">
    <cfRule type="cellIs" dxfId="2596" priority="2532" stopIfTrue="1" operator="lessThan">
      <formula>G181</formula>
    </cfRule>
  </conditionalFormatting>
  <conditionalFormatting sqref="O181">
    <cfRule type="cellIs" dxfId="2595" priority="2531" stopIfTrue="1" operator="lessThan">
      <formula>G181</formula>
    </cfRule>
  </conditionalFormatting>
  <conditionalFormatting sqref="O181">
    <cfRule type="cellIs" dxfId="2594" priority="2530" stopIfTrue="1" operator="lessThan">
      <formula>G181</formula>
    </cfRule>
  </conditionalFormatting>
  <conditionalFormatting sqref="O181">
    <cfRule type="cellIs" dxfId="2593" priority="2529" stopIfTrue="1" operator="lessThan">
      <formula>G181</formula>
    </cfRule>
  </conditionalFormatting>
  <conditionalFormatting sqref="O181">
    <cfRule type="cellIs" dxfId="2592" priority="2528" stopIfTrue="1" operator="lessThan">
      <formula>G181</formula>
    </cfRule>
  </conditionalFormatting>
  <conditionalFormatting sqref="O181">
    <cfRule type="cellIs" dxfId="2591" priority="2527" stopIfTrue="1" operator="lessThan">
      <formula>G181</formula>
    </cfRule>
  </conditionalFormatting>
  <conditionalFormatting sqref="O181">
    <cfRule type="cellIs" dxfId="2590" priority="2526" stopIfTrue="1" operator="lessThan">
      <formula>G181</formula>
    </cfRule>
  </conditionalFormatting>
  <conditionalFormatting sqref="O181">
    <cfRule type="cellIs" dxfId="2589" priority="2525" stopIfTrue="1" operator="lessThan">
      <formula>G181</formula>
    </cfRule>
  </conditionalFormatting>
  <conditionalFormatting sqref="O181">
    <cfRule type="cellIs" dxfId="2588" priority="2524" stopIfTrue="1" operator="lessThan">
      <formula>G181</formula>
    </cfRule>
  </conditionalFormatting>
  <conditionalFormatting sqref="O181">
    <cfRule type="cellIs" dxfId="2587" priority="2523" stopIfTrue="1" operator="lessThan">
      <formula>G181</formula>
    </cfRule>
  </conditionalFormatting>
  <conditionalFormatting sqref="O181">
    <cfRule type="cellIs" dxfId="2586" priority="2522" stopIfTrue="1" operator="lessThan">
      <formula>G181</formula>
    </cfRule>
  </conditionalFormatting>
  <conditionalFormatting sqref="O181">
    <cfRule type="cellIs" dxfId="2585" priority="2521" stopIfTrue="1" operator="lessThan">
      <formula>G181</formula>
    </cfRule>
  </conditionalFormatting>
  <conditionalFormatting sqref="O181">
    <cfRule type="cellIs" dxfId="2584" priority="2520" stopIfTrue="1" operator="lessThan">
      <formula>G181</formula>
    </cfRule>
  </conditionalFormatting>
  <conditionalFormatting sqref="O181">
    <cfRule type="cellIs" dxfId="2583" priority="2519" stopIfTrue="1" operator="lessThan">
      <formula>G181</formula>
    </cfRule>
  </conditionalFormatting>
  <conditionalFormatting sqref="O181">
    <cfRule type="cellIs" dxfId="2582" priority="2518" stopIfTrue="1" operator="lessThan">
      <formula>G181</formula>
    </cfRule>
  </conditionalFormatting>
  <conditionalFormatting sqref="O181">
    <cfRule type="cellIs" dxfId="2581" priority="2517" stopIfTrue="1" operator="lessThan">
      <formula>G181</formula>
    </cfRule>
  </conditionalFormatting>
  <conditionalFormatting sqref="O181">
    <cfRule type="cellIs" dxfId="2580" priority="2516" stopIfTrue="1" operator="lessThan">
      <formula>G181</formula>
    </cfRule>
  </conditionalFormatting>
  <conditionalFormatting sqref="O181">
    <cfRule type="cellIs" dxfId="2579" priority="2515" stopIfTrue="1" operator="lessThan">
      <formula>G181</formula>
    </cfRule>
  </conditionalFormatting>
  <conditionalFormatting sqref="O181">
    <cfRule type="cellIs" dxfId="2578" priority="2514" stopIfTrue="1" operator="lessThan">
      <formula>G181</formula>
    </cfRule>
  </conditionalFormatting>
  <conditionalFormatting sqref="O181">
    <cfRule type="cellIs" dxfId="2577" priority="2513" stopIfTrue="1" operator="lessThan">
      <formula>G181</formula>
    </cfRule>
  </conditionalFormatting>
  <conditionalFormatting sqref="O181">
    <cfRule type="cellIs" dxfId="2576" priority="2512" stopIfTrue="1" operator="lessThan">
      <formula>G181</formula>
    </cfRule>
  </conditionalFormatting>
  <conditionalFormatting sqref="O181">
    <cfRule type="cellIs" dxfId="2575" priority="2511" stopIfTrue="1" operator="lessThan">
      <formula>G181</formula>
    </cfRule>
  </conditionalFormatting>
  <conditionalFormatting sqref="O181">
    <cfRule type="cellIs" dxfId="2574" priority="2510" stopIfTrue="1" operator="lessThan">
      <formula>G181</formula>
    </cfRule>
  </conditionalFormatting>
  <conditionalFormatting sqref="O181">
    <cfRule type="cellIs" dxfId="2573" priority="2509" stopIfTrue="1" operator="lessThan">
      <formula>G181</formula>
    </cfRule>
  </conditionalFormatting>
  <conditionalFormatting sqref="O181">
    <cfRule type="cellIs" dxfId="2572" priority="2508" stopIfTrue="1" operator="lessThan">
      <formula>G181</formula>
    </cfRule>
  </conditionalFormatting>
  <conditionalFormatting sqref="O181">
    <cfRule type="cellIs" dxfId="2571" priority="2507" stopIfTrue="1" operator="lessThan">
      <formula>G181</formula>
    </cfRule>
  </conditionalFormatting>
  <conditionalFormatting sqref="O181">
    <cfRule type="cellIs" dxfId="2570" priority="2506" stopIfTrue="1" operator="lessThan">
      <formula>G181</formula>
    </cfRule>
  </conditionalFormatting>
  <conditionalFormatting sqref="O181">
    <cfRule type="cellIs" dxfId="2569" priority="2505" stopIfTrue="1" operator="lessThan">
      <formula>G181</formula>
    </cfRule>
  </conditionalFormatting>
  <conditionalFormatting sqref="O181">
    <cfRule type="cellIs" dxfId="2568" priority="2504" stopIfTrue="1" operator="lessThan">
      <formula>G181</formula>
    </cfRule>
  </conditionalFormatting>
  <conditionalFormatting sqref="O181">
    <cfRule type="cellIs" dxfId="2567" priority="2503" stopIfTrue="1" operator="lessThan">
      <formula>G181</formula>
    </cfRule>
  </conditionalFormatting>
  <conditionalFormatting sqref="O181">
    <cfRule type="cellIs" dxfId="2566" priority="2502" stopIfTrue="1" operator="lessThan">
      <formula>G181</formula>
    </cfRule>
  </conditionalFormatting>
  <conditionalFormatting sqref="O181">
    <cfRule type="cellIs" dxfId="2565" priority="2501" stopIfTrue="1" operator="lessThan">
      <formula>G181</formula>
    </cfRule>
  </conditionalFormatting>
  <conditionalFormatting sqref="O181">
    <cfRule type="cellIs" dxfId="2564" priority="2500" stopIfTrue="1" operator="lessThan">
      <formula>G181</formula>
    </cfRule>
  </conditionalFormatting>
  <conditionalFormatting sqref="O181">
    <cfRule type="cellIs" dxfId="2563" priority="2499" stopIfTrue="1" operator="lessThan">
      <formula>G181</formula>
    </cfRule>
  </conditionalFormatting>
  <conditionalFormatting sqref="O181">
    <cfRule type="cellIs" dxfId="2562" priority="2498" stopIfTrue="1" operator="lessThan">
      <formula>G181</formula>
    </cfRule>
  </conditionalFormatting>
  <conditionalFormatting sqref="O181">
    <cfRule type="cellIs" dxfId="2561" priority="2497" stopIfTrue="1" operator="lessThan">
      <formula>G181</formula>
    </cfRule>
  </conditionalFormatting>
  <conditionalFormatting sqref="O181">
    <cfRule type="cellIs" dxfId="2560" priority="2496" stopIfTrue="1" operator="lessThan">
      <formula>G181</formula>
    </cfRule>
  </conditionalFormatting>
  <conditionalFormatting sqref="O181">
    <cfRule type="cellIs" dxfId="2559" priority="2495" stopIfTrue="1" operator="lessThan">
      <formula>G181</formula>
    </cfRule>
  </conditionalFormatting>
  <conditionalFormatting sqref="O181">
    <cfRule type="cellIs" dxfId="2558" priority="2494" stopIfTrue="1" operator="lessThan">
      <formula>G181</formula>
    </cfRule>
  </conditionalFormatting>
  <conditionalFormatting sqref="O181">
    <cfRule type="cellIs" dxfId="2557" priority="2493" stopIfTrue="1" operator="lessThan">
      <formula>G181</formula>
    </cfRule>
  </conditionalFormatting>
  <conditionalFormatting sqref="O181">
    <cfRule type="cellIs" dxfId="2556" priority="2492" stopIfTrue="1" operator="lessThan">
      <formula>G181</formula>
    </cfRule>
  </conditionalFormatting>
  <conditionalFormatting sqref="O181">
    <cfRule type="cellIs" dxfId="2555" priority="2491" stopIfTrue="1" operator="lessThan">
      <formula>G181</formula>
    </cfRule>
  </conditionalFormatting>
  <conditionalFormatting sqref="O181">
    <cfRule type="cellIs" dxfId="2554" priority="2490" stopIfTrue="1" operator="lessThan">
      <formula>G181</formula>
    </cfRule>
  </conditionalFormatting>
  <conditionalFormatting sqref="O181">
    <cfRule type="cellIs" dxfId="2553" priority="2489" stopIfTrue="1" operator="lessThan">
      <formula>G181</formula>
    </cfRule>
  </conditionalFormatting>
  <conditionalFormatting sqref="O181">
    <cfRule type="cellIs" dxfId="2552" priority="2488" stopIfTrue="1" operator="lessThan">
      <formula>G181</formula>
    </cfRule>
  </conditionalFormatting>
  <conditionalFormatting sqref="O181">
    <cfRule type="cellIs" dxfId="2551" priority="2487" stopIfTrue="1" operator="lessThan">
      <formula>G181</formula>
    </cfRule>
  </conditionalFormatting>
  <conditionalFormatting sqref="O181">
    <cfRule type="cellIs" dxfId="2550" priority="2486" stopIfTrue="1" operator="lessThan">
      <formula>G181</formula>
    </cfRule>
  </conditionalFormatting>
  <conditionalFormatting sqref="O181">
    <cfRule type="cellIs" dxfId="2549" priority="2485" stopIfTrue="1" operator="lessThan">
      <formula>G181</formula>
    </cfRule>
  </conditionalFormatting>
  <conditionalFormatting sqref="O181">
    <cfRule type="cellIs" dxfId="2548" priority="2484" stopIfTrue="1" operator="lessThan">
      <formula>G181</formula>
    </cfRule>
  </conditionalFormatting>
  <conditionalFormatting sqref="O181">
    <cfRule type="cellIs" dxfId="2547" priority="2483" stopIfTrue="1" operator="lessThan">
      <formula>G181</formula>
    </cfRule>
  </conditionalFormatting>
  <conditionalFormatting sqref="O181">
    <cfRule type="cellIs" dxfId="2546" priority="2482" stopIfTrue="1" operator="lessThan">
      <formula>G181</formula>
    </cfRule>
  </conditionalFormatting>
  <conditionalFormatting sqref="O181">
    <cfRule type="cellIs" dxfId="2545" priority="2481" stopIfTrue="1" operator="lessThan">
      <formula>G181</formula>
    </cfRule>
  </conditionalFormatting>
  <conditionalFormatting sqref="O181">
    <cfRule type="cellIs" dxfId="2544" priority="2480" stopIfTrue="1" operator="lessThan">
      <formula>G181</formula>
    </cfRule>
  </conditionalFormatting>
  <conditionalFormatting sqref="O181">
    <cfRule type="cellIs" dxfId="2543" priority="2479" stopIfTrue="1" operator="lessThan">
      <formula>G181</formula>
    </cfRule>
  </conditionalFormatting>
  <conditionalFormatting sqref="O181">
    <cfRule type="cellIs" dxfId="2542" priority="2478" stopIfTrue="1" operator="lessThan">
      <formula>G181</formula>
    </cfRule>
  </conditionalFormatting>
  <conditionalFormatting sqref="O181">
    <cfRule type="cellIs" dxfId="2541" priority="2477" stopIfTrue="1" operator="lessThan">
      <formula>G181</formula>
    </cfRule>
  </conditionalFormatting>
  <conditionalFormatting sqref="O181">
    <cfRule type="cellIs" dxfId="2540" priority="2476" stopIfTrue="1" operator="lessThan">
      <formula>G181</formula>
    </cfRule>
  </conditionalFormatting>
  <conditionalFormatting sqref="O181">
    <cfRule type="cellIs" dxfId="2539" priority="2475" stopIfTrue="1" operator="lessThan">
      <formula>G181</formula>
    </cfRule>
  </conditionalFormatting>
  <conditionalFormatting sqref="O181">
    <cfRule type="cellIs" dxfId="2538" priority="2474" stopIfTrue="1" operator="lessThan">
      <formula>G181</formula>
    </cfRule>
  </conditionalFormatting>
  <conditionalFormatting sqref="O181">
    <cfRule type="cellIs" dxfId="2537" priority="2473" stopIfTrue="1" operator="lessThan">
      <formula>G181</formula>
    </cfRule>
  </conditionalFormatting>
  <conditionalFormatting sqref="O181">
    <cfRule type="cellIs" dxfId="2536" priority="2472" stopIfTrue="1" operator="lessThan">
      <formula>G181</formula>
    </cfRule>
  </conditionalFormatting>
  <conditionalFormatting sqref="O181">
    <cfRule type="cellIs" dxfId="2535" priority="2471" stopIfTrue="1" operator="lessThan">
      <formula>G181</formula>
    </cfRule>
  </conditionalFormatting>
  <conditionalFormatting sqref="O181">
    <cfRule type="cellIs" dxfId="2534" priority="2470" stopIfTrue="1" operator="lessThan">
      <formula>G181</formula>
    </cfRule>
  </conditionalFormatting>
  <conditionalFormatting sqref="O181">
    <cfRule type="cellIs" dxfId="2533" priority="2469" stopIfTrue="1" operator="lessThan">
      <formula>G181</formula>
    </cfRule>
  </conditionalFormatting>
  <conditionalFormatting sqref="O181">
    <cfRule type="cellIs" dxfId="2532" priority="2468" stopIfTrue="1" operator="lessThan">
      <formula>G181</formula>
    </cfRule>
  </conditionalFormatting>
  <conditionalFormatting sqref="O181">
    <cfRule type="cellIs" dxfId="2531" priority="2467" stopIfTrue="1" operator="lessThan">
      <formula>G181</formula>
    </cfRule>
  </conditionalFormatting>
  <conditionalFormatting sqref="O181">
    <cfRule type="cellIs" dxfId="2530" priority="2466" stopIfTrue="1" operator="lessThan">
      <formula>G181</formula>
    </cfRule>
  </conditionalFormatting>
  <conditionalFormatting sqref="O181">
    <cfRule type="cellIs" dxfId="2529" priority="2465" stopIfTrue="1" operator="lessThan">
      <formula>G181</formula>
    </cfRule>
  </conditionalFormatting>
  <conditionalFormatting sqref="O181">
    <cfRule type="cellIs" dxfId="2528" priority="2464" stopIfTrue="1" operator="lessThan">
      <formula>G181</formula>
    </cfRule>
  </conditionalFormatting>
  <conditionalFormatting sqref="O181">
    <cfRule type="cellIs" dxfId="2527" priority="2463" stopIfTrue="1" operator="lessThan">
      <formula>G181</formula>
    </cfRule>
  </conditionalFormatting>
  <conditionalFormatting sqref="O181">
    <cfRule type="cellIs" dxfId="2526" priority="2462" stopIfTrue="1" operator="lessThan">
      <formula>G181</formula>
    </cfRule>
  </conditionalFormatting>
  <conditionalFormatting sqref="O181">
    <cfRule type="cellIs" dxfId="2525" priority="2461" stopIfTrue="1" operator="lessThan">
      <formula>G181</formula>
    </cfRule>
  </conditionalFormatting>
  <conditionalFormatting sqref="O181">
    <cfRule type="cellIs" dxfId="2524" priority="2460" stopIfTrue="1" operator="lessThan">
      <formula>G181</formula>
    </cfRule>
  </conditionalFormatting>
  <conditionalFormatting sqref="O181">
    <cfRule type="cellIs" dxfId="2523" priority="2459" stopIfTrue="1" operator="lessThan">
      <formula>G181</formula>
    </cfRule>
  </conditionalFormatting>
  <conditionalFormatting sqref="O181">
    <cfRule type="cellIs" dxfId="2522" priority="2458" stopIfTrue="1" operator="lessThan">
      <formula>G181</formula>
    </cfRule>
  </conditionalFormatting>
  <conditionalFormatting sqref="O181">
    <cfRule type="cellIs" dxfId="2521" priority="2457" stopIfTrue="1" operator="lessThan">
      <formula>G181</formula>
    </cfRule>
  </conditionalFormatting>
  <conditionalFormatting sqref="O181">
    <cfRule type="cellIs" dxfId="2520" priority="2456" stopIfTrue="1" operator="lessThan">
      <formula>G181</formula>
    </cfRule>
  </conditionalFormatting>
  <conditionalFormatting sqref="O181">
    <cfRule type="cellIs" dxfId="2519" priority="2455" stopIfTrue="1" operator="lessThan">
      <formula>G181</formula>
    </cfRule>
  </conditionalFormatting>
  <conditionalFormatting sqref="O181">
    <cfRule type="cellIs" dxfId="2518" priority="2454" stopIfTrue="1" operator="lessThan">
      <formula>G181</formula>
    </cfRule>
  </conditionalFormatting>
  <conditionalFormatting sqref="O181">
    <cfRule type="cellIs" dxfId="2517" priority="2453" stopIfTrue="1" operator="lessThan">
      <formula>G181</formula>
    </cfRule>
  </conditionalFormatting>
  <conditionalFormatting sqref="O181">
    <cfRule type="cellIs" dxfId="2516" priority="2452" stopIfTrue="1" operator="lessThan">
      <formula>G181</formula>
    </cfRule>
  </conditionalFormatting>
  <conditionalFormatting sqref="O181">
    <cfRule type="cellIs" dxfId="2515" priority="2451" stopIfTrue="1" operator="lessThan">
      <formula>G181</formula>
    </cfRule>
  </conditionalFormatting>
  <conditionalFormatting sqref="O181">
    <cfRule type="cellIs" dxfId="2514" priority="2450" stopIfTrue="1" operator="lessThan">
      <formula>G181</formula>
    </cfRule>
  </conditionalFormatting>
  <conditionalFormatting sqref="O181">
    <cfRule type="cellIs" dxfId="2513" priority="2449" stopIfTrue="1" operator="lessThan">
      <formula>G181</formula>
    </cfRule>
  </conditionalFormatting>
  <conditionalFormatting sqref="O181">
    <cfRule type="cellIs" dxfId="2512" priority="2448" stopIfTrue="1" operator="lessThan">
      <formula>G181</formula>
    </cfRule>
  </conditionalFormatting>
  <conditionalFormatting sqref="O181">
    <cfRule type="cellIs" dxfId="2511" priority="2447" stopIfTrue="1" operator="lessThan">
      <formula>G181</formula>
    </cfRule>
  </conditionalFormatting>
  <conditionalFormatting sqref="O181">
    <cfRule type="cellIs" dxfId="2510" priority="2446" stopIfTrue="1" operator="lessThan">
      <formula>G181</formula>
    </cfRule>
  </conditionalFormatting>
  <conditionalFormatting sqref="O181">
    <cfRule type="cellIs" dxfId="2509" priority="2445" stopIfTrue="1" operator="lessThan">
      <formula>G181</formula>
    </cfRule>
  </conditionalFormatting>
  <conditionalFormatting sqref="O181">
    <cfRule type="cellIs" dxfId="2508" priority="2444" stopIfTrue="1" operator="lessThan">
      <formula>G181</formula>
    </cfRule>
  </conditionalFormatting>
  <conditionalFormatting sqref="O181">
    <cfRule type="cellIs" dxfId="2507" priority="2443" stopIfTrue="1" operator="lessThan">
      <formula>G181</formula>
    </cfRule>
  </conditionalFormatting>
  <conditionalFormatting sqref="Y181">
    <cfRule type="cellIs" dxfId="2506" priority="2442" stopIfTrue="1" operator="lessThan">
      <formula>J181</formula>
    </cfRule>
  </conditionalFormatting>
  <conditionalFormatting sqref="Y181">
    <cfRule type="cellIs" dxfId="2505" priority="2441" stopIfTrue="1" operator="lessThan">
      <formula>J181</formula>
    </cfRule>
  </conditionalFormatting>
  <conditionalFormatting sqref="Y181">
    <cfRule type="cellIs" dxfId="2504" priority="2440" stopIfTrue="1" operator="lessThan">
      <formula>J181</formula>
    </cfRule>
  </conditionalFormatting>
  <conditionalFormatting sqref="Y181">
    <cfRule type="cellIs" dxfId="2503" priority="2439" stopIfTrue="1" operator="lessThan">
      <formula>J181</formula>
    </cfRule>
  </conditionalFormatting>
  <conditionalFormatting sqref="Y181">
    <cfRule type="cellIs" dxfId="2502" priority="2438" stopIfTrue="1" operator="lessThan">
      <formula>J181</formula>
    </cfRule>
  </conditionalFormatting>
  <conditionalFormatting sqref="Y181">
    <cfRule type="cellIs" dxfId="2501" priority="2437" stopIfTrue="1" operator="lessThan">
      <formula>J181</formula>
    </cfRule>
  </conditionalFormatting>
  <conditionalFormatting sqref="Y181">
    <cfRule type="cellIs" dxfId="2500" priority="2436" stopIfTrue="1" operator="lessThan">
      <formula>J181</formula>
    </cfRule>
  </conditionalFormatting>
  <conditionalFormatting sqref="Y181">
    <cfRule type="cellIs" dxfId="2499" priority="2435" stopIfTrue="1" operator="lessThan">
      <formula>J181</formula>
    </cfRule>
  </conditionalFormatting>
  <conditionalFormatting sqref="Y181">
    <cfRule type="cellIs" dxfId="2498" priority="2434" stopIfTrue="1" operator="lessThan">
      <formula>J181</formula>
    </cfRule>
  </conditionalFormatting>
  <conditionalFormatting sqref="Y181">
    <cfRule type="cellIs" dxfId="2497" priority="2433" stopIfTrue="1" operator="lessThan">
      <formula>J181</formula>
    </cfRule>
  </conditionalFormatting>
  <conditionalFormatting sqref="Y181">
    <cfRule type="cellIs" dxfId="2496" priority="2432" stopIfTrue="1" operator="lessThan">
      <formula>J181</formula>
    </cfRule>
  </conditionalFormatting>
  <conditionalFormatting sqref="Y181">
    <cfRule type="cellIs" dxfId="2495" priority="2431" stopIfTrue="1" operator="lessThan">
      <formula>J181</formula>
    </cfRule>
  </conditionalFormatting>
  <conditionalFormatting sqref="X181">
    <cfRule type="cellIs" dxfId="2494" priority="2430" stopIfTrue="1" operator="lessThan">
      <formula>J181</formula>
    </cfRule>
  </conditionalFormatting>
  <conditionalFormatting sqref="X181">
    <cfRule type="cellIs" dxfId="2493" priority="2429" stopIfTrue="1" operator="lessThan">
      <formula>J181</formula>
    </cfRule>
  </conditionalFormatting>
  <conditionalFormatting sqref="X181">
    <cfRule type="cellIs" dxfId="2492" priority="2428" stopIfTrue="1" operator="lessThan">
      <formula>J181</formula>
    </cfRule>
  </conditionalFormatting>
  <conditionalFormatting sqref="Y181">
    <cfRule type="cellIs" dxfId="2491" priority="2427" stopIfTrue="1" operator="lessThan">
      <formula>J181</formula>
    </cfRule>
  </conditionalFormatting>
  <conditionalFormatting sqref="X181">
    <cfRule type="cellIs" dxfId="2490" priority="2426" stopIfTrue="1" operator="lessThan">
      <formula>J181</formula>
    </cfRule>
  </conditionalFormatting>
  <conditionalFormatting sqref="X181">
    <cfRule type="cellIs" dxfId="2489" priority="2425" stopIfTrue="1" operator="lessThan">
      <formula>J181</formula>
    </cfRule>
  </conditionalFormatting>
  <conditionalFormatting sqref="Y181">
    <cfRule type="cellIs" dxfId="2488" priority="2424" stopIfTrue="1" operator="lessThan">
      <formula>J181</formula>
    </cfRule>
  </conditionalFormatting>
  <conditionalFormatting sqref="Y181">
    <cfRule type="cellIs" dxfId="2487" priority="2423" stopIfTrue="1" operator="lessThan">
      <formula>J181</formula>
    </cfRule>
  </conditionalFormatting>
  <conditionalFormatting sqref="Y181">
    <cfRule type="cellIs" dxfId="2486" priority="2422" stopIfTrue="1" operator="lessThan">
      <formula>J181</formula>
    </cfRule>
  </conditionalFormatting>
  <conditionalFormatting sqref="Y181">
    <cfRule type="cellIs" dxfId="2485" priority="2421" stopIfTrue="1" operator="lessThan">
      <formula>J181</formula>
    </cfRule>
  </conditionalFormatting>
  <conditionalFormatting sqref="Y181">
    <cfRule type="cellIs" dxfId="2484" priority="2420" stopIfTrue="1" operator="lessThan">
      <formula>J181</formula>
    </cfRule>
  </conditionalFormatting>
  <conditionalFormatting sqref="Y181">
    <cfRule type="cellIs" dxfId="2483" priority="2419" stopIfTrue="1" operator="lessThan">
      <formula>J181</formula>
    </cfRule>
  </conditionalFormatting>
  <conditionalFormatting sqref="Y181">
    <cfRule type="cellIs" dxfId="2482" priority="2418" stopIfTrue="1" operator="lessThan">
      <formula>J181</formula>
    </cfRule>
  </conditionalFormatting>
  <conditionalFormatting sqref="Y181">
    <cfRule type="cellIs" dxfId="2481" priority="2417" stopIfTrue="1" operator="lessThan">
      <formula>J181</formula>
    </cfRule>
  </conditionalFormatting>
  <conditionalFormatting sqref="Y181">
    <cfRule type="cellIs" dxfId="2480" priority="2416" stopIfTrue="1" operator="lessThan">
      <formula>J181</formula>
    </cfRule>
  </conditionalFormatting>
  <conditionalFormatting sqref="Y181">
    <cfRule type="cellIs" dxfId="2479" priority="2415" stopIfTrue="1" operator="lessThan">
      <formula>J181</formula>
    </cfRule>
  </conditionalFormatting>
  <conditionalFormatting sqref="Y181">
    <cfRule type="cellIs" dxfId="2478" priority="2414" stopIfTrue="1" operator="lessThan">
      <formula>J181</formula>
    </cfRule>
  </conditionalFormatting>
  <conditionalFormatting sqref="Y181">
    <cfRule type="cellIs" dxfId="2477" priority="2413" stopIfTrue="1" operator="lessThan">
      <formula>J181</formula>
    </cfRule>
  </conditionalFormatting>
  <conditionalFormatting sqref="X181">
    <cfRule type="cellIs" dxfId="2476" priority="2412" stopIfTrue="1" operator="lessThan">
      <formula>J181</formula>
    </cfRule>
  </conditionalFormatting>
  <conditionalFormatting sqref="X181">
    <cfRule type="cellIs" dxfId="2475" priority="2411" stopIfTrue="1" operator="lessThan">
      <formula>J181</formula>
    </cfRule>
  </conditionalFormatting>
  <conditionalFormatting sqref="X181">
    <cfRule type="cellIs" dxfId="2474" priority="2410" stopIfTrue="1" operator="lessThan">
      <formula>J181</formula>
    </cfRule>
  </conditionalFormatting>
  <conditionalFormatting sqref="Y181">
    <cfRule type="cellIs" dxfId="2473" priority="2409" stopIfTrue="1" operator="lessThan">
      <formula>J181</formula>
    </cfRule>
  </conditionalFormatting>
  <conditionalFormatting sqref="X181">
    <cfRule type="cellIs" dxfId="2472" priority="2408" stopIfTrue="1" operator="lessThan">
      <formula>J181</formula>
    </cfRule>
  </conditionalFormatting>
  <conditionalFormatting sqref="X181">
    <cfRule type="cellIs" dxfId="2471" priority="2407" stopIfTrue="1" operator="lessThan">
      <formula>J181</formula>
    </cfRule>
  </conditionalFormatting>
  <conditionalFormatting sqref="O182">
    <cfRule type="cellIs" dxfId="2470" priority="2406" stopIfTrue="1" operator="lessThan">
      <formula>G182</formula>
    </cfRule>
  </conditionalFormatting>
  <conditionalFormatting sqref="O182">
    <cfRule type="cellIs" dxfId="2469" priority="2405" stopIfTrue="1" operator="lessThan">
      <formula>G182</formula>
    </cfRule>
  </conditionalFormatting>
  <conditionalFormatting sqref="O182">
    <cfRule type="cellIs" dxfId="2468" priority="2404" stopIfTrue="1" operator="lessThan">
      <formula>G182</formula>
    </cfRule>
  </conditionalFormatting>
  <conditionalFormatting sqref="O182">
    <cfRule type="cellIs" dxfId="2467" priority="2403" stopIfTrue="1" operator="lessThan">
      <formula>G182</formula>
    </cfRule>
  </conditionalFormatting>
  <conditionalFormatting sqref="O182">
    <cfRule type="cellIs" dxfId="2466" priority="2402" stopIfTrue="1" operator="lessThan">
      <formula>G182</formula>
    </cfRule>
  </conditionalFormatting>
  <conditionalFormatting sqref="O182">
    <cfRule type="cellIs" dxfId="2465" priority="2401" stopIfTrue="1" operator="lessThan">
      <formula>G182</formula>
    </cfRule>
  </conditionalFormatting>
  <conditionalFormatting sqref="O182">
    <cfRule type="cellIs" dxfId="2464" priority="2400" stopIfTrue="1" operator="lessThan">
      <formula>G182</formula>
    </cfRule>
  </conditionalFormatting>
  <conditionalFormatting sqref="O182">
    <cfRule type="cellIs" dxfId="2463" priority="2399" stopIfTrue="1" operator="lessThan">
      <formula>G182</formula>
    </cfRule>
  </conditionalFormatting>
  <conditionalFormatting sqref="O182">
    <cfRule type="cellIs" dxfId="2462" priority="2398" stopIfTrue="1" operator="lessThan">
      <formula>G182</formula>
    </cfRule>
  </conditionalFormatting>
  <conditionalFormatting sqref="O182">
    <cfRule type="cellIs" dxfId="2461" priority="2397" stopIfTrue="1" operator="lessThan">
      <formula>G182</formula>
    </cfRule>
  </conditionalFormatting>
  <conditionalFormatting sqref="O182">
    <cfRule type="cellIs" dxfId="2460" priority="2396" stopIfTrue="1" operator="lessThan">
      <formula>G182</formula>
    </cfRule>
  </conditionalFormatting>
  <conditionalFormatting sqref="O182">
    <cfRule type="cellIs" dxfId="2459" priority="2395" stopIfTrue="1" operator="lessThan">
      <formula>G182</formula>
    </cfRule>
  </conditionalFormatting>
  <conditionalFormatting sqref="O182">
    <cfRule type="cellIs" dxfId="2458" priority="2394" stopIfTrue="1" operator="lessThan">
      <formula>G182</formula>
    </cfRule>
  </conditionalFormatting>
  <conditionalFormatting sqref="O182">
    <cfRule type="cellIs" dxfId="2457" priority="2393" stopIfTrue="1" operator="lessThan">
      <formula>G182</formula>
    </cfRule>
  </conditionalFormatting>
  <conditionalFormatting sqref="O182">
    <cfRule type="cellIs" dxfId="2456" priority="2392" stopIfTrue="1" operator="lessThan">
      <formula>G182</formula>
    </cfRule>
  </conditionalFormatting>
  <conditionalFormatting sqref="O182">
    <cfRule type="cellIs" dxfId="2455" priority="2391" stopIfTrue="1" operator="lessThan">
      <formula>G182</formula>
    </cfRule>
  </conditionalFormatting>
  <conditionalFormatting sqref="O182">
    <cfRule type="cellIs" dxfId="2454" priority="2390" stopIfTrue="1" operator="lessThan">
      <formula>G182</formula>
    </cfRule>
  </conditionalFormatting>
  <conditionalFormatting sqref="O182">
    <cfRule type="cellIs" dxfId="2453" priority="2389" stopIfTrue="1" operator="lessThan">
      <formula>G182</formula>
    </cfRule>
  </conditionalFormatting>
  <conditionalFormatting sqref="O182">
    <cfRule type="cellIs" dxfId="2452" priority="2388" stopIfTrue="1" operator="lessThan">
      <formula>G182</formula>
    </cfRule>
  </conditionalFormatting>
  <conditionalFormatting sqref="O182">
    <cfRule type="cellIs" dxfId="2451" priority="2387" stopIfTrue="1" operator="lessThan">
      <formula>G182</formula>
    </cfRule>
  </conditionalFormatting>
  <conditionalFormatting sqref="O182">
    <cfRule type="cellIs" dxfId="2450" priority="2386" stopIfTrue="1" operator="lessThan">
      <formula>G182</formula>
    </cfRule>
  </conditionalFormatting>
  <conditionalFormatting sqref="O182">
    <cfRule type="cellIs" dxfId="2449" priority="2385" stopIfTrue="1" operator="lessThan">
      <formula>G182</formula>
    </cfRule>
  </conditionalFormatting>
  <conditionalFormatting sqref="O182">
    <cfRule type="cellIs" dxfId="2448" priority="2384" stopIfTrue="1" operator="lessThan">
      <formula>G182</formula>
    </cfRule>
  </conditionalFormatting>
  <conditionalFormatting sqref="O182">
    <cfRule type="cellIs" dxfId="2447" priority="2383" stopIfTrue="1" operator="lessThan">
      <formula>G182</formula>
    </cfRule>
  </conditionalFormatting>
  <conditionalFormatting sqref="O182">
    <cfRule type="cellIs" dxfId="2446" priority="2382" stopIfTrue="1" operator="lessThan">
      <formula>G182</formula>
    </cfRule>
  </conditionalFormatting>
  <conditionalFormatting sqref="O182">
    <cfRule type="cellIs" dxfId="2445" priority="2381" stopIfTrue="1" operator="lessThan">
      <formula>G182</formula>
    </cfRule>
  </conditionalFormatting>
  <conditionalFormatting sqref="O182">
    <cfRule type="cellIs" dxfId="2444" priority="2380" stopIfTrue="1" operator="lessThan">
      <formula>G182</formula>
    </cfRule>
  </conditionalFormatting>
  <conditionalFormatting sqref="O182">
    <cfRule type="cellIs" dxfId="2443" priority="2379" stopIfTrue="1" operator="lessThan">
      <formula>G182</formula>
    </cfRule>
  </conditionalFormatting>
  <conditionalFormatting sqref="O182">
    <cfRule type="cellIs" dxfId="2442" priority="2378" stopIfTrue="1" operator="lessThan">
      <formula>G182</formula>
    </cfRule>
  </conditionalFormatting>
  <conditionalFormatting sqref="O182">
    <cfRule type="cellIs" dxfId="2441" priority="2377" stopIfTrue="1" operator="lessThan">
      <formula>G182</formula>
    </cfRule>
  </conditionalFormatting>
  <conditionalFormatting sqref="O182">
    <cfRule type="cellIs" dxfId="2440" priority="2376" stopIfTrue="1" operator="lessThan">
      <formula>G182</formula>
    </cfRule>
  </conditionalFormatting>
  <conditionalFormatting sqref="O182">
    <cfRule type="cellIs" dxfId="2439" priority="2375" stopIfTrue="1" operator="lessThan">
      <formula>G182</formula>
    </cfRule>
  </conditionalFormatting>
  <conditionalFormatting sqref="O182">
    <cfRule type="cellIs" dxfId="2438" priority="2374" stopIfTrue="1" operator="lessThan">
      <formula>G182</formula>
    </cfRule>
  </conditionalFormatting>
  <conditionalFormatting sqref="O182">
    <cfRule type="cellIs" dxfId="2437" priority="2373" stopIfTrue="1" operator="lessThan">
      <formula>G182</formula>
    </cfRule>
  </conditionalFormatting>
  <conditionalFormatting sqref="O182">
    <cfRule type="cellIs" dxfId="2436" priority="2372" stopIfTrue="1" operator="lessThan">
      <formula>G182</formula>
    </cfRule>
  </conditionalFormatting>
  <conditionalFormatting sqref="O182">
    <cfRule type="cellIs" dxfId="2435" priority="2371" stopIfTrue="1" operator="lessThan">
      <formula>G182</formula>
    </cfRule>
  </conditionalFormatting>
  <conditionalFormatting sqref="O182">
    <cfRule type="cellIs" dxfId="2434" priority="2370" stopIfTrue="1" operator="lessThan">
      <formula>G182</formula>
    </cfRule>
  </conditionalFormatting>
  <conditionalFormatting sqref="O182">
    <cfRule type="cellIs" dxfId="2433" priority="2369" stopIfTrue="1" operator="lessThan">
      <formula>G182</formula>
    </cfRule>
  </conditionalFormatting>
  <conditionalFormatting sqref="O182">
    <cfRule type="cellIs" dxfId="2432" priority="2368" stopIfTrue="1" operator="lessThan">
      <formula>G182</formula>
    </cfRule>
  </conditionalFormatting>
  <conditionalFormatting sqref="O182">
    <cfRule type="cellIs" dxfId="2431" priority="2367" stopIfTrue="1" operator="lessThan">
      <formula>G182</formula>
    </cfRule>
  </conditionalFormatting>
  <conditionalFormatting sqref="O182">
    <cfRule type="cellIs" dxfId="2430" priority="2366" stopIfTrue="1" operator="lessThan">
      <formula>G182</formula>
    </cfRule>
  </conditionalFormatting>
  <conditionalFormatting sqref="O182">
    <cfRule type="cellIs" dxfId="2429" priority="2365" stopIfTrue="1" operator="lessThan">
      <formula>G182</formula>
    </cfRule>
  </conditionalFormatting>
  <conditionalFormatting sqref="O182">
    <cfRule type="cellIs" dxfId="2428" priority="2364" stopIfTrue="1" operator="lessThan">
      <formula>G182</formula>
    </cfRule>
  </conditionalFormatting>
  <conditionalFormatting sqref="O182">
    <cfRule type="cellIs" dxfId="2427" priority="2363" stopIfTrue="1" operator="lessThan">
      <formula>G182</formula>
    </cfRule>
  </conditionalFormatting>
  <conditionalFormatting sqref="O182">
    <cfRule type="cellIs" dxfId="2426" priority="2362" stopIfTrue="1" operator="lessThan">
      <formula>G182</formula>
    </cfRule>
  </conditionalFormatting>
  <conditionalFormatting sqref="O182">
    <cfRule type="cellIs" dxfId="2425" priority="2361" stopIfTrue="1" operator="lessThan">
      <formula>G182</formula>
    </cfRule>
  </conditionalFormatting>
  <conditionalFormatting sqref="O182">
    <cfRule type="cellIs" dxfId="2424" priority="2360" stopIfTrue="1" operator="lessThan">
      <formula>G182</formula>
    </cfRule>
  </conditionalFormatting>
  <conditionalFormatting sqref="O182">
    <cfRule type="cellIs" dxfId="2423" priority="2359" stopIfTrue="1" operator="lessThan">
      <formula>G182</formula>
    </cfRule>
  </conditionalFormatting>
  <conditionalFormatting sqref="O182">
    <cfRule type="cellIs" dxfId="2422" priority="2358" stopIfTrue="1" operator="lessThan">
      <formula>G182</formula>
    </cfRule>
  </conditionalFormatting>
  <conditionalFormatting sqref="O182">
    <cfRule type="cellIs" dxfId="2421" priority="2357" stopIfTrue="1" operator="lessThan">
      <formula>G182</formula>
    </cfRule>
  </conditionalFormatting>
  <conditionalFormatting sqref="O182">
    <cfRule type="cellIs" dxfId="2420" priority="2356" stopIfTrue="1" operator="lessThan">
      <formula>G182</formula>
    </cfRule>
  </conditionalFormatting>
  <conditionalFormatting sqref="O182">
    <cfRule type="cellIs" dxfId="2419" priority="2355" stopIfTrue="1" operator="lessThan">
      <formula>G182</formula>
    </cfRule>
  </conditionalFormatting>
  <conditionalFormatting sqref="O182">
    <cfRule type="cellIs" dxfId="2418" priority="2354" stopIfTrue="1" operator="lessThan">
      <formula>G182</formula>
    </cfRule>
  </conditionalFormatting>
  <conditionalFormatting sqref="O182">
    <cfRule type="cellIs" dxfId="2417" priority="2353" stopIfTrue="1" operator="lessThan">
      <formula>G182</formula>
    </cfRule>
  </conditionalFormatting>
  <conditionalFormatting sqref="O182">
    <cfRule type="cellIs" dxfId="2416" priority="2352" stopIfTrue="1" operator="lessThan">
      <formula>G182</formula>
    </cfRule>
  </conditionalFormatting>
  <conditionalFormatting sqref="O182">
    <cfRule type="cellIs" dxfId="2415" priority="2351" stopIfTrue="1" operator="lessThan">
      <formula>G182</formula>
    </cfRule>
  </conditionalFormatting>
  <conditionalFormatting sqref="O182">
    <cfRule type="cellIs" dxfId="2414" priority="2350" stopIfTrue="1" operator="lessThan">
      <formula>G182</formula>
    </cfRule>
  </conditionalFormatting>
  <conditionalFormatting sqref="O182">
    <cfRule type="cellIs" dxfId="2413" priority="2349" stopIfTrue="1" operator="lessThan">
      <formula>G182</formula>
    </cfRule>
  </conditionalFormatting>
  <conditionalFormatting sqref="O182">
    <cfRule type="cellIs" dxfId="2412" priority="2348" stopIfTrue="1" operator="lessThan">
      <formula>G182</formula>
    </cfRule>
  </conditionalFormatting>
  <conditionalFormatting sqref="O182">
    <cfRule type="cellIs" dxfId="2411" priority="2347" stopIfTrue="1" operator="lessThan">
      <formula>G182</formula>
    </cfRule>
  </conditionalFormatting>
  <conditionalFormatting sqref="O182">
    <cfRule type="cellIs" dxfId="2410" priority="2346" stopIfTrue="1" operator="lessThan">
      <formula>G182</formula>
    </cfRule>
  </conditionalFormatting>
  <conditionalFormatting sqref="O182">
    <cfRule type="cellIs" dxfId="2409" priority="2345" stopIfTrue="1" operator="lessThan">
      <formula>G182</formula>
    </cfRule>
  </conditionalFormatting>
  <conditionalFormatting sqref="O182">
    <cfRule type="cellIs" dxfId="2408" priority="2344" stopIfTrue="1" operator="lessThan">
      <formula>G182</formula>
    </cfRule>
  </conditionalFormatting>
  <conditionalFormatting sqref="O182">
    <cfRule type="cellIs" dxfId="2407" priority="2343" stopIfTrue="1" operator="lessThan">
      <formula>G182</formula>
    </cfRule>
  </conditionalFormatting>
  <conditionalFormatting sqref="O182">
    <cfRule type="cellIs" dxfId="2406" priority="2342" stopIfTrue="1" operator="lessThan">
      <formula>G182</formula>
    </cfRule>
  </conditionalFormatting>
  <conditionalFormatting sqref="O182">
    <cfRule type="cellIs" dxfId="2405" priority="2341" stopIfTrue="1" operator="lessThan">
      <formula>G182</formula>
    </cfRule>
  </conditionalFormatting>
  <conditionalFormatting sqref="O182">
    <cfRule type="cellIs" dxfId="2404" priority="2340" stopIfTrue="1" operator="lessThan">
      <formula>G182</formula>
    </cfRule>
  </conditionalFormatting>
  <conditionalFormatting sqref="O182">
    <cfRule type="cellIs" dxfId="2403" priority="2339" stopIfTrue="1" operator="lessThan">
      <formula>G182</formula>
    </cfRule>
  </conditionalFormatting>
  <conditionalFormatting sqref="O182">
    <cfRule type="cellIs" dxfId="2402" priority="2338" stopIfTrue="1" operator="lessThan">
      <formula>G182</formula>
    </cfRule>
  </conditionalFormatting>
  <conditionalFormatting sqref="O182">
    <cfRule type="cellIs" dxfId="2401" priority="2337" stopIfTrue="1" operator="lessThan">
      <formula>G182</formula>
    </cfRule>
  </conditionalFormatting>
  <conditionalFormatting sqref="O182">
    <cfRule type="cellIs" dxfId="2400" priority="2336" stopIfTrue="1" operator="lessThan">
      <formula>G182</formula>
    </cfRule>
  </conditionalFormatting>
  <conditionalFormatting sqref="O182">
    <cfRule type="cellIs" dxfId="2399" priority="2335" stopIfTrue="1" operator="lessThan">
      <formula>G182</formula>
    </cfRule>
  </conditionalFormatting>
  <conditionalFormatting sqref="O182">
    <cfRule type="cellIs" dxfId="2398" priority="2334" stopIfTrue="1" operator="lessThan">
      <formula>G182</formula>
    </cfRule>
  </conditionalFormatting>
  <conditionalFormatting sqref="O182">
    <cfRule type="cellIs" dxfId="2397" priority="2333" stopIfTrue="1" operator="lessThan">
      <formula>G182</formula>
    </cfRule>
  </conditionalFormatting>
  <conditionalFormatting sqref="O182">
    <cfRule type="cellIs" dxfId="2396" priority="2332" stopIfTrue="1" operator="lessThan">
      <formula>G182</formula>
    </cfRule>
  </conditionalFormatting>
  <conditionalFormatting sqref="O182">
    <cfRule type="cellIs" dxfId="2395" priority="2331" stopIfTrue="1" operator="lessThan">
      <formula>G182</formula>
    </cfRule>
  </conditionalFormatting>
  <conditionalFormatting sqref="O182">
    <cfRule type="cellIs" dxfId="2394" priority="2330" stopIfTrue="1" operator="lessThan">
      <formula>G182</formula>
    </cfRule>
  </conditionalFormatting>
  <conditionalFormatting sqref="O182">
    <cfRule type="cellIs" dxfId="2393" priority="2329" stopIfTrue="1" operator="lessThan">
      <formula>G182</formula>
    </cfRule>
  </conditionalFormatting>
  <conditionalFormatting sqref="O182">
    <cfRule type="cellIs" dxfId="2392" priority="2328" stopIfTrue="1" operator="lessThan">
      <formula>G182</formula>
    </cfRule>
  </conditionalFormatting>
  <conditionalFormatting sqref="O182">
    <cfRule type="cellIs" dxfId="2391" priority="2327" stopIfTrue="1" operator="lessThan">
      <formula>G182</formula>
    </cfRule>
  </conditionalFormatting>
  <conditionalFormatting sqref="O182">
    <cfRule type="cellIs" dxfId="2390" priority="2326" stopIfTrue="1" operator="lessThan">
      <formula>G182</formula>
    </cfRule>
  </conditionalFormatting>
  <conditionalFormatting sqref="O182">
    <cfRule type="cellIs" dxfId="2389" priority="2325" stopIfTrue="1" operator="lessThan">
      <formula>G182</formula>
    </cfRule>
  </conditionalFormatting>
  <conditionalFormatting sqref="O182">
    <cfRule type="cellIs" dxfId="2388" priority="2324" stopIfTrue="1" operator="lessThan">
      <formula>G182</formula>
    </cfRule>
  </conditionalFormatting>
  <conditionalFormatting sqref="O182">
    <cfRule type="cellIs" dxfId="2387" priority="2323" stopIfTrue="1" operator="lessThan">
      <formula>G182</formula>
    </cfRule>
  </conditionalFormatting>
  <conditionalFormatting sqref="O182">
    <cfRule type="cellIs" dxfId="2386" priority="2322" stopIfTrue="1" operator="lessThan">
      <formula>G182</formula>
    </cfRule>
  </conditionalFormatting>
  <conditionalFormatting sqref="O182">
    <cfRule type="cellIs" dxfId="2385" priority="2321" stopIfTrue="1" operator="lessThan">
      <formula>G182</formula>
    </cfRule>
  </conditionalFormatting>
  <conditionalFormatting sqref="O182">
    <cfRule type="cellIs" dxfId="2384" priority="2320" stopIfTrue="1" operator="lessThan">
      <formula>G182</formula>
    </cfRule>
  </conditionalFormatting>
  <conditionalFormatting sqref="O182">
    <cfRule type="cellIs" dxfId="2383" priority="2319" stopIfTrue="1" operator="lessThan">
      <formula>G182</formula>
    </cfRule>
  </conditionalFormatting>
  <conditionalFormatting sqref="O182">
    <cfRule type="cellIs" dxfId="2382" priority="2318" stopIfTrue="1" operator="lessThan">
      <formula>G182</formula>
    </cfRule>
  </conditionalFormatting>
  <conditionalFormatting sqref="O182">
    <cfRule type="cellIs" dxfId="2381" priority="2317" stopIfTrue="1" operator="lessThan">
      <formula>G182</formula>
    </cfRule>
  </conditionalFormatting>
  <conditionalFormatting sqref="O182">
    <cfRule type="cellIs" dxfId="2380" priority="2316" stopIfTrue="1" operator="lessThan">
      <formula>G182</formula>
    </cfRule>
  </conditionalFormatting>
  <conditionalFormatting sqref="O182">
    <cfRule type="cellIs" dxfId="2379" priority="2315" stopIfTrue="1" operator="lessThan">
      <formula>G182</formula>
    </cfRule>
  </conditionalFormatting>
  <conditionalFormatting sqref="O182">
    <cfRule type="cellIs" dxfId="2378" priority="2314" stopIfTrue="1" operator="lessThan">
      <formula>G182</formula>
    </cfRule>
  </conditionalFormatting>
  <conditionalFormatting sqref="O182">
    <cfRule type="cellIs" dxfId="2377" priority="2313" stopIfTrue="1" operator="lessThan">
      <formula>G182</formula>
    </cfRule>
  </conditionalFormatting>
  <conditionalFormatting sqref="O182">
    <cfRule type="cellIs" dxfId="2376" priority="2312" stopIfTrue="1" operator="lessThan">
      <formula>G182</formula>
    </cfRule>
  </conditionalFormatting>
  <conditionalFormatting sqref="O182">
    <cfRule type="cellIs" dxfId="2375" priority="2311" stopIfTrue="1" operator="lessThan">
      <formula>G182</formula>
    </cfRule>
  </conditionalFormatting>
  <conditionalFormatting sqref="O182">
    <cfRule type="cellIs" dxfId="2374" priority="2310" stopIfTrue="1" operator="lessThan">
      <formula>G182</formula>
    </cfRule>
  </conditionalFormatting>
  <conditionalFormatting sqref="O182">
    <cfRule type="cellIs" dxfId="2373" priority="2309" stopIfTrue="1" operator="lessThan">
      <formula>G182</formula>
    </cfRule>
  </conditionalFormatting>
  <conditionalFormatting sqref="O182">
    <cfRule type="cellIs" dxfId="2372" priority="2308" stopIfTrue="1" operator="lessThan">
      <formula>G182</formula>
    </cfRule>
  </conditionalFormatting>
  <conditionalFormatting sqref="O182">
    <cfRule type="cellIs" dxfId="2371" priority="2307" stopIfTrue="1" operator="lessThan">
      <formula>G182</formula>
    </cfRule>
  </conditionalFormatting>
  <conditionalFormatting sqref="O182">
    <cfRule type="cellIs" dxfId="2370" priority="2306" stopIfTrue="1" operator="lessThan">
      <formula>G182</formula>
    </cfRule>
  </conditionalFormatting>
  <conditionalFormatting sqref="O182">
    <cfRule type="cellIs" dxfId="2369" priority="2305" stopIfTrue="1" operator="lessThan">
      <formula>G182</formula>
    </cfRule>
  </conditionalFormatting>
  <conditionalFormatting sqref="O182">
    <cfRule type="cellIs" dxfId="2368" priority="2304" stopIfTrue="1" operator="lessThan">
      <formula>G182</formula>
    </cfRule>
  </conditionalFormatting>
  <conditionalFormatting sqref="O182">
    <cfRule type="cellIs" dxfId="2367" priority="2303" stopIfTrue="1" operator="lessThan">
      <formula>G182</formula>
    </cfRule>
  </conditionalFormatting>
  <conditionalFormatting sqref="O182">
    <cfRule type="cellIs" dxfId="2366" priority="2302" stopIfTrue="1" operator="lessThan">
      <formula>G182</formula>
    </cfRule>
  </conditionalFormatting>
  <conditionalFormatting sqref="O182">
    <cfRule type="cellIs" dxfId="2365" priority="2301" stopIfTrue="1" operator="lessThan">
      <formula>G182</formula>
    </cfRule>
  </conditionalFormatting>
  <conditionalFormatting sqref="O182">
    <cfRule type="cellIs" dxfId="2364" priority="2300" stopIfTrue="1" operator="lessThan">
      <formula>G182</formula>
    </cfRule>
  </conditionalFormatting>
  <conditionalFormatting sqref="O182">
    <cfRule type="cellIs" dxfId="2363" priority="2299" stopIfTrue="1" operator="lessThan">
      <formula>G182</formula>
    </cfRule>
  </conditionalFormatting>
  <conditionalFormatting sqref="O182">
    <cfRule type="cellIs" dxfId="2362" priority="2298" stopIfTrue="1" operator="lessThan">
      <formula>G182</formula>
    </cfRule>
  </conditionalFormatting>
  <conditionalFormatting sqref="O182">
    <cfRule type="cellIs" dxfId="2361" priority="2297" stopIfTrue="1" operator="lessThan">
      <formula>G182</formula>
    </cfRule>
  </conditionalFormatting>
  <conditionalFormatting sqref="O182">
    <cfRule type="cellIs" dxfId="2360" priority="2296" stopIfTrue="1" operator="lessThan">
      <formula>G182</formula>
    </cfRule>
  </conditionalFormatting>
  <conditionalFormatting sqref="O182">
    <cfRule type="cellIs" dxfId="2359" priority="2295" stopIfTrue="1" operator="lessThan">
      <formula>G182</formula>
    </cfRule>
  </conditionalFormatting>
  <conditionalFormatting sqref="O182">
    <cfRule type="cellIs" dxfId="2358" priority="2294" stopIfTrue="1" operator="lessThan">
      <formula>G182</formula>
    </cfRule>
  </conditionalFormatting>
  <conditionalFormatting sqref="O182">
    <cfRule type="cellIs" dxfId="2357" priority="2293" stopIfTrue="1" operator="lessThan">
      <formula>G182</formula>
    </cfRule>
  </conditionalFormatting>
  <conditionalFormatting sqref="O182">
    <cfRule type="cellIs" dxfId="2356" priority="2292" stopIfTrue="1" operator="lessThan">
      <formula>G182</formula>
    </cfRule>
  </conditionalFormatting>
  <conditionalFormatting sqref="O182">
    <cfRule type="cellIs" dxfId="2355" priority="2291" stopIfTrue="1" operator="lessThan">
      <formula>G182</formula>
    </cfRule>
  </conditionalFormatting>
  <conditionalFormatting sqref="O182">
    <cfRule type="cellIs" dxfId="2354" priority="2290" stopIfTrue="1" operator="lessThan">
      <formula>G182</formula>
    </cfRule>
  </conditionalFormatting>
  <conditionalFormatting sqref="O182">
    <cfRule type="cellIs" dxfId="2353" priority="2289" stopIfTrue="1" operator="lessThan">
      <formula>G182</formula>
    </cfRule>
  </conditionalFormatting>
  <conditionalFormatting sqref="O182">
    <cfRule type="cellIs" dxfId="2352" priority="2288" stopIfTrue="1" operator="lessThan">
      <formula>G182</formula>
    </cfRule>
  </conditionalFormatting>
  <conditionalFormatting sqref="O182">
    <cfRule type="cellIs" dxfId="2351" priority="2287" stopIfTrue="1" operator="lessThan">
      <formula>G182</formula>
    </cfRule>
  </conditionalFormatting>
  <conditionalFormatting sqref="O182">
    <cfRule type="cellIs" dxfId="2350" priority="2286" stopIfTrue="1" operator="lessThan">
      <formula>G182</formula>
    </cfRule>
  </conditionalFormatting>
  <conditionalFormatting sqref="O182">
    <cfRule type="cellIs" dxfId="2349" priority="2285" stopIfTrue="1" operator="lessThan">
      <formula>G182</formula>
    </cfRule>
  </conditionalFormatting>
  <conditionalFormatting sqref="O182">
    <cfRule type="cellIs" dxfId="2348" priority="2284" stopIfTrue="1" operator="lessThan">
      <formula>G182</formula>
    </cfRule>
  </conditionalFormatting>
  <conditionalFormatting sqref="O182">
    <cfRule type="cellIs" dxfId="2347" priority="2283" stopIfTrue="1" operator="lessThan">
      <formula>G182</formula>
    </cfRule>
  </conditionalFormatting>
  <conditionalFormatting sqref="O182">
    <cfRule type="cellIs" dxfId="2346" priority="2282" stopIfTrue="1" operator="lessThan">
      <formula>G182</formula>
    </cfRule>
  </conditionalFormatting>
  <conditionalFormatting sqref="O182">
    <cfRule type="cellIs" dxfId="2345" priority="2281" stopIfTrue="1" operator="lessThan">
      <formula>G182</formula>
    </cfRule>
  </conditionalFormatting>
  <conditionalFormatting sqref="O182">
    <cfRule type="cellIs" dxfId="2344" priority="2280" stopIfTrue="1" operator="lessThan">
      <formula>G182</formula>
    </cfRule>
  </conditionalFormatting>
  <conditionalFormatting sqref="O182">
    <cfRule type="cellIs" dxfId="2343" priority="2279" stopIfTrue="1" operator="lessThan">
      <formula>G182</formula>
    </cfRule>
  </conditionalFormatting>
  <conditionalFormatting sqref="O182">
    <cfRule type="cellIs" dxfId="2342" priority="2278" stopIfTrue="1" operator="lessThan">
      <formula>G182</formula>
    </cfRule>
  </conditionalFormatting>
  <conditionalFormatting sqref="O182">
    <cfRule type="cellIs" dxfId="2341" priority="2277" stopIfTrue="1" operator="lessThan">
      <formula>G182</formula>
    </cfRule>
  </conditionalFormatting>
  <conditionalFormatting sqref="O182">
    <cfRule type="cellIs" dxfId="2340" priority="2276" stopIfTrue="1" operator="lessThan">
      <formula>G182</formula>
    </cfRule>
  </conditionalFormatting>
  <conditionalFormatting sqref="O182">
    <cfRule type="cellIs" dxfId="2339" priority="2275" stopIfTrue="1" operator="lessThan">
      <formula>G182</formula>
    </cfRule>
  </conditionalFormatting>
  <conditionalFormatting sqref="O182">
    <cfRule type="cellIs" dxfId="2338" priority="2274" stopIfTrue="1" operator="lessThan">
      <formula>G182</formula>
    </cfRule>
  </conditionalFormatting>
  <conditionalFormatting sqref="O182">
    <cfRule type="cellIs" dxfId="2337" priority="2273" stopIfTrue="1" operator="lessThan">
      <formula>G182</formula>
    </cfRule>
  </conditionalFormatting>
  <conditionalFormatting sqref="O182">
    <cfRule type="cellIs" dxfId="2336" priority="2272" stopIfTrue="1" operator="lessThan">
      <formula>G182</formula>
    </cfRule>
  </conditionalFormatting>
  <conditionalFormatting sqref="O182">
    <cfRule type="cellIs" dxfId="2335" priority="2271" stopIfTrue="1" operator="lessThan">
      <formula>G182</formula>
    </cfRule>
  </conditionalFormatting>
  <conditionalFormatting sqref="O182">
    <cfRule type="cellIs" dxfId="2334" priority="2270" stopIfTrue="1" operator="lessThan">
      <formula>G182</formula>
    </cfRule>
  </conditionalFormatting>
  <conditionalFormatting sqref="O182">
    <cfRule type="cellIs" dxfId="2333" priority="2269" stopIfTrue="1" operator="lessThan">
      <formula>G182</formula>
    </cfRule>
  </conditionalFormatting>
  <conditionalFormatting sqref="O182">
    <cfRule type="cellIs" dxfId="2332" priority="2268" stopIfTrue="1" operator="lessThan">
      <formula>G182</formula>
    </cfRule>
  </conditionalFormatting>
  <conditionalFormatting sqref="O182">
    <cfRule type="cellIs" dxfId="2331" priority="2267" stopIfTrue="1" operator="lessThan">
      <formula>G182</formula>
    </cfRule>
  </conditionalFormatting>
  <conditionalFormatting sqref="O182">
    <cfRule type="cellIs" dxfId="2330" priority="2266" stopIfTrue="1" operator="lessThan">
      <formula>G182</formula>
    </cfRule>
  </conditionalFormatting>
  <conditionalFormatting sqref="O182">
    <cfRule type="cellIs" dxfId="2329" priority="2265" stopIfTrue="1" operator="lessThan">
      <formula>G182</formula>
    </cfRule>
  </conditionalFormatting>
  <conditionalFormatting sqref="O182">
    <cfRule type="cellIs" dxfId="2328" priority="2264" stopIfTrue="1" operator="lessThan">
      <formula>G182</formula>
    </cfRule>
  </conditionalFormatting>
  <conditionalFormatting sqref="O182">
    <cfRule type="cellIs" dxfId="2327" priority="2263" stopIfTrue="1" operator="lessThan">
      <formula>G182</formula>
    </cfRule>
  </conditionalFormatting>
  <conditionalFormatting sqref="O182">
    <cfRule type="cellIs" dxfId="2326" priority="2262" stopIfTrue="1" operator="lessThan">
      <formula>G182</formula>
    </cfRule>
  </conditionalFormatting>
  <conditionalFormatting sqref="O182">
    <cfRule type="cellIs" dxfId="2325" priority="2261" stopIfTrue="1" operator="lessThan">
      <formula>G182</formula>
    </cfRule>
  </conditionalFormatting>
  <conditionalFormatting sqref="O182">
    <cfRule type="cellIs" dxfId="2324" priority="2260" stopIfTrue="1" operator="lessThan">
      <formula>G182</formula>
    </cfRule>
  </conditionalFormatting>
  <conditionalFormatting sqref="O182">
    <cfRule type="cellIs" dxfId="2323" priority="2259" stopIfTrue="1" operator="lessThan">
      <formula>G182</formula>
    </cfRule>
  </conditionalFormatting>
  <conditionalFormatting sqref="O182">
    <cfRule type="cellIs" dxfId="2322" priority="2258" stopIfTrue="1" operator="lessThan">
      <formula>G182</formula>
    </cfRule>
  </conditionalFormatting>
  <conditionalFormatting sqref="O182">
    <cfRule type="cellIs" dxfId="2321" priority="2257" stopIfTrue="1" operator="lessThan">
      <formula>G182</formula>
    </cfRule>
  </conditionalFormatting>
  <conditionalFormatting sqref="O182">
    <cfRule type="cellIs" dxfId="2320" priority="2256" stopIfTrue="1" operator="lessThan">
      <formula>G182</formula>
    </cfRule>
  </conditionalFormatting>
  <conditionalFormatting sqref="O182">
    <cfRule type="cellIs" dxfId="2319" priority="2255" stopIfTrue="1" operator="lessThan">
      <formula>G182</formula>
    </cfRule>
  </conditionalFormatting>
  <conditionalFormatting sqref="O182">
    <cfRule type="cellIs" dxfId="2318" priority="2254" stopIfTrue="1" operator="lessThan">
      <formula>G182</formula>
    </cfRule>
  </conditionalFormatting>
  <conditionalFormatting sqref="O182">
    <cfRule type="cellIs" dxfId="2317" priority="2253" stopIfTrue="1" operator="lessThan">
      <formula>G182</formula>
    </cfRule>
  </conditionalFormatting>
  <conditionalFormatting sqref="O182">
    <cfRule type="cellIs" dxfId="2316" priority="2252" stopIfTrue="1" operator="lessThan">
      <formula>G182</formula>
    </cfRule>
  </conditionalFormatting>
  <conditionalFormatting sqref="O182">
    <cfRule type="cellIs" dxfId="2315" priority="2251" stopIfTrue="1" operator="lessThan">
      <formula>G182</formula>
    </cfRule>
  </conditionalFormatting>
  <conditionalFormatting sqref="O182">
    <cfRule type="cellIs" dxfId="2314" priority="2250" stopIfTrue="1" operator="lessThan">
      <formula>G182</formula>
    </cfRule>
  </conditionalFormatting>
  <conditionalFormatting sqref="O182">
    <cfRule type="cellIs" dxfId="2313" priority="2249" stopIfTrue="1" operator="lessThan">
      <formula>G182</formula>
    </cfRule>
  </conditionalFormatting>
  <conditionalFormatting sqref="O182">
    <cfRule type="cellIs" dxfId="2312" priority="2248" stopIfTrue="1" operator="lessThan">
      <formula>G182</formula>
    </cfRule>
  </conditionalFormatting>
  <conditionalFormatting sqref="O182">
    <cfRule type="cellIs" dxfId="2311" priority="2247" stopIfTrue="1" operator="lessThan">
      <formula>G182</formula>
    </cfRule>
  </conditionalFormatting>
  <conditionalFormatting sqref="O182">
    <cfRule type="cellIs" dxfId="2310" priority="2246" stopIfTrue="1" operator="lessThan">
      <formula>G182</formula>
    </cfRule>
  </conditionalFormatting>
  <conditionalFormatting sqref="O182">
    <cfRule type="cellIs" dxfId="2309" priority="2245" stopIfTrue="1" operator="lessThan">
      <formula>G182</formula>
    </cfRule>
  </conditionalFormatting>
  <conditionalFormatting sqref="O182">
    <cfRule type="cellIs" dxfId="2308" priority="2244" stopIfTrue="1" operator="lessThan">
      <formula>G182</formula>
    </cfRule>
  </conditionalFormatting>
  <conditionalFormatting sqref="O182">
    <cfRule type="cellIs" dxfId="2307" priority="2243" stopIfTrue="1" operator="lessThan">
      <formula>G182</formula>
    </cfRule>
  </conditionalFormatting>
  <conditionalFormatting sqref="O182">
    <cfRule type="cellIs" dxfId="2306" priority="2242" stopIfTrue="1" operator="lessThan">
      <formula>G182</formula>
    </cfRule>
  </conditionalFormatting>
  <conditionalFormatting sqref="O182">
    <cfRule type="cellIs" dxfId="2305" priority="2241" stopIfTrue="1" operator="lessThan">
      <formula>G182</formula>
    </cfRule>
  </conditionalFormatting>
  <conditionalFormatting sqref="O182">
    <cfRule type="cellIs" dxfId="2304" priority="2240" stopIfTrue="1" operator="lessThan">
      <formula>G182</formula>
    </cfRule>
  </conditionalFormatting>
  <conditionalFormatting sqref="O182">
    <cfRule type="cellIs" dxfId="2303" priority="2239" stopIfTrue="1" operator="lessThan">
      <formula>G182</formula>
    </cfRule>
  </conditionalFormatting>
  <conditionalFormatting sqref="O182">
    <cfRule type="cellIs" dxfId="2302" priority="2238" stopIfTrue="1" operator="lessThan">
      <formula>G182</formula>
    </cfRule>
  </conditionalFormatting>
  <conditionalFormatting sqref="O182">
    <cfRule type="cellIs" dxfId="2301" priority="2237" stopIfTrue="1" operator="lessThan">
      <formula>G182</formula>
    </cfRule>
  </conditionalFormatting>
  <conditionalFormatting sqref="O182">
    <cfRule type="cellIs" dxfId="2300" priority="2236" stopIfTrue="1" operator="lessThan">
      <formula>G182</formula>
    </cfRule>
  </conditionalFormatting>
  <conditionalFormatting sqref="O182">
    <cfRule type="cellIs" dxfId="2299" priority="2235" stopIfTrue="1" operator="lessThan">
      <formula>G182</formula>
    </cfRule>
  </conditionalFormatting>
  <conditionalFormatting sqref="O182">
    <cfRule type="cellIs" dxfId="2298" priority="2234" stopIfTrue="1" operator="lessThan">
      <formula>G182</formula>
    </cfRule>
  </conditionalFormatting>
  <conditionalFormatting sqref="O182">
    <cfRule type="cellIs" dxfId="2297" priority="2233" stopIfTrue="1" operator="lessThan">
      <formula>G182</formula>
    </cfRule>
  </conditionalFormatting>
  <conditionalFormatting sqref="O182">
    <cfRule type="cellIs" dxfId="2296" priority="2232" stopIfTrue="1" operator="lessThan">
      <formula>G182</formula>
    </cfRule>
  </conditionalFormatting>
  <conditionalFormatting sqref="O182">
    <cfRule type="cellIs" dxfId="2295" priority="2231" stopIfTrue="1" operator="lessThan">
      <formula>G182</formula>
    </cfRule>
  </conditionalFormatting>
  <conditionalFormatting sqref="O182">
    <cfRule type="cellIs" dxfId="2294" priority="2230" stopIfTrue="1" operator="lessThan">
      <formula>G182</formula>
    </cfRule>
  </conditionalFormatting>
  <conditionalFormatting sqref="O182">
    <cfRule type="cellIs" dxfId="2293" priority="2229" stopIfTrue="1" operator="lessThan">
      <formula>G182</formula>
    </cfRule>
  </conditionalFormatting>
  <conditionalFormatting sqref="O182">
    <cfRule type="cellIs" dxfId="2292" priority="2228" stopIfTrue="1" operator="lessThan">
      <formula>G182</formula>
    </cfRule>
  </conditionalFormatting>
  <conditionalFormatting sqref="O182">
    <cfRule type="cellIs" dxfId="2291" priority="2227" stopIfTrue="1" operator="lessThan">
      <formula>G182</formula>
    </cfRule>
  </conditionalFormatting>
  <conditionalFormatting sqref="O182">
    <cfRule type="cellIs" dxfId="2290" priority="2226" stopIfTrue="1" operator="lessThan">
      <formula>G182</formula>
    </cfRule>
  </conditionalFormatting>
  <conditionalFormatting sqref="O182">
    <cfRule type="cellIs" dxfId="2289" priority="2225" stopIfTrue="1" operator="lessThan">
      <formula>G182</formula>
    </cfRule>
  </conditionalFormatting>
  <conditionalFormatting sqref="O182">
    <cfRule type="cellIs" dxfId="2288" priority="2224" stopIfTrue="1" operator="lessThan">
      <formula>G182</formula>
    </cfRule>
  </conditionalFormatting>
  <conditionalFormatting sqref="O182">
    <cfRule type="cellIs" dxfId="2287" priority="2223" stopIfTrue="1" operator="lessThan">
      <formula>G182</formula>
    </cfRule>
  </conditionalFormatting>
  <conditionalFormatting sqref="O182">
    <cfRule type="cellIs" dxfId="2286" priority="2222" stopIfTrue="1" operator="lessThan">
      <formula>G182</formula>
    </cfRule>
  </conditionalFormatting>
  <conditionalFormatting sqref="O182">
    <cfRule type="cellIs" dxfId="2285" priority="2221" stopIfTrue="1" operator="lessThan">
      <formula>G182</formula>
    </cfRule>
  </conditionalFormatting>
  <conditionalFormatting sqref="O182">
    <cfRule type="cellIs" dxfId="2284" priority="2220" stopIfTrue="1" operator="lessThan">
      <formula>G182</formula>
    </cfRule>
  </conditionalFormatting>
  <conditionalFormatting sqref="O182">
    <cfRule type="cellIs" dxfId="2283" priority="2219" stopIfTrue="1" operator="lessThan">
      <formula>G182</formula>
    </cfRule>
  </conditionalFormatting>
  <conditionalFormatting sqref="O182">
    <cfRule type="cellIs" dxfId="2282" priority="2218" stopIfTrue="1" operator="lessThan">
      <formula>G182</formula>
    </cfRule>
  </conditionalFormatting>
  <conditionalFormatting sqref="O182">
    <cfRule type="cellIs" dxfId="2281" priority="2217" stopIfTrue="1" operator="lessThan">
      <formula>G182</formula>
    </cfRule>
  </conditionalFormatting>
  <conditionalFormatting sqref="O182">
    <cfRule type="cellIs" dxfId="2280" priority="2216" stopIfTrue="1" operator="lessThan">
      <formula>G182</formula>
    </cfRule>
  </conditionalFormatting>
  <conditionalFormatting sqref="O182">
    <cfRule type="cellIs" dxfId="2279" priority="2215" stopIfTrue="1" operator="lessThan">
      <formula>G182</formula>
    </cfRule>
  </conditionalFormatting>
  <conditionalFormatting sqref="O182">
    <cfRule type="cellIs" dxfId="2278" priority="2214" stopIfTrue="1" operator="lessThan">
      <formula>G182</formula>
    </cfRule>
  </conditionalFormatting>
  <conditionalFormatting sqref="O182">
    <cfRule type="cellIs" dxfId="2277" priority="2213" stopIfTrue="1" operator="lessThan">
      <formula>G182</formula>
    </cfRule>
  </conditionalFormatting>
  <conditionalFormatting sqref="O182">
    <cfRule type="cellIs" dxfId="2276" priority="2212" stopIfTrue="1" operator="lessThan">
      <formula>G182</formula>
    </cfRule>
  </conditionalFormatting>
  <conditionalFormatting sqref="O182">
    <cfRule type="cellIs" dxfId="2275" priority="2211" stopIfTrue="1" operator="lessThan">
      <formula>G182</formula>
    </cfRule>
  </conditionalFormatting>
  <conditionalFormatting sqref="O182">
    <cfRule type="cellIs" dxfId="2274" priority="2210" stopIfTrue="1" operator="lessThan">
      <formula>G182</formula>
    </cfRule>
  </conditionalFormatting>
  <conditionalFormatting sqref="O182">
    <cfRule type="cellIs" dxfId="2273" priority="2209" stopIfTrue="1" operator="lessThan">
      <formula>G182</formula>
    </cfRule>
  </conditionalFormatting>
  <conditionalFormatting sqref="O182">
    <cfRule type="cellIs" dxfId="2272" priority="2208" stopIfTrue="1" operator="lessThan">
      <formula>G182</formula>
    </cfRule>
  </conditionalFormatting>
  <conditionalFormatting sqref="O182">
    <cfRule type="cellIs" dxfId="2271" priority="2207" stopIfTrue="1" operator="lessThan">
      <formula>G182</formula>
    </cfRule>
  </conditionalFormatting>
  <conditionalFormatting sqref="O182">
    <cfRule type="cellIs" dxfId="2270" priority="2206" stopIfTrue="1" operator="lessThan">
      <formula>G182</formula>
    </cfRule>
  </conditionalFormatting>
  <conditionalFormatting sqref="O182">
    <cfRule type="cellIs" dxfId="2269" priority="2205" stopIfTrue="1" operator="lessThan">
      <formula>G182</formula>
    </cfRule>
  </conditionalFormatting>
  <conditionalFormatting sqref="O182">
    <cfRule type="cellIs" dxfId="2268" priority="2204" stopIfTrue="1" operator="lessThan">
      <formula>G182</formula>
    </cfRule>
  </conditionalFormatting>
  <conditionalFormatting sqref="O182">
    <cfRule type="cellIs" dxfId="2267" priority="2203" stopIfTrue="1" operator="lessThan">
      <formula>G182</formula>
    </cfRule>
  </conditionalFormatting>
  <conditionalFormatting sqref="O182">
    <cfRule type="cellIs" dxfId="2266" priority="2202" stopIfTrue="1" operator="lessThan">
      <formula>G182</formula>
    </cfRule>
  </conditionalFormatting>
  <conditionalFormatting sqref="O182">
    <cfRule type="cellIs" dxfId="2265" priority="2201" stopIfTrue="1" operator="lessThan">
      <formula>G182</formula>
    </cfRule>
  </conditionalFormatting>
  <conditionalFormatting sqref="O182">
    <cfRule type="cellIs" dxfId="2264" priority="2200" stopIfTrue="1" operator="lessThan">
      <formula>G182</formula>
    </cfRule>
  </conditionalFormatting>
  <conditionalFormatting sqref="O182">
    <cfRule type="cellIs" dxfId="2263" priority="2199" stopIfTrue="1" operator="lessThan">
      <formula>G182</formula>
    </cfRule>
  </conditionalFormatting>
  <conditionalFormatting sqref="O182">
    <cfRule type="cellIs" dxfId="2262" priority="2198" stopIfTrue="1" operator="lessThan">
      <formula>G182</formula>
    </cfRule>
  </conditionalFormatting>
  <conditionalFormatting sqref="O182">
    <cfRule type="cellIs" dxfId="2261" priority="2197" stopIfTrue="1" operator="lessThan">
      <formula>G182</formula>
    </cfRule>
  </conditionalFormatting>
  <conditionalFormatting sqref="O182">
    <cfRule type="cellIs" dxfId="2260" priority="2196" stopIfTrue="1" operator="lessThan">
      <formula>G182</formula>
    </cfRule>
  </conditionalFormatting>
  <conditionalFormatting sqref="O182">
    <cfRule type="cellIs" dxfId="2259" priority="2195" stopIfTrue="1" operator="lessThan">
      <formula>G182</formula>
    </cfRule>
  </conditionalFormatting>
  <conditionalFormatting sqref="O182">
    <cfRule type="cellIs" dxfId="2258" priority="2194" stopIfTrue="1" operator="lessThan">
      <formula>G182</formula>
    </cfRule>
  </conditionalFormatting>
  <conditionalFormatting sqref="O182">
    <cfRule type="cellIs" dxfId="2257" priority="2193" stopIfTrue="1" operator="lessThan">
      <formula>G182</formula>
    </cfRule>
  </conditionalFormatting>
  <conditionalFormatting sqref="O182">
    <cfRule type="cellIs" dxfId="2256" priority="2192" stopIfTrue="1" operator="lessThan">
      <formula>G182</formula>
    </cfRule>
  </conditionalFormatting>
  <conditionalFormatting sqref="O182">
    <cfRule type="cellIs" dxfId="2255" priority="2191" stopIfTrue="1" operator="lessThan">
      <formula>G182</formula>
    </cfRule>
  </conditionalFormatting>
  <conditionalFormatting sqref="O182">
    <cfRule type="cellIs" dxfId="2254" priority="2190" stopIfTrue="1" operator="lessThan">
      <formula>G182</formula>
    </cfRule>
  </conditionalFormatting>
  <conditionalFormatting sqref="O182">
    <cfRule type="cellIs" dxfId="2253" priority="2189" stopIfTrue="1" operator="lessThan">
      <formula>G182</formula>
    </cfRule>
  </conditionalFormatting>
  <conditionalFormatting sqref="O182">
    <cfRule type="cellIs" dxfId="2252" priority="2188" stopIfTrue="1" operator="lessThan">
      <formula>G182</formula>
    </cfRule>
  </conditionalFormatting>
  <conditionalFormatting sqref="O182">
    <cfRule type="cellIs" dxfId="2251" priority="2187" stopIfTrue="1" operator="lessThan">
      <formula>G182</formula>
    </cfRule>
  </conditionalFormatting>
  <conditionalFormatting sqref="O182">
    <cfRule type="cellIs" dxfId="2250" priority="2186" stopIfTrue="1" operator="lessThan">
      <formula>G182</formula>
    </cfRule>
  </conditionalFormatting>
  <conditionalFormatting sqref="O182">
    <cfRule type="cellIs" dxfId="2249" priority="2185" stopIfTrue="1" operator="lessThan">
      <formula>G182</formula>
    </cfRule>
  </conditionalFormatting>
  <conditionalFormatting sqref="O182">
    <cfRule type="cellIs" dxfId="2248" priority="2184" stopIfTrue="1" operator="lessThan">
      <formula>G182</formula>
    </cfRule>
  </conditionalFormatting>
  <conditionalFormatting sqref="O182">
    <cfRule type="cellIs" dxfId="2247" priority="2183" stopIfTrue="1" operator="lessThan">
      <formula>G182</formula>
    </cfRule>
  </conditionalFormatting>
  <conditionalFormatting sqref="O182">
    <cfRule type="cellIs" dxfId="2246" priority="2182" stopIfTrue="1" operator="lessThan">
      <formula>G182</formula>
    </cfRule>
  </conditionalFormatting>
  <conditionalFormatting sqref="O182">
    <cfRule type="cellIs" dxfId="2245" priority="2181" stopIfTrue="1" operator="lessThan">
      <formula>G182</formula>
    </cfRule>
  </conditionalFormatting>
  <conditionalFormatting sqref="O182">
    <cfRule type="cellIs" dxfId="2244" priority="2180" stopIfTrue="1" operator="lessThan">
      <formula>G182</formula>
    </cfRule>
  </conditionalFormatting>
  <conditionalFormatting sqref="O182">
    <cfRule type="cellIs" dxfId="2243" priority="2179" stopIfTrue="1" operator="lessThan">
      <formula>G182</formula>
    </cfRule>
  </conditionalFormatting>
  <conditionalFormatting sqref="O182">
    <cfRule type="cellIs" dxfId="2242" priority="2178" stopIfTrue="1" operator="lessThan">
      <formula>G182</formula>
    </cfRule>
  </conditionalFormatting>
  <conditionalFormatting sqref="O182">
    <cfRule type="cellIs" dxfId="2241" priority="2177" stopIfTrue="1" operator="lessThan">
      <formula>G182</formula>
    </cfRule>
  </conditionalFormatting>
  <conditionalFormatting sqref="O182">
    <cfRule type="cellIs" dxfId="2240" priority="2176" stopIfTrue="1" operator="lessThan">
      <formula>G182</formula>
    </cfRule>
  </conditionalFormatting>
  <conditionalFormatting sqref="O182">
    <cfRule type="cellIs" dxfId="2239" priority="2175" stopIfTrue="1" operator="lessThan">
      <formula>G182</formula>
    </cfRule>
  </conditionalFormatting>
  <conditionalFormatting sqref="O182">
    <cfRule type="cellIs" dxfId="2238" priority="2174" stopIfTrue="1" operator="lessThan">
      <formula>G182</formula>
    </cfRule>
  </conditionalFormatting>
  <conditionalFormatting sqref="O182">
    <cfRule type="cellIs" dxfId="2237" priority="2173" stopIfTrue="1" operator="lessThan">
      <formula>G182</formula>
    </cfRule>
  </conditionalFormatting>
  <conditionalFormatting sqref="O182">
    <cfRule type="cellIs" dxfId="2236" priority="2172" stopIfTrue="1" operator="lessThan">
      <formula>G182</formula>
    </cfRule>
  </conditionalFormatting>
  <conditionalFormatting sqref="O182">
    <cfRule type="cellIs" dxfId="2235" priority="2171" stopIfTrue="1" operator="lessThan">
      <formula>G182</formula>
    </cfRule>
  </conditionalFormatting>
  <conditionalFormatting sqref="O182">
    <cfRule type="cellIs" dxfId="2234" priority="2170" stopIfTrue="1" operator="lessThan">
      <formula>G182</formula>
    </cfRule>
  </conditionalFormatting>
  <conditionalFormatting sqref="O182">
    <cfRule type="cellIs" dxfId="2233" priority="2169" stopIfTrue="1" operator="lessThan">
      <formula>G182</formula>
    </cfRule>
  </conditionalFormatting>
  <conditionalFormatting sqref="O182">
    <cfRule type="cellIs" dxfId="2232" priority="2168" stopIfTrue="1" operator="lessThan">
      <formula>G182</formula>
    </cfRule>
  </conditionalFormatting>
  <conditionalFormatting sqref="O182">
    <cfRule type="cellIs" dxfId="2231" priority="2167" stopIfTrue="1" operator="lessThan">
      <formula>G182</formula>
    </cfRule>
  </conditionalFormatting>
  <conditionalFormatting sqref="O182">
    <cfRule type="cellIs" dxfId="2230" priority="2166" stopIfTrue="1" operator="lessThan">
      <formula>G182</formula>
    </cfRule>
  </conditionalFormatting>
  <conditionalFormatting sqref="O182">
    <cfRule type="cellIs" dxfId="2229" priority="2165" stopIfTrue="1" operator="lessThan">
      <formula>G182</formula>
    </cfRule>
  </conditionalFormatting>
  <conditionalFormatting sqref="O182">
    <cfRule type="cellIs" dxfId="2228" priority="2164" stopIfTrue="1" operator="lessThan">
      <formula>G182</formula>
    </cfRule>
  </conditionalFormatting>
  <conditionalFormatting sqref="O182">
    <cfRule type="cellIs" dxfId="2227" priority="2163" stopIfTrue="1" operator="lessThan">
      <formula>G182</formula>
    </cfRule>
  </conditionalFormatting>
  <conditionalFormatting sqref="O182">
    <cfRule type="cellIs" dxfId="2226" priority="2162" stopIfTrue="1" operator="lessThan">
      <formula>G182</formula>
    </cfRule>
  </conditionalFormatting>
  <conditionalFormatting sqref="O182">
    <cfRule type="cellIs" dxfId="2225" priority="2161" stopIfTrue="1" operator="lessThan">
      <formula>G182</formula>
    </cfRule>
  </conditionalFormatting>
  <conditionalFormatting sqref="O182">
    <cfRule type="cellIs" dxfId="2224" priority="2160" stopIfTrue="1" operator="lessThan">
      <formula>G182</formula>
    </cfRule>
  </conditionalFormatting>
  <conditionalFormatting sqref="O182">
    <cfRule type="cellIs" dxfId="2223" priority="2159" stopIfTrue="1" operator="lessThan">
      <formula>G182</formula>
    </cfRule>
  </conditionalFormatting>
  <conditionalFormatting sqref="O182">
    <cfRule type="cellIs" dxfId="2222" priority="2158" stopIfTrue="1" operator="lessThan">
      <formula>G182</formula>
    </cfRule>
  </conditionalFormatting>
  <conditionalFormatting sqref="O182">
    <cfRule type="cellIs" dxfId="2221" priority="2157" stopIfTrue="1" operator="lessThan">
      <formula>G182</formula>
    </cfRule>
  </conditionalFormatting>
  <conditionalFormatting sqref="O182">
    <cfRule type="cellIs" dxfId="2220" priority="2156" stopIfTrue="1" operator="lessThan">
      <formula>G182</formula>
    </cfRule>
  </conditionalFormatting>
  <conditionalFormatting sqref="O182">
    <cfRule type="cellIs" dxfId="2219" priority="2155" stopIfTrue="1" operator="lessThan">
      <formula>G182</formula>
    </cfRule>
  </conditionalFormatting>
  <conditionalFormatting sqref="O182">
    <cfRule type="cellIs" dxfId="2218" priority="2154" stopIfTrue="1" operator="lessThan">
      <formula>G182</formula>
    </cfRule>
  </conditionalFormatting>
  <conditionalFormatting sqref="O182">
    <cfRule type="cellIs" dxfId="2217" priority="2153" stopIfTrue="1" operator="lessThan">
      <formula>G182</formula>
    </cfRule>
  </conditionalFormatting>
  <conditionalFormatting sqref="O182">
    <cfRule type="cellIs" dxfId="2216" priority="2152" stopIfTrue="1" operator="lessThan">
      <formula>G182</formula>
    </cfRule>
  </conditionalFormatting>
  <conditionalFormatting sqref="O182">
    <cfRule type="cellIs" dxfId="2215" priority="2151" stopIfTrue="1" operator="lessThan">
      <formula>G182</formula>
    </cfRule>
  </conditionalFormatting>
  <conditionalFormatting sqref="O182">
    <cfRule type="cellIs" dxfId="2214" priority="2150" stopIfTrue="1" operator="lessThan">
      <formula>G182</formula>
    </cfRule>
  </conditionalFormatting>
  <conditionalFormatting sqref="O182">
    <cfRule type="cellIs" dxfId="2213" priority="2149" stopIfTrue="1" operator="lessThan">
      <formula>G182</formula>
    </cfRule>
  </conditionalFormatting>
  <conditionalFormatting sqref="O182">
    <cfRule type="cellIs" dxfId="2212" priority="2148" stopIfTrue="1" operator="lessThan">
      <formula>G182</formula>
    </cfRule>
  </conditionalFormatting>
  <conditionalFormatting sqref="O182">
    <cfRule type="cellIs" dxfId="2211" priority="2147" stopIfTrue="1" operator="lessThan">
      <formula>G182</formula>
    </cfRule>
  </conditionalFormatting>
  <conditionalFormatting sqref="O182">
    <cfRule type="cellIs" dxfId="2210" priority="2146" stopIfTrue="1" operator="lessThan">
      <formula>G182</formula>
    </cfRule>
  </conditionalFormatting>
  <conditionalFormatting sqref="O182">
    <cfRule type="cellIs" dxfId="2209" priority="2145" stopIfTrue="1" operator="lessThan">
      <formula>G182</formula>
    </cfRule>
  </conditionalFormatting>
  <conditionalFormatting sqref="O182">
    <cfRule type="cellIs" dxfId="2208" priority="2144" stopIfTrue="1" operator="lessThan">
      <formula>G182</formula>
    </cfRule>
  </conditionalFormatting>
  <conditionalFormatting sqref="O182">
    <cfRule type="cellIs" dxfId="2207" priority="2143" stopIfTrue="1" operator="lessThan">
      <formula>G182</formula>
    </cfRule>
  </conditionalFormatting>
  <conditionalFormatting sqref="O182">
    <cfRule type="cellIs" dxfId="2206" priority="2142" stopIfTrue="1" operator="lessThan">
      <formula>G182</formula>
    </cfRule>
  </conditionalFormatting>
  <conditionalFormatting sqref="O182">
    <cfRule type="cellIs" dxfId="2205" priority="2141" stopIfTrue="1" operator="lessThan">
      <formula>G182</formula>
    </cfRule>
  </conditionalFormatting>
  <conditionalFormatting sqref="O182">
    <cfRule type="cellIs" dxfId="2204" priority="2140" stopIfTrue="1" operator="lessThan">
      <formula>G182</formula>
    </cfRule>
  </conditionalFormatting>
  <conditionalFormatting sqref="O182">
    <cfRule type="cellIs" dxfId="2203" priority="2139" stopIfTrue="1" operator="lessThan">
      <formula>G182</formula>
    </cfRule>
  </conditionalFormatting>
  <conditionalFormatting sqref="O182">
    <cfRule type="cellIs" dxfId="2202" priority="2138" stopIfTrue="1" operator="lessThan">
      <formula>G182</formula>
    </cfRule>
  </conditionalFormatting>
  <conditionalFormatting sqref="O182">
    <cfRule type="cellIs" dxfId="2201" priority="2137" stopIfTrue="1" operator="lessThan">
      <formula>G182</formula>
    </cfRule>
  </conditionalFormatting>
  <conditionalFormatting sqref="O182">
    <cfRule type="cellIs" dxfId="2200" priority="2136" stopIfTrue="1" operator="lessThan">
      <formula>G182</formula>
    </cfRule>
  </conditionalFormatting>
  <conditionalFormatting sqref="O182">
    <cfRule type="cellIs" dxfId="2199" priority="2135" stopIfTrue="1" operator="lessThan">
      <formula>G182</formula>
    </cfRule>
  </conditionalFormatting>
  <conditionalFormatting sqref="O182">
    <cfRule type="cellIs" dxfId="2198" priority="2134" stopIfTrue="1" operator="lessThan">
      <formula>G182</formula>
    </cfRule>
  </conditionalFormatting>
  <conditionalFormatting sqref="O182">
    <cfRule type="cellIs" dxfId="2197" priority="2133" stopIfTrue="1" operator="lessThan">
      <formula>G182</formula>
    </cfRule>
  </conditionalFormatting>
  <conditionalFormatting sqref="O182">
    <cfRule type="cellIs" dxfId="2196" priority="2132" stopIfTrue="1" operator="lessThan">
      <formula>G182</formula>
    </cfRule>
  </conditionalFormatting>
  <conditionalFormatting sqref="O182">
    <cfRule type="cellIs" dxfId="2195" priority="2131" stopIfTrue="1" operator="lessThan">
      <formula>G182</formula>
    </cfRule>
  </conditionalFormatting>
  <conditionalFormatting sqref="O182">
    <cfRule type="cellIs" dxfId="2194" priority="2130" stopIfTrue="1" operator="lessThan">
      <formula>G182</formula>
    </cfRule>
  </conditionalFormatting>
  <conditionalFormatting sqref="O182">
    <cfRule type="cellIs" dxfId="2193" priority="2129" stopIfTrue="1" operator="lessThan">
      <formula>G182</formula>
    </cfRule>
  </conditionalFormatting>
  <conditionalFormatting sqref="O182">
    <cfRule type="cellIs" dxfId="2192" priority="2128" stopIfTrue="1" operator="lessThan">
      <formula>G182</formula>
    </cfRule>
  </conditionalFormatting>
  <conditionalFormatting sqref="O182">
    <cfRule type="cellIs" dxfId="2191" priority="2127" stopIfTrue="1" operator="lessThan">
      <formula>G182</formula>
    </cfRule>
  </conditionalFormatting>
  <conditionalFormatting sqref="O182">
    <cfRule type="cellIs" dxfId="2190" priority="2126" stopIfTrue="1" operator="lessThan">
      <formula>G182</formula>
    </cfRule>
  </conditionalFormatting>
  <conditionalFormatting sqref="O182">
    <cfRule type="cellIs" dxfId="2189" priority="2125" stopIfTrue="1" operator="lessThan">
      <formula>G182</formula>
    </cfRule>
  </conditionalFormatting>
  <conditionalFormatting sqref="O182">
    <cfRule type="cellIs" dxfId="2188" priority="2124" stopIfTrue="1" operator="lessThan">
      <formula>G182</formula>
    </cfRule>
  </conditionalFormatting>
  <conditionalFormatting sqref="O182">
    <cfRule type="cellIs" dxfId="2187" priority="2123" stopIfTrue="1" operator="lessThan">
      <formula>G182</formula>
    </cfRule>
  </conditionalFormatting>
  <conditionalFormatting sqref="O182">
    <cfRule type="cellIs" dxfId="2186" priority="2122" stopIfTrue="1" operator="lessThan">
      <formula>G182</formula>
    </cfRule>
  </conditionalFormatting>
  <conditionalFormatting sqref="O182">
    <cfRule type="cellIs" dxfId="2185" priority="2121" stopIfTrue="1" operator="lessThan">
      <formula>G182</formula>
    </cfRule>
  </conditionalFormatting>
  <conditionalFormatting sqref="O182">
    <cfRule type="cellIs" dxfId="2184" priority="2120" stopIfTrue="1" operator="lessThan">
      <formula>G182</formula>
    </cfRule>
  </conditionalFormatting>
  <conditionalFormatting sqref="O182">
    <cfRule type="cellIs" dxfId="2183" priority="2119" stopIfTrue="1" operator="lessThan">
      <formula>G182</formula>
    </cfRule>
  </conditionalFormatting>
  <conditionalFormatting sqref="O182">
    <cfRule type="cellIs" dxfId="2182" priority="2118" stopIfTrue="1" operator="lessThan">
      <formula>G182</formula>
    </cfRule>
  </conditionalFormatting>
  <conditionalFormatting sqref="O182">
    <cfRule type="cellIs" dxfId="2181" priority="2117" stopIfTrue="1" operator="lessThan">
      <formula>G182</formula>
    </cfRule>
  </conditionalFormatting>
  <conditionalFormatting sqref="O182">
    <cfRule type="cellIs" dxfId="2180" priority="2116" stopIfTrue="1" operator="lessThan">
      <formula>G182</formula>
    </cfRule>
  </conditionalFormatting>
  <conditionalFormatting sqref="O182">
    <cfRule type="cellIs" dxfId="2179" priority="2115" stopIfTrue="1" operator="lessThan">
      <formula>G182</formula>
    </cfRule>
  </conditionalFormatting>
  <conditionalFormatting sqref="O182">
    <cfRule type="cellIs" dxfId="2178" priority="2114" stopIfTrue="1" operator="lessThan">
      <formula>G182</formula>
    </cfRule>
  </conditionalFormatting>
  <conditionalFormatting sqref="O182">
    <cfRule type="cellIs" dxfId="2177" priority="2113" stopIfTrue="1" operator="lessThan">
      <formula>G182</formula>
    </cfRule>
  </conditionalFormatting>
  <conditionalFormatting sqref="O182">
    <cfRule type="cellIs" dxfId="2176" priority="2112" stopIfTrue="1" operator="lessThan">
      <formula>G182</formula>
    </cfRule>
  </conditionalFormatting>
  <conditionalFormatting sqref="O182">
    <cfRule type="cellIs" dxfId="2175" priority="2111" stopIfTrue="1" operator="lessThan">
      <formula>G182</formula>
    </cfRule>
  </conditionalFormatting>
  <conditionalFormatting sqref="O182">
    <cfRule type="cellIs" dxfId="2174" priority="2110" stopIfTrue="1" operator="lessThan">
      <formula>G182</formula>
    </cfRule>
  </conditionalFormatting>
  <conditionalFormatting sqref="O182">
    <cfRule type="cellIs" dxfId="2173" priority="2109" stopIfTrue="1" operator="lessThan">
      <formula>G182</formula>
    </cfRule>
  </conditionalFormatting>
  <conditionalFormatting sqref="O182">
    <cfRule type="cellIs" dxfId="2172" priority="2108" stopIfTrue="1" operator="lessThan">
      <formula>G182</formula>
    </cfRule>
  </conditionalFormatting>
  <conditionalFormatting sqref="O182">
    <cfRule type="cellIs" dxfId="2171" priority="2107" stopIfTrue="1" operator="lessThan">
      <formula>G182</formula>
    </cfRule>
  </conditionalFormatting>
  <conditionalFormatting sqref="O182">
    <cfRule type="cellIs" dxfId="2170" priority="2106" stopIfTrue="1" operator="lessThan">
      <formula>G182</formula>
    </cfRule>
  </conditionalFormatting>
  <conditionalFormatting sqref="O182">
    <cfRule type="cellIs" dxfId="2169" priority="2105" stopIfTrue="1" operator="lessThan">
      <formula>G182</formula>
    </cfRule>
  </conditionalFormatting>
  <conditionalFormatting sqref="O182">
    <cfRule type="cellIs" dxfId="2168" priority="2104" stopIfTrue="1" operator="lessThan">
      <formula>G182</formula>
    </cfRule>
  </conditionalFormatting>
  <conditionalFormatting sqref="O182">
    <cfRule type="cellIs" dxfId="2167" priority="2103" stopIfTrue="1" operator="lessThan">
      <formula>G182</formula>
    </cfRule>
  </conditionalFormatting>
  <conditionalFormatting sqref="O182">
    <cfRule type="cellIs" dxfId="2166" priority="2102" stopIfTrue="1" operator="lessThan">
      <formula>G182</formula>
    </cfRule>
  </conditionalFormatting>
  <conditionalFormatting sqref="O182">
    <cfRule type="cellIs" dxfId="2165" priority="2101" stopIfTrue="1" operator="lessThan">
      <formula>G182</formula>
    </cfRule>
  </conditionalFormatting>
  <conditionalFormatting sqref="O182">
    <cfRule type="cellIs" dxfId="2164" priority="2100" stopIfTrue="1" operator="lessThan">
      <formula>G182</formula>
    </cfRule>
  </conditionalFormatting>
  <conditionalFormatting sqref="O182">
    <cfRule type="cellIs" dxfId="2163" priority="2099" stopIfTrue="1" operator="lessThan">
      <formula>G182</formula>
    </cfRule>
  </conditionalFormatting>
  <conditionalFormatting sqref="O182">
    <cfRule type="cellIs" dxfId="2162" priority="2098" stopIfTrue="1" operator="lessThan">
      <formula>G182</formula>
    </cfRule>
  </conditionalFormatting>
  <conditionalFormatting sqref="O182">
    <cfRule type="cellIs" dxfId="2161" priority="2097" stopIfTrue="1" operator="lessThan">
      <formula>G182</formula>
    </cfRule>
  </conditionalFormatting>
  <conditionalFormatting sqref="O182">
    <cfRule type="cellIs" dxfId="2160" priority="2096" stopIfTrue="1" operator="lessThan">
      <formula>G182</formula>
    </cfRule>
  </conditionalFormatting>
  <conditionalFormatting sqref="O182">
    <cfRule type="cellIs" dxfId="2159" priority="2095" stopIfTrue="1" operator="lessThan">
      <formula>G182</formula>
    </cfRule>
  </conditionalFormatting>
  <conditionalFormatting sqref="O182">
    <cfRule type="cellIs" dxfId="2158" priority="2094" stopIfTrue="1" operator="lessThan">
      <formula>G182</formula>
    </cfRule>
  </conditionalFormatting>
  <conditionalFormatting sqref="O182">
    <cfRule type="cellIs" dxfId="2157" priority="2093" stopIfTrue="1" operator="lessThan">
      <formula>G182</formula>
    </cfRule>
  </conditionalFormatting>
  <conditionalFormatting sqref="O182">
    <cfRule type="cellIs" dxfId="2156" priority="2092" stopIfTrue="1" operator="lessThan">
      <formula>G182</formula>
    </cfRule>
  </conditionalFormatting>
  <conditionalFormatting sqref="O182">
    <cfRule type="cellIs" dxfId="2155" priority="2091" stopIfTrue="1" operator="lessThan">
      <formula>G182</formula>
    </cfRule>
  </conditionalFormatting>
  <conditionalFormatting sqref="O182">
    <cfRule type="cellIs" dxfId="2154" priority="2090" stopIfTrue="1" operator="lessThan">
      <formula>G182</formula>
    </cfRule>
  </conditionalFormatting>
  <conditionalFormatting sqref="O182">
    <cfRule type="cellIs" dxfId="2153" priority="2089" stopIfTrue="1" operator="lessThan">
      <formula>G182</formula>
    </cfRule>
  </conditionalFormatting>
  <conditionalFormatting sqref="O182">
    <cfRule type="cellIs" dxfId="2152" priority="2088" stopIfTrue="1" operator="lessThan">
      <formula>G182</formula>
    </cfRule>
  </conditionalFormatting>
  <conditionalFormatting sqref="O182">
    <cfRule type="cellIs" dxfId="2151" priority="2087" stopIfTrue="1" operator="lessThan">
      <formula>G182</formula>
    </cfRule>
  </conditionalFormatting>
  <conditionalFormatting sqref="O182">
    <cfRule type="cellIs" dxfId="2150" priority="2086" stopIfTrue="1" operator="lessThan">
      <formula>G182</formula>
    </cfRule>
  </conditionalFormatting>
  <conditionalFormatting sqref="O182">
    <cfRule type="cellIs" dxfId="2149" priority="2085" stopIfTrue="1" operator="lessThan">
      <formula>G182</formula>
    </cfRule>
  </conditionalFormatting>
  <conditionalFormatting sqref="O182">
    <cfRule type="cellIs" dxfId="2148" priority="2084" stopIfTrue="1" operator="lessThan">
      <formula>G182</formula>
    </cfRule>
  </conditionalFormatting>
  <conditionalFormatting sqref="O182">
    <cfRule type="cellIs" dxfId="2147" priority="2083" stopIfTrue="1" operator="lessThan">
      <formula>G182</formula>
    </cfRule>
  </conditionalFormatting>
  <conditionalFormatting sqref="O182">
    <cfRule type="cellIs" dxfId="2146" priority="2082" stopIfTrue="1" operator="lessThan">
      <formula>G182</formula>
    </cfRule>
  </conditionalFormatting>
  <conditionalFormatting sqref="O182">
    <cfRule type="cellIs" dxfId="2145" priority="2081" stopIfTrue="1" operator="lessThan">
      <formula>G182</formula>
    </cfRule>
  </conditionalFormatting>
  <conditionalFormatting sqref="O182">
    <cfRule type="cellIs" dxfId="2144" priority="2080" stopIfTrue="1" operator="lessThan">
      <formula>G182</formula>
    </cfRule>
  </conditionalFormatting>
  <conditionalFormatting sqref="O182">
    <cfRule type="cellIs" dxfId="2143" priority="2079" stopIfTrue="1" operator="lessThan">
      <formula>G182</formula>
    </cfRule>
  </conditionalFormatting>
  <conditionalFormatting sqref="O182">
    <cfRule type="cellIs" dxfId="2142" priority="2078" stopIfTrue="1" operator="lessThan">
      <formula>G182</formula>
    </cfRule>
  </conditionalFormatting>
  <conditionalFormatting sqref="O182">
    <cfRule type="cellIs" dxfId="2141" priority="2077" stopIfTrue="1" operator="lessThan">
      <formula>G182</formula>
    </cfRule>
  </conditionalFormatting>
  <conditionalFormatting sqref="O182">
    <cfRule type="cellIs" dxfId="2140" priority="2076" stopIfTrue="1" operator="lessThan">
      <formula>G182</formula>
    </cfRule>
  </conditionalFormatting>
  <conditionalFormatting sqref="O182">
    <cfRule type="cellIs" dxfId="2139" priority="2075" stopIfTrue="1" operator="lessThan">
      <formula>G182</formula>
    </cfRule>
  </conditionalFormatting>
  <conditionalFormatting sqref="O182">
    <cfRule type="cellIs" dxfId="2138" priority="2074" stopIfTrue="1" operator="lessThan">
      <formula>G182</formula>
    </cfRule>
  </conditionalFormatting>
  <conditionalFormatting sqref="O182">
    <cfRule type="cellIs" dxfId="2137" priority="2073" stopIfTrue="1" operator="lessThan">
      <formula>G182</formula>
    </cfRule>
  </conditionalFormatting>
  <conditionalFormatting sqref="O182">
    <cfRule type="cellIs" dxfId="2136" priority="2072" stopIfTrue="1" operator="lessThan">
      <formula>G182</formula>
    </cfRule>
  </conditionalFormatting>
  <conditionalFormatting sqref="O182">
    <cfRule type="cellIs" dxfId="2135" priority="2071" stopIfTrue="1" operator="lessThan">
      <formula>G182</formula>
    </cfRule>
  </conditionalFormatting>
  <conditionalFormatting sqref="O182">
    <cfRule type="cellIs" dxfId="2134" priority="2070" stopIfTrue="1" operator="lessThan">
      <formula>G182</formula>
    </cfRule>
  </conditionalFormatting>
  <conditionalFormatting sqref="O182">
    <cfRule type="cellIs" dxfId="2133" priority="2069" stopIfTrue="1" operator="lessThan">
      <formula>G182</formula>
    </cfRule>
  </conditionalFormatting>
  <conditionalFormatting sqref="O182">
    <cfRule type="cellIs" dxfId="2132" priority="2068" stopIfTrue="1" operator="lessThan">
      <formula>G182</formula>
    </cfRule>
  </conditionalFormatting>
  <conditionalFormatting sqref="O182">
    <cfRule type="cellIs" dxfId="2131" priority="2067" stopIfTrue="1" operator="lessThan">
      <formula>G182</formula>
    </cfRule>
  </conditionalFormatting>
  <conditionalFormatting sqref="O182">
    <cfRule type="cellIs" dxfId="2130" priority="2066" stopIfTrue="1" operator="lessThan">
      <formula>G182</formula>
    </cfRule>
  </conditionalFormatting>
  <conditionalFormatting sqref="O182">
    <cfRule type="cellIs" dxfId="2129" priority="2065" stopIfTrue="1" operator="lessThan">
      <formula>G182</formula>
    </cfRule>
  </conditionalFormatting>
  <conditionalFormatting sqref="O182">
    <cfRule type="cellIs" dxfId="2128" priority="2064" stopIfTrue="1" operator="lessThan">
      <formula>G182</formula>
    </cfRule>
  </conditionalFormatting>
  <conditionalFormatting sqref="O182">
    <cfRule type="cellIs" dxfId="2127" priority="2063" stopIfTrue="1" operator="lessThan">
      <formula>G182</formula>
    </cfRule>
  </conditionalFormatting>
  <conditionalFormatting sqref="O182">
    <cfRule type="cellIs" dxfId="2126" priority="2062" stopIfTrue="1" operator="lessThan">
      <formula>G182</formula>
    </cfRule>
  </conditionalFormatting>
  <conditionalFormatting sqref="O182">
    <cfRule type="cellIs" dxfId="2125" priority="2061" stopIfTrue="1" operator="lessThan">
      <formula>G182</formula>
    </cfRule>
  </conditionalFormatting>
  <conditionalFormatting sqref="O182">
    <cfRule type="cellIs" dxfId="2124" priority="2060" stopIfTrue="1" operator="lessThan">
      <formula>G182</formula>
    </cfRule>
  </conditionalFormatting>
  <conditionalFormatting sqref="O182">
    <cfRule type="cellIs" dxfId="2123" priority="2059" stopIfTrue="1" operator="lessThan">
      <formula>G182</formula>
    </cfRule>
  </conditionalFormatting>
  <conditionalFormatting sqref="O182">
    <cfRule type="cellIs" dxfId="2122" priority="2058" stopIfTrue="1" operator="lessThan">
      <formula>G182</formula>
    </cfRule>
  </conditionalFormatting>
  <conditionalFormatting sqref="O182">
    <cfRule type="cellIs" dxfId="2121" priority="2057" stopIfTrue="1" operator="lessThan">
      <formula>G182</formula>
    </cfRule>
  </conditionalFormatting>
  <conditionalFormatting sqref="O182">
    <cfRule type="cellIs" dxfId="2120" priority="2056" stopIfTrue="1" operator="lessThan">
      <formula>G182</formula>
    </cfRule>
  </conditionalFormatting>
  <conditionalFormatting sqref="O182">
    <cfRule type="cellIs" dxfId="2119" priority="2055" stopIfTrue="1" operator="lessThan">
      <formula>G182</formula>
    </cfRule>
  </conditionalFormatting>
  <conditionalFormatting sqref="O182">
    <cfRule type="cellIs" dxfId="2118" priority="2054" stopIfTrue="1" operator="lessThan">
      <formula>G182</formula>
    </cfRule>
  </conditionalFormatting>
  <conditionalFormatting sqref="O182">
    <cfRule type="cellIs" dxfId="2117" priority="2053" stopIfTrue="1" operator="lessThan">
      <formula>G182</formula>
    </cfRule>
  </conditionalFormatting>
  <conditionalFormatting sqref="O182">
    <cfRule type="cellIs" dxfId="2116" priority="2052" stopIfTrue="1" operator="lessThan">
      <formula>G182</formula>
    </cfRule>
  </conditionalFormatting>
  <conditionalFormatting sqref="O182">
    <cfRule type="cellIs" dxfId="2115" priority="2051" stopIfTrue="1" operator="lessThan">
      <formula>G182</formula>
    </cfRule>
  </conditionalFormatting>
  <conditionalFormatting sqref="O182">
    <cfRule type="cellIs" dxfId="2114" priority="2050" stopIfTrue="1" operator="lessThan">
      <formula>G182</formula>
    </cfRule>
  </conditionalFormatting>
  <conditionalFormatting sqref="O182">
    <cfRule type="cellIs" dxfId="2113" priority="2049" stopIfTrue="1" operator="lessThan">
      <formula>G182</formula>
    </cfRule>
  </conditionalFormatting>
  <conditionalFormatting sqref="O182">
    <cfRule type="cellIs" dxfId="2112" priority="2048" stopIfTrue="1" operator="lessThan">
      <formula>G182</formula>
    </cfRule>
  </conditionalFormatting>
  <conditionalFormatting sqref="O182">
    <cfRule type="cellIs" dxfId="2111" priority="2047" stopIfTrue="1" operator="lessThan">
      <formula>G182</formula>
    </cfRule>
  </conditionalFormatting>
  <conditionalFormatting sqref="O182">
    <cfRule type="cellIs" dxfId="2110" priority="2046" stopIfTrue="1" operator="lessThan">
      <formula>G182</formula>
    </cfRule>
  </conditionalFormatting>
  <conditionalFormatting sqref="O182">
    <cfRule type="cellIs" dxfId="2109" priority="2045" stopIfTrue="1" operator="lessThan">
      <formula>G182</formula>
    </cfRule>
  </conditionalFormatting>
  <conditionalFormatting sqref="O182">
    <cfRule type="cellIs" dxfId="2108" priority="2044" stopIfTrue="1" operator="lessThan">
      <formula>G182</formula>
    </cfRule>
  </conditionalFormatting>
  <conditionalFormatting sqref="O182">
    <cfRule type="cellIs" dxfId="2107" priority="2043" stopIfTrue="1" operator="lessThan">
      <formula>G182</formula>
    </cfRule>
  </conditionalFormatting>
  <conditionalFormatting sqref="O182">
    <cfRule type="cellIs" dxfId="2106" priority="2042" stopIfTrue="1" operator="lessThan">
      <formula>G182</formula>
    </cfRule>
  </conditionalFormatting>
  <conditionalFormatting sqref="Y182">
    <cfRule type="cellIs" dxfId="2105" priority="2041" stopIfTrue="1" operator="lessThan">
      <formula>J182</formula>
    </cfRule>
  </conditionalFormatting>
  <conditionalFormatting sqref="Y182">
    <cfRule type="cellIs" dxfId="2104" priority="2040" stopIfTrue="1" operator="lessThan">
      <formula>J182</formula>
    </cfRule>
  </conditionalFormatting>
  <conditionalFormatting sqref="Y182">
    <cfRule type="cellIs" dxfId="2103" priority="2039" stopIfTrue="1" operator="lessThan">
      <formula>J182</formula>
    </cfRule>
  </conditionalFormatting>
  <conditionalFormatting sqref="Y182">
    <cfRule type="cellIs" dxfId="2102" priority="2038" stopIfTrue="1" operator="lessThan">
      <formula>J182</formula>
    </cfRule>
  </conditionalFormatting>
  <conditionalFormatting sqref="Y182">
    <cfRule type="cellIs" dxfId="2101" priority="2037" stopIfTrue="1" operator="lessThan">
      <formula>J182</formula>
    </cfRule>
  </conditionalFormatting>
  <conditionalFormatting sqref="Y182">
    <cfRule type="cellIs" dxfId="2100" priority="2036" stopIfTrue="1" operator="lessThan">
      <formula>J182</formula>
    </cfRule>
  </conditionalFormatting>
  <conditionalFormatting sqref="Y182">
    <cfRule type="cellIs" dxfId="2099" priority="2035" stopIfTrue="1" operator="lessThan">
      <formula>J182</formula>
    </cfRule>
  </conditionalFormatting>
  <conditionalFormatting sqref="Y182">
    <cfRule type="cellIs" dxfId="2098" priority="2034" stopIfTrue="1" operator="lessThan">
      <formula>J182</formula>
    </cfRule>
  </conditionalFormatting>
  <conditionalFormatting sqref="Y182">
    <cfRule type="cellIs" dxfId="2097" priority="2033" stopIfTrue="1" operator="lessThan">
      <formula>J182</formula>
    </cfRule>
  </conditionalFormatting>
  <conditionalFormatting sqref="Y182">
    <cfRule type="cellIs" dxfId="2096" priority="2032" stopIfTrue="1" operator="lessThan">
      <formula>J182</formula>
    </cfRule>
  </conditionalFormatting>
  <conditionalFormatting sqref="Y182">
    <cfRule type="cellIs" dxfId="2095" priority="2031" stopIfTrue="1" operator="lessThan">
      <formula>J182</formula>
    </cfRule>
  </conditionalFormatting>
  <conditionalFormatting sqref="Y182">
    <cfRule type="cellIs" dxfId="2094" priority="2030" stopIfTrue="1" operator="lessThan">
      <formula>J182</formula>
    </cfRule>
  </conditionalFormatting>
  <conditionalFormatting sqref="X182">
    <cfRule type="cellIs" dxfId="2093" priority="2029" stopIfTrue="1" operator="lessThan">
      <formula>J182</formula>
    </cfRule>
  </conditionalFormatting>
  <conditionalFormatting sqref="X182">
    <cfRule type="cellIs" dxfId="2092" priority="2028" stopIfTrue="1" operator="lessThan">
      <formula>J182</formula>
    </cfRule>
  </conditionalFormatting>
  <conditionalFormatting sqref="X182">
    <cfRule type="cellIs" dxfId="2091" priority="2027" stopIfTrue="1" operator="lessThan">
      <formula>J182</formula>
    </cfRule>
  </conditionalFormatting>
  <conditionalFormatting sqref="Y182">
    <cfRule type="cellIs" dxfId="2090" priority="2026" stopIfTrue="1" operator="lessThan">
      <formula>J182</formula>
    </cfRule>
  </conditionalFormatting>
  <conditionalFormatting sqref="X182">
    <cfRule type="cellIs" dxfId="2089" priority="2025" stopIfTrue="1" operator="lessThan">
      <formula>J182</formula>
    </cfRule>
  </conditionalFormatting>
  <conditionalFormatting sqref="X182">
    <cfRule type="cellIs" dxfId="2088" priority="2024" stopIfTrue="1" operator="lessThan">
      <formula>J182</formula>
    </cfRule>
  </conditionalFormatting>
  <conditionalFormatting sqref="Y182">
    <cfRule type="cellIs" dxfId="2087" priority="2023" stopIfTrue="1" operator="lessThan">
      <formula>J182</formula>
    </cfRule>
  </conditionalFormatting>
  <conditionalFormatting sqref="Y182">
    <cfRule type="cellIs" dxfId="2086" priority="2022" stopIfTrue="1" operator="lessThan">
      <formula>J182</formula>
    </cfRule>
  </conditionalFormatting>
  <conditionalFormatting sqref="Y182">
    <cfRule type="cellIs" dxfId="2085" priority="2021" stopIfTrue="1" operator="lessThan">
      <formula>J182</formula>
    </cfRule>
  </conditionalFormatting>
  <conditionalFormatting sqref="Y182">
    <cfRule type="cellIs" dxfId="2084" priority="2020" stopIfTrue="1" operator="lessThan">
      <formula>J182</formula>
    </cfRule>
  </conditionalFormatting>
  <conditionalFormatting sqref="Y182">
    <cfRule type="cellIs" dxfId="2083" priority="2019" stopIfTrue="1" operator="lessThan">
      <formula>J182</formula>
    </cfRule>
  </conditionalFormatting>
  <conditionalFormatting sqref="Y182">
    <cfRule type="cellIs" dxfId="2082" priority="2018" stopIfTrue="1" operator="lessThan">
      <formula>J182</formula>
    </cfRule>
  </conditionalFormatting>
  <conditionalFormatting sqref="Y182">
    <cfRule type="cellIs" dxfId="2081" priority="2017" stopIfTrue="1" operator="lessThan">
      <formula>J182</formula>
    </cfRule>
  </conditionalFormatting>
  <conditionalFormatting sqref="Y182">
    <cfRule type="cellIs" dxfId="2080" priority="2016" stopIfTrue="1" operator="lessThan">
      <formula>J182</formula>
    </cfRule>
  </conditionalFormatting>
  <conditionalFormatting sqref="Y182">
    <cfRule type="cellIs" dxfId="2079" priority="2015" stopIfTrue="1" operator="lessThan">
      <formula>J182</formula>
    </cfRule>
  </conditionalFormatting>
  <conditionalFormatting sqref="Y182">
    <cfRule type="cellIs" dxfId="2078" priority="2014" stopIfTrue="1" operator="lessThan">
      <formula>J182</formula>
    </cfRule>
  </conditionalFormatting>
  <conditionalFormatting sqref="Y182">
    <cfRule type="cellIs" dxfId="2077" priority="2013" stopIfTrue="1" operator="lessThan">
      <formula>J182</formula>
    </cfRule>
  </conditionalFormatting>
  <conditionalFormatting sqref="Y182">
    <cfRule type="cellIs" dxfId="2076" priority="2012" stopIfTrue="1" operator="lessThan">
      <formula>J182</formula>
    </cfRule>
  </conditionalFormatting>
  <conditionalFormatting sqref="X182">
    <cfRule type="cellIs" dxfId="2075" priority="2011" stopIfTrue="1" operator="lessThan">
      <formula>J182</formula>
    </cfRule>
  </conditionalFormatting>
  <conditionalFormatting sqref="X182">
    <cfRule type="cellIs" dxfId="2074" priority="2010" stopIfTrue="1" operator="lessThan">
      <formula>J182</formula>
    </cfRule>
  </conditionalFormatting>
  <conditionalFormatting sqref="X182">
    <cfRule type="cellIs" dxfId="2073" priority="2009" stopIfTrue="1" operator="lessThan">
      <formula>J182</formula>
    </cfRule>
  </conditionalFormatting>
  <conditionalFormatting sqref="Y182">
    <cfRule type="cellIs" dxfId="2072" priority="2008" stopIfTrue="1" operator="lessThan">
      <formula>J182</formula>
    </cfRule>
  </conditionalFormatting>
  <conditionalFormatting sqref="X182">
    <cfRule type="cellIs" dxfId="2071" priority="2007" stopIfTrue="1" operator="lessThan">
      <formula>J182</formula>
    </cfRule>
  </conditionalFormatting>
  <conditionalFormatting sqref="X182">
    <cfRule type="cellIs" dxfId="2070" priority="2006" stopIfTrue="1" operator="lessThan">
      <formula>J182</formula>
    </cfRule>
  </conditionalFormatting>
  <conditionalFormatting sqref="O183">
    <cfRule type="cellIs" dxfId="2069" priority="2005" stopIfTrue="1" operator="lessThan">
      <formula>G183</formula>
    </cfRule>
  </conditionalFormatting>
  <conditionalFormatting sqref="O183">
    <cfRule type="cellIs" dxfId="2068" priority="2004" stopIfTrue="1" operator="lessThan">
      <formula>G183</formula>
    </cfRule>
  </conditionalFormatting>
  <conditionalFormatting sqref="O183">
    <cfRule type="cellIs" dxfId="2067" priority="2003" stopIfTrue="1" operator="lessThan">
      <formula>G183</formula>
    </cfRule>
  </conditionalFormatting>
  <conditionalFormatting sqref="O183">
    <cfRule type="cellIs" dxfId="2066" priority="2002" stopIfTrue="1" operator="lessThan">
      <formula>G183</formula>
    </cfRule>
  </conditionalFormatting>
  <conditionalFormatting sqref="O183">
    <cfRule type="cellIs" dxfId="2065" priority="2001" stopIfTrue="1" operator="lessThan">
      <formula>G183</formula>
    </cfRule>
  </conditionalFormatting>
  <conditionalFormatting sqref="O183">
    <cfRule type="cellIs" dxfId="2064" priority="2000" stopIfTrue="1" operator="lessThan">
      <formula>G183</formula>
    </cfRule>
  </conditionalFormatting>
  <conditionalFormatting sqref="O183">
    <cfRule type="cellIs" dxfId="2063" priority="1999" stopIfTrue="1" operator="lessThan">
      <formula>G183</formula>
    </cfRule>
  </conditionalFormatting>
  <conditionalFormatting sqref="O183">
    <cfRule type="cellIs" dxfId="2062" priority="1998" stopIfTrue="1" operator="lessThan">
      <formula>G183</formula>
    </cfRule>
  </conditionalFormatting>
  <conditionalFormatting sqref="O183">
    <cfRule type="cellIs" dxfId="2061" priority="1997" stopIfTrue="1" operator="lessThan">
      <formula>G183</formula>
    </cfRule>
  </conditionalFormatting>
  <conditionalFormatting sqref="O183">
    <cfRule type="cellIs" dxfId="2060" priority="1996" stopIfTrue="1" operator="lessThan">
      <formula>G183</formula>
    </cfRule>
  </conditionalFormatting>
  <conditionalFormatting sqref="O183">
    <cfRule type="cellIs" dxfId="2059" priority="1995" stopIfTrue="1" operator="lessThan">
      <formula>G183</formula>
    </cfRule>
  </conditionalFormatting>
  <conditionalFormatting sqref="O183">
    <cfRule type="cellIs" dxfId="2058" priority="1994" stopIfTrue="1" operator="lessThan">
      <formula>G183</formula>
    </cfRule>
  </conditionalFormatting>
  <conditionalFormatting sqref="O183">
    <cfRule type="cellIs" dxfId="2057" priority="1993" stopIfTrue="1" operator="lessThan">
      <formula>G183</formula>
    </cfRule>
  </conditionalFormatting>
  <conditionalFormatting sqref="O183">
    <cfRule type="cellIs" dxfId="2056" priority="1992" stopIfTrue="1" operator="lessThan">
      <formula>G183</formula>
    </cfRule>
  </conditionalFormatting>
  <conditionalFormatting sqref="O183">
    <cfRule type="cellIs" dxfId="2055" priority="1991" stopIfTrue="1" operator="lessThan">
      <formula>G183</formula>
    </cfRule>
  </conditionalFormatting>
  <conditionalFormatting sqref="O183">
    <cfRule type="cellIs" dxfId="2054" priority="1990" stopIfTrue="1" operator="lessThan">
      <formula>G183</formula>
    </cfRule>
  </conditionalFormatting>
  <conditionalFormatting sqref="O183">
    <cfRule type="cellIs" dxfId="2053" priority="1989" stopIfTrue="1" operator="lessThan">
      <formula>G183</formula>
    </cfRule>
  </conditionalFormatting>
  <conditionalFormatting sqref="O183">
    <cfRule type="cellIs" dxfId="2052" priority="1988" stopIfTrue="1" operator="lessThan">
      <formula>G183</formula>
    </cfRule>
  </conditionalFormatting>
  <conditionalFormatting sqref="O183">
    <cfRule type="cellIs" dxfId="2051" priority="1987" stopIfTrue="1" operator="lessThan">
      <formula>G183</formula>
    </cfRule>
  </conditionalFormatting>
  <conditionalFormatting sqref="O183">
    <cfRule type="cellIs" dxfId="2050" priority="1986" stopIfTrue="1" operator="lessThan">
      <formula>G183</formula>
    </cfRule>
  </conditionalFormatting>
  <conditionalFormatting sqref="O183">
    <cfRule type="cellIs" dxfId="2049" priority="1985" stopIfTrue="1" operator="lessThan">
      <formula>G183</formula>
    </cfRule>
  </conditionalFormatting>
  <conditionalFormatting sqref="O183">
    <cfRule type="cellIs" dxfId="2048" priority="1984" stopIfTrue="1" operator="lessThan">
      <formula>G183</formula>
    </cfRule>
  </conditionalFormatting>
  <conditionalFormatting sqref="O183">
    <cfRule type="cellIs" dxfId="2047" priority="1983" stopIfTrue="1" operator="lessThan">
      <formula>G183</formula>
    </cfRule>
  </conditionalFormatting>
  <conditionalFormatting sqref="O183">
    <cfRule type="cellIs" dxfId="2046" priority="1982" stopIfTrue="1" operator="lessThan">
      <formula>G183</formula>
    </cfRule>
  </conditionalFormatting>
  <conditionalFormatting sqref="O183">
    <cfRule type="cellIs" dxfId="2045" priority="1981" stopIfTrue="1" operator="lessThan">
      <formula>G183</formula>
    </cfRule>
  </conditionalFormatting>
  <conditionalFormatting sqref="O183">
    <cfRule type="cellIs" dxfId="2044" priority="1980" stopIfTrue="1" operator="lessThan">
      <formula>G183</formula>
    </cfRule>
  </conditionalFormatting>
  <conditionalFormatting sqref="O183">
    <cfRule type="cellIs" dxfId="2043" priority="1979" stopIfTrue="1" operator="lessThan">
      <formula>G183</formula>
    </cfRule>
  </conditionalFormatting>
  <conditionalFormatting sqref="O183">
    <cfRule type="cellIs" dxfId="2042" priority="1978" stopIfTrue="1" operator="lessThan">
      <formula>G183</formula>
    </cfRule>
  </conditionalFormatting>
  <conditionalFormatting sqref="O183">
    <cfRule type="cellIs" dxfId="2041" priority="1977" stopIfTrue="1" operator="lessThan">
      <formula>G183</formula>
    </cfRule>
  </conditionalFormatting>
  <conditionalFormatting sqref="O183">
    <cfRule type="cellIs" dxfId="2040" priority="1976" stopIfTrue="1" operator="lessThan">
      <formula>G183</formula>
    </cfRule>
  </conditionalFormatting>
  <conditionalFormatting sqref="O183">
    <cfRule type="cellIs" dxfId="2039" priority="1975" stopIfTrue="1" operator="lessThan">
      <formula>G183</formula>
    </cfRule>
  </conditionalFormatting>
  <conditionalFormatting sqref="O183">
    <cfRule type="cellIs" dxfId="2038" priority="1974" stopIfTrue="1" operator="lessThan">
      <formula>G183</formula>
    </cfRule>
  </conditionalFormatting>
  <conditionalFormatting sqref="O183">
    <cfRule type="cellIs" dxfId="2037" priority="1973" stopIfTrue="1" operator="lessThan">
      <formula>G183</formula>
    </cfRule>
  </conditionalFormatting>
  <conditionalFormatting sqref="O183">
    <cfRule type="cellIs" dxfId="2036" priority="1972" stopIfTrue="1" operator="lessThan">
      <formula>G183</formula>
    </cfRule>
  </conditionalFormatting>
  <conditionalFormatting sqref="O183">
    <cfRule type="cellIs" dxfId="2035" priority="1971" stopIfTrue="1" operator="lessThan">
      <formula>G183</formula>
    </cfRule>
  </conditionalFormatting>
  <conditionalFormatting sqref="O183">
    <cfRule type="cellIs" dxfId="2034" priority="1970" stopIfTrue="1" operator="lessThan">
      <formula>G183</formula>
    </cfRule>
  </conditionalFormatting>
  <conditionalFormatting sqref="O183">
    <cfRule type="cellIs" dxfId="2033" priority="1969" stopIfTrue="1" operator="lessThan">
      <formula>G183</formula>
    </cfRule>
  </conditionalFormatting>
  <conditionalFormatting sqref="O183">
    <cfRule type="cellIs" dxfId="2032" priority="1968" stopIfTrue="1" operator="lessThan">
      <formula>G183</formula>
    </cfRule>
  </conditionalFormatting>
  <conditionalFormatting sqref="O183">
    <cfRule type="cellIs" dxfId="2031" priority="1967" stopIfTrue="1" operator="lessThan">
      <formula>G183</formula>
    </cfRule>
  </conditionalFormatting>
  <conditionalFormatting sqref="O183">
    <cfRule type="cellIs" dxfId="2030" priority="1966" stopIfTrue="1" operator="lessThan">
      <formula>G183</formula>
    </cfRule>
  </conditionalFormatting>
  <conditionalFormatting sqref="O183">
    <cfRule type="cellIs" dxfId="2029" priority="1965" stopIfTrue="1" operator="lessThan">
      <formula>G183</formula>
    </cfRule>
  </conditionalFormatting>
  <conditionalFormatting sqref="O183">
    <cfRule type="cellIs" dxfId="2028" priority="1964" stopIfTrue="1" operator="lessThan">
      <formula>G183</formula>
    </cfRule>
  </conditionalFormatting>
  <conditionalFormatting sqref="O183">
    <cfRule type="cellIs" dxfId="2027" priority="1963" stopIfTrue="1" operator="lessThan">
      <formula>G183</formula>
    </cfRule>
  </conditionalFormatting>
  <conditionalFormatting sqref="O183">
    <cfRule type="cellIs" dxfId="2026" priority="1962" stopIfTrue="1" operator="lessThan">
      <formula>G183</formula>
    </cfRule>
  </conditionalFormatting>
  <conditionalFormatting sqref="O183">
    <cfRule type="cellIs" dxfId="2025" priority="1961" stopIfTrue="1" operator="lessThan">
      <formula>G183</formula>
    </cfRule>
  </conditionalFormatting>
  <conditionalFormatting sqref="O183">
    <cfRule type="cellIs" dxfId="2024" priority="1960" stopIfTrue="1" operator="lessThan">
      <formula>G183</formula>
    </cfRule>
  </conditionalFormatting>
  <conditionalFormatting sqref="O183">
    <cfRule type="cellIs" dxfId="2023" priority="1959" stopIfTrue="1" operator="lessThan">
      <formula>G183</formula>
    </cfRule>
  </conditionalFormatting>
  <conditionalFormatting sqref="O183">
    <cfRule type="cellIs" dxfId="2022" priority="1958" stopIfTrue="1" operator="lessThan">
      <formula>G183</formula>
    </cfRule>
  </conditionalFormatting>
  <conditionalFormatting sqref="O183">
    <cfRule type="cellIs" dxfId="2021" priority="1957" stopIfTrue="1" operator="lessThan">
      <formula>G183</formula>
    </cfRule>
  </conditionalFormatting>
  <conditionalFormatting sqref="O183">
    <cfRule type="cellIs" dxfId="2020" priority="1956" stopIfTrue="1" operator="lessThan">
      <formula>G183</formula>
    </cfRule>
  </conditionalFormatting>
  <conditionalFormatting sqref="O183">
    <cfRule type="cellIs" dxfId="2019" priority="1955" stopIfTrue="1" operator="lessThan">
      <formula>G183</formula>
    </cfRule>
  </conditionalFormatting>
  <conditionalFormatting sqref="O183">
    <cfRule type="cellIs" dxfId="2018" priority="1954" stopIfTrue="1" operator="lessThan">
      <formula>G183</formula>
    </cfRule>
  </conditionalFormatting>
  <conditionalFormatting sqref="O183">
    <cfRule type="cellIs" dxfId="2017" priority="1953" stopIfTrue="1" operator="lessThan">
      <formula>G183</formula>
    </cfRule>
  </conditionalFormatting>
  <conditionalFormatting sqref="O183">
    <cfRule type="cellIs" dxfId="2016" priority="1952" stopIfTrue="1" operator="lessThan">
      <formula>G183</formula>
    </cfRule>
  </conditionalFormatting>
  <conditionalFormatting sqref="O183">
    <cfRule type="cellIs" dxfId="2015" priority="1951" stopIfTrue="1" operator="lessThan">
      <formula>G183</formula>
    </cfRule>
  </conditionalFormatting>
  <conditionalFormatting sqref="O183">
    <cfRule type="cellIs" dxfId="2014" priority="1950" stopIfTrue="1" operator="lessThan">
      <formula>G183</formula>
    </cfRule>
  </conditionalFormatting>
  <conditionalFormatting sqref="O183">
    <cfRule type="cellIs" dxfId="2013" priority="1949" stopIfTrue="1" operator="lessThan">
      <formula>G183</formula>
    </cfRule>
  </conditionalFormatting>
  <conditionalFormatting sqref="O183">
    <cfRule type="cellIs" dxfId="2012" priority="1948" stopIfTrue="1" operator="lessThan">
      <formula>G183</formula>
    </cfRule>
  </conditionalFormatting>
  <conditionalFormatting sqref="O183">
    <cfRule type="cellIs" dxfId="2011" priority="1947" stopIfTrue="1" operator="lessThan">
      <formula>G183</formula>
    </cfRule>
  </conditionalFormatting>
  <conditionalFormatting sqref="O183">
    <cfRule type="cellIs" dxfId="2010" priority="1946" stopIfTrue="1" operator="lessThan">
      <formula>G183</formula>
    </cfRule>
  </conditionalFormatting>
  <conditionalFormatting sqref="O183">
    <cfRule type="cellIs" dxfId="2009" priority="1945" stopIfTrue="1" operator="lessThan">
      <formula>G183</formula>
    </cfRule>
  </conditionalFormatting>
  <conditionalFormatting sqref="O183">
    <cfRule type="cellIs" dxfId="2008" priority="1944" stopIfTrue="1" operator="lessThan">
      <formula>G183</formula>
    </cfRule>
  </conditionalFormatting>
  <conditionalFormatting sqref="O183">
    <cfRule type="cellIs" dxfId="2007" priority="1943" stopIfTrue="1" operator="lessThan">
      <formula>G183</formula>
    </cfRule>
  </conditionalFormatting>
  <conditionalFormatting sqref="O183">
    <cfRule type="cellIs" dxfId="2006" priority="1942" stopIfTrue="1" operator="lessThan">
      <formula>G183</formula>
    </cfRule>
  </conditionalFormatting>
  <conditionalFormatting sqref="O183">
    <cfRule type="cellIs" dxfId="2005" priority="1941" stopIfTrue="1" operator="lessThan">
      <formula>G183</formula>
    </cfRule>
  </conditionalFormatting>
  <conditionalFormatting sqref="O183">
    <cfRule type="cellIs" dxfId="2004" priority="1940" stopIfTrue="1" operator="lessThan">
      <formula>G183</formula>
    </cfRule>
  </conditionalFormatting>
  <conditionalFormatting sqref="O183">
    <cfRule type="cellIs" dxfId="2003" priority="1939" stopIfTrue="1" operator="lessThan">
      <formula>G183</formula>
    </cfRule>
  </conditionalFormatting>
  <conditionalFormatting sqref="O183">
    <cfRule type="cellIs" dxfId="2002" priority="1938" stopIfTrue="1" operator="lessThan">
      <formula>G183</formula>
    </cfRule>
  </conditionalFormatting>
  <conditionalFormatting sqref="O183">
    <cfRule type="cellIs" dxfId="2001" priority="1937" stopIfTrue="1" operator="lessThan">
      <formula>G183</formula>
    </cfRule>
  </conditionalFormatting>
  <conditionalFormatting sqref="O183">
    <cfRule type="cellIs" dxfId="2000" priority="1936" stopIfTrue="1" operator="lessThan">
      <formula>G183</formula>
    </cfRule>
  </conditionalFormatting>
  <conditionalFormatting sqref="O183">
    <cfRule type="cellIs" dxfId="1999" priority="1935" stopIfTrue="1" operator="lessThan">
      <formula>G183</formula>
    </cfRule>
  </conditionalFormatting>
  <conditionalFormatting sqref="O183">
    <cfRule type="cellIs" dxfId="1998" priority="1934" stopIfTrue="1" operator="lessThan">
      <formula>G183</formula>
    </cfRule>
  </conditionalFormatting>
  <conditionalFormatting sqref="O183">
    <cfRule type="cellIs" dxfId="1997" priority="1933" stopIfTrue="1" operator="lessThan">
      <formula>G183</formula>
    </cfRule>
  </conditionalFormatting>
  <conditionalFormatting sqref="O183">
    <cfRule type="cellIs" dxfId="1996" priority="1932" stopIfTrue="1" operator="lessThan">
      <formula>G183</formula>
    </cfRule>
  </conditionalFormatting>
  <conditionalFormatting sqref="O183">
    <cfRule type="cellIs" dxfId="1995" priority="1931" stopIfTrue="1" operator="lessThan">
      <formula>G183</formula>
    </cfRule>
  </conditionalFormatting>
  <conditionalFormatting sqref="O183">
    <cfRule type="cellIs" dxfId="1994" priority="1930" stopIfTrue="1" operator="lessThan">
      <formula>G183</formula>
    </cfRule>
  </conditionalFormatting>
  <conditionalFormatting sqref="O183">
    <cfRule type="cellIs" dxfId="1993" priority="1929" stopIfTrue="1" operator="lessThan">
      <formula>G183</formula>
    </cfRule>
  </conditionalFormatting>
  <conditionalFormatting sqref="O183">
    <cfRule type="cellIs" dxfId="1992" priority="1928" stopIfTrue="1" operator="lessThan">
      <formula>G183</formula>
    </cfRule>
  </conditionalFormatting>
  <conditionalFormatting sqref="O183">
    <cfRule type="cellIs" dxfId="1991" priority="1927" stopIfTrue="1" operator="lessThan">
      <formula>G183</formula>
    </cfRule>
  </conditionalFormatting>
  <conditionalFormatting sqref="O183">
    <cfRule type="cellIs" dxfId="1990" priority="1926" stopIfTrue="1" operator="lessThan">
      <formula>G183</formula>
    </cfRule>
  </conditionalFormatting>
  <conditionalFormatting sqref="O183">
    <cfRule type="cellIs" dxfId="1989" priority="1925" stopIfTrue="1" operator="lessThan">
      <formula>G183</formula>
    </cfRule>
  </conditionalFormatting>
  <conditionalFormatting sqref="O183">
    <cfRule type="cellIs" dxfId="1988" priority="1924" stopIfTrue="1" operator="lessThan">
      <formula>G183</formula>
    </cfRule>
  </conditionalFormatting>
  <conditionalFormatting sqref="O183">
    <cfRule type="cellIs" dxfId="1987" priority="1923" stopIfTrue="1" operator="lessThan">
      <formula>G183</formula>
    </cfRule>
  </conditionalFormatting>
  <conditionalFormatting sqref="O183">
    <cfRule type="cellIs" dxfId="1986" priority="1922" stopIfTrue="1" operator="lessThan">
      <formula>G183</formula>
    </cfRule>
  </conditionalFormatting>
  <conditionalFormatting sqref="O183">
    <cfRule type="cellIs" dxfId="1985" priority="1921" stopIfTrue="1" operator="lessThan">
      <formula>G183</formula>
    </cfRule>
  </conditionalFormatting>
  <conditionalFormatting sqref="O183">
    <cfRule type="cellIs" dxfId="1984" priority="1920" stopIfTrue="1" operator="lessThan">
      <formula>G183</formula>
    </cfRule>
  </conditionalFormatting>
  <conditionalFormatting sqref="O183">
    <cfRule type="cellIs" dxfId="1983" priority="1919" stopIfTrue="1" operator="lessThan">
      <formula>G183</formula>
    </cfRule>
  </conditionalFormatting>
  <conditionalFormatting sqref="O183">
    <cfRule type="cellIs" dxfId="1982" priority="1918" stopIfTrue="1" operator="lessThan">
      <formula>G183</formula>
    </cfRule>
  </conditionalFormatting>
  <conditionalFormatting sqref="O183">
    <cfRule type="cellIs" dxfId="1981" priority="1917" stopIfTrue="1" operator="lessThan">
      <formula>G183</formula>
    </cfRule>
  </conditionalFormatting>
  <conditionalFormatting sqref="O183">
    <cfRule type="cellIs" dxfId="1980" priority="1916" stopIfTrue="1" operator="lessThan">
      <formula>G183</formula>
    </cfRule>
  </conditionalFormatting>
  <conditionalFormatting sqref="O183">
    <cfRule type="cellIs" dxfId="1979" priority="1915" stopIfTrue="1" operator="lessThan">
      <formula>G183</formula>
    </cfRule>
  </conditionalFormatting>
  <conditionalFormatting sqref="O183">
    <cfRule type="cellIs" dxfId="1978" priority="1914" stopIfTrue="1" operator="lessThan">
      <formula>G183</formula>
    </cfRule>
  </conditionalFormatting>
  <conditionalFormatting sqref="O183">
    <cfRule type="cellIs" dxfId="1977" priority="1913" stopIfTrue="1" operator="lessThan">
      <formula>G183</formula>
    </cfRule>
  </conditionalFormatting>
  <conditionalFormatting sqref="O183">
    <cfRule type="cellIs" dxfId="1976" priority="1912" stopIfTrue="1" operator="lessThan">
      <formula>G183</formula>
    </cfRule>
  </conditionalFormatting>
  <conditionalFormatting sqref="O183">
    <cfRule type="cellIs" dxfId="1975" priority="1911" stopIfTrue="1" operator="lessThan">
      <formula>G183</formula>
    </cfRule>
  </conditionalFormatting>
  <conditionalFormatting sqref="O183">
    <cfRule type="cellIs" dxfId="1974" priority="1910" stopIfTrue="1" operator="lessThan">
      <formula>G183</formula>
    </cfRule>
  </conditionalFormatting>
  <conditionalFormatting sqref="O183">
    <cfRule type="cellIs" dxfId="1973" priority="1909" stopIfTrue="1" operator="lessThan">
      <formula>G183</formula>
    </cfRule>
  </conditionalFormatting>
  <conditionalFormatting sqref="O183">
    <cfRule type="cellIs" dxfId="1972" priority="1908" stopIfTrue="1" operator="lessThan">
      <formula>G183</formula>
    </cfRule>
  </conditionalFormatting>
  <conditionalFormatting sqref="O183">
    <cfRule type="cellIs" dxfId="1971" priority="1907" stopIfTrue="1" operator="lessThan">
      <formula>G183</formula>
    </cfRule>
  </conditionalFormatting>
  <conditionalFormatting sqref="O183">
    <cfRule type="cellIs" dxfId="1970" priority="1906" stopIfTrue="1" operator="lessThan">
      <formula>G183</formula>
    </cfRule>
  </conditionalFormatting>
  <conditionalFormatting sqref="O183">
    <cfRule type="cellIs" dxfId="1969" priority="1905" stopIfTrue="1" operator="lessThan">
      <formula>G183</formula>
    </cfRule>
  </conditionalFormatting>
  <conditionalFormatting sqref="O183">
    <cfRule type="cellIs" dxfId="1968" priority="1904" stopIfTrue="1" operator="lessThan">
      <formula>G183</formula>
    </cfRule>
  </conditionalFormatting>
  <conditionalFormatting sqref="O183">
    <cfRule type="cellIs" dxfId="1967" priority="1903" stopIfTrue="1" operator="lessThan">
      <formula>G183</formula>
    </cfRule>
  </conditionalFormatting>
  <conditionalFormatting sqref="O183">
    <cfRule type="cellIs" dxfId="1966" priority="1902" stopIfTrue="1" operator="lessThan">
      <formula>G183</formula>
    </cfRule>
  </conditionalFormatting>
  <conditionalFormatting sqref="O183">
    <cfRule type="cellIs" dxfId="1965" priority="1901" stopIfTrue="1" operator="lessThan">
      <formula>G183</formula>
    </cfRule>
  </conditionalFormatting>
  <conditionalFormatting sqref="O183">
    <cfRule type="cellIs" dxfId="1964" priority="1900" stopIfTrue="1" operator="lessThan">
      <formula>G183</formula>
    </cfRule>
  </conditionalFormatting>
  <conditionalFormatting sqref="O183">
    <cfRule type="cellIs" dxfId="1963" priority="1899" stopIfTrue="1" operator="lessThan">
      <formula>G183</formula>
    </cfRule>
  </conditionalFormatting>
  <conditionalFormatting sqref="O183">
    <cfRule type="cellIs" dxfId="1962" priority="1898" stopIfTrue="1" operator="lessThan">
      <formula>G183</formula>
    </cfRule>
  </conditionalFormatting>
  <conditionalFormatting sqref="O183">
    <cfRule type="cellIs" dxfId="1961" priority="1897" stopIfTrue="1" operator="lessThan">
      <formula>G183</formula>
    </cfRule>
  </conditionalFormatting>
  <conditionalFormatting sqref="O183">
    <cfRule type="cellIs" dxfId="1960" priority="1896" stopIfTrue="1" operator="lessThan">
      <formula>G183</formula>
    </cfRule>
  </conditionalFormatting>
  <conditionalFormatting sqref="O183">
    <cfRule type="cellIs" dxfId="1959" priority="1895" stopIfTrue="1" operator="lessThan">
      <formula>G183</formula>
    </cfRule>
  </conditionalFormatting>
  <conditionalFormatting sqref="O183">
    <cfRule type="cellIs" dxfId="1958" priority="1894" stopIfTrue="1" operator="lessThan">
      <formula>G183</formula>
    </cfRule>
  </conditionalFormatting>
  <conditionalFormatting sqref="O183">
    <cfRule type="cellIs" dxfId="1957" priority="1893" stopIfTrue="1" operator="lessThan">
      <formula>G183</formula>
    </cfRule>
  </conditionalFormatting>
  <conditionalFormatting sqref="O183">
    <cfRule type="cellIs" dxfId="1956" priority="1892" stopIfTrue="1" operator="lessThan">
      <formula>G183</formula>
    </cfRule>
  </conditionalFormatting>
  <conditionalFormatting sqref="O183">
    <cfRule type="cellIs" dxfId="1955" priority="1891" stopIfTrue="1" operator="lessThan">
      <formula>G183</formula>
    </cfRule>
  </conditionalFormatting>
  <conditionalFormatting sqref="O183">
    <cfRule type="cellIs" dxfId="1954" priority="1890" stopIfTrue="1" operator="lessThan">
      <formula>G183</formula>
    </cfRule>
  </conditionalFormatting>
  <conditionalFormatting sqref="O183">
    <cfRule type="cellIs" dxfId="1953" priority="1889" stopIfTrue="1" operator="lessThan">
      <formula>G183</formula>
    </cfRule>
  </conditionalFormatting>
  <conditionalFormatting sqref="O183">
    <cfRule type="cellIs" dxfId="1952" priority="1888" stopIfTrue="1" operator="lessThan">
      <formula>G183</formula>
    </cfRule>
  </conditionalFormatting>
  <conditionalFormatting sqref="O183">
    <cfRule type="cellIs" dxfId="1951" priority="1887" stopIfTrue="1" operator="lessThan">
      <formula>G183</formula>
    </cfRule>
  </conditionalFormatting>
  <conditionalFormatting sqref="O183">
    <cfRule type="cellIs" dxfId="1950" priority="1886" stopIfTrue="1" operator="lessThan">
      <formula>G183</formula>
    </cfRule>
  </conditionalFormatting>
  <conditionalFormatting sqref="O183">
    <cfRule type="cellIs" dxfId="1949" priority="1885" stopIfTrue="1" operator="lessThan">
      <formula>G183</formula>
    </cfRule>
  </conditionalFormatting>
  <conditionalFormatting sqref="O183">
    <cfRule type="cellIs" dxfId="1948" priority="1884" stopIfTrue="1" operator="lessThan">
      <formula>G183</formula>
    </cfRule>
  </conditionalFormatting>
  <conditionalFormatting sqref="O183">
    <cfRule type="cellIs" dxfId="1947" priority="1883" stopIfTrue="1" operator="lessThan">
      <formula>G183</formula>
    </cfRule>
  </conditionalFormatting>
  <conditionalFormatting sqref="O183">
    <cfRule type="cellIs" dxfId="1946" priority="1882" stopIfTrue="1" operator="lessThan">
      <formula>G183</formula>
    </cfRule>
  </conditionalFormatting>
  <conditionalFormatting sqref="O183">
    <cfRule type="cellIs" dxfId="1945" priority="1881" stopIfTrue="1" operator="lessThan">
      <formula>G183</formula>
    </cfRule>
  </conditionalFormatting>
  <conditionalFormatting sqref="O183">
    <cfRule type="cellIs" dxfId="1944" priority="1880" stopIfTrue="1" operator="lessThan">
      <formula>G183</formula>
    </cfRule>
  </conditionalFormatting>
  <conditionalFormatting sqref="O183">
    <cfRule type="cellIs" dxfId="1943" priority="1879" stopIfTrue="1" operator="lessThan">
      <formula>G183</formula>
    </cfRule>
  </conditionalFormatting>
  <conditionalFormatting sqref="O183">
    <cfRule type="cellIs" dxfId="1942" priority="1878" stopIfTrue="1" operator="lessThan">
      <formula>G183</formula>
    </cfRule>
  </conditionalFormatting>
  <conditionalFormatting sqref="O183">
    <cfRule type="cellIs" dxfId="1941" priority="1877" stopIfTrue="1" operator="lessThan">
      <formula>G183</formula>
    </cfRule>
  </conditionalFormatting>
  <conditionalFormatting sqref="O183">
    <cfRule type="cellIs" dxfId="1940" priority="1876" stopIfTrue="1" operator="lessThan">
      <formula>G183</formula>
    </cfRule>
  </conditionalFormatting>
  <conditionalFormatting sqref="O183">
    <cfRule type="cellIs" dxfId="1939" priority="1875" stopIfTrue="1" operator="lessThan">
      <formula>G183</formula>
    </cfRule>
  </conditionalFormatting>
  <conditionalFormatting sqref="O183">
    <cfRule type="cellIs" dxfId="1938" priority="1874" stopIfTrue="1" operator="lessThan">
      <formula>G183</formula>
    </cfRule>
  </conditionalFormatting>
  <conditionalFormatting sqref="O183">
    <cfRule type="cellIs" dxfId="1937" priority="1873" stopIfTrue="1" operator="lessThan">
      <formula>G183</formula>
    </cfRule>
  </conditionalFormatting>
  <conditionalFormatting sqref="O183">
    <cfRule type="cellIs" dxfId="1936" priority="1872" stopIfTrue="1" operator="lessThan">
      <formula>G183</formula>
    </cfRule>
  </conditionalFormatting>
  <conditionalFormatting sqref="O183">
    <cfRule type="cellIs" dxfId="1935" priority="1871" stopIfTrue="1" operator="lessThan">
      <formula>G183</formula>
    </cfRule>
  </conditionalFormatting>
  <conditionalFormatting sqref="O183">
    <cfRule type="cellIs" dxfId="1934" priority="1870" stopIfTrue="1" operator="lessThan">
      <formula>G183</formula>
    </cfRule>
  </conditionalFormatting>
  <conditionalFormatting sqref="O183">
    <cfRule type="cellIs" dxfId="1933" priority="1869" stopIfTrue="1" operator="lessThan">
      <formula>G183</formula>
    </cfRule>
  </conditionalFormatting>
  <conditionalFormatting sqref="O183">
    <cfRule type="cellIs" dxfId="1932" priority="1868" stopIfTrue="1" operator="lessThan">
      <formula>G183</formula>
    </cfRule>
  </conditionalFormatting>
  <conditionalFormatting sqref="O183">
    <cfRule type="cellIs" dxfId="1931" priority="1867" stopIfTrue="1" operator="lessThan">
      <formula>G183</formula>
    </cfRule>
  </conditionalFormatting>
  <conditionalFormatting sqref="O183">
    <cfRule type="cellIs" dxfId="1930" priority="1866" stopIfTrue="1" operator="lessThan">
      <formula>G183</formula>
    </cfRule>
  </conditionalFormatting>
  <conditionalFormatting sqref="O183">
    <cfRule type="cellIs" dxfId="1929" priority="1865" stopIfTrue="1" operator="lessThan">
      <formula>G183</formula>
    </cfRule>
  </conditionalFormatting>
  <conditionalFormatting sqref="O183">
    <cfRule type="cellIs" dxfId="1928" priority="1864" stopIfTrue="1" operator="lessThan">
      <formula>G183</formula>
    </cfRule>
  </conditionalFormatting>
  <conditionalFormatting sqref="O183">
    <cfRule type="cellIs" dxfId="1927" priority="1863" stopIfTrue="1" operator="lessThan">
      <formula>G183</formula>
    </cfRule>
  </conditionalFormatting>
  <conditionalFormatting sqref="O183">
    <cfRule type="cellIs" dxfId="1926" priority="1862" stopIfTrue="1" operator="lessThan">
      <formula>G183</formula>
    </cfRule>
  </conditionalFormatting>
  <conditionalFormatting sqref="O183">
    <cfRule type="cellIs" dxfId="1925" priority="1861" stopIfTrue="1" operator="lessThan">
      <formula>G183</formula>
    </cfRule>
  </conditionalFormatting>
  <conditionalFormatting sqref="O183">
    <cfRule type="cellIs" dxfId="1924" priority="1860" stopIfTrue="1" operator="lessThan">
      <formula>G183</formula>
    </cfRule>
  </conditionalFormatting>
  <conditionalFormatting sqref="O183">
    <cfRule type="cellIs" dxfId="1923" priority="1859" stopIfTrue="1" operator="lessThan">
      <formula>G183</formula>
    </cfRule>
  </conditionalFormatting>
  <conditionalFormatting sqref="O183">
    <cfRule type="cellIs" dxfId="1922" priority="1858" stopIfTrue="1" operator="lessThan">
      <formula>G183</formula>
    </cfRule>
  </conditionalFormatting>
  <conditionalFormatting sqref="O183">
    <cfRule type="cellIs" dxfId="1921" priority="1857" stopIfTrue="1" operator="lessThan">
      <formula>G183</formula>
    </cfRule>
  </conditionalFormatting>
  <conditionalFormatting sqref="O183">
    <cfRule type="cellIs" dxfId="1920" priority="1856" stopIfTrue="1" operator="lessThan">
      <formula>G183</formula>
    </cfRule>
  </conditionalFormatting>
  <conditionalFormatting sqref="O183">
    <cfRule type="cellIs" dxfId="1919" priority="1855" stopIfTrue="1" operator="lessThan">
      <formula>G183</formula>
    </cfRule>
  </conditionalFormatting>
  <conditionalFormatting sqref="O183">
    <cfRule type="cellIs" dxfId="1918" priority="1854" stopIfTrue="1" operator="lessThan">
      <formula>G183</formula>
    </cfRule>
  </conditionalFormatting>
  <conditionalFormatting sqref="O183">
    <cfRule type="cellIs" dxfId="1917" priority="1853" stopIfTrue="1" operator="lessThan">
      <formula>G183</formula>
    </cfRule>
  </conditionalFormatting>
  <conditionalFormatting sqref="O183">
    <cfRule type="cellIs" dxfId="1916" priority="1852" stopIfTrue="1" operator="lessThan">
      <formula>G183</formula>
    </cfRule>
  </conditionalFormatting>
  <conditionalFormatting sqref="O183">
    <cfRule type="cellIs" dxfId="1915" priority="1851" stopIfTrue="1" operator="lessThan">
      <formula>G183</formula>
    </cfRule>
  </conditionalFormatting>
  <conditionalFormatting sqref="O183">
    <cfRule type="cellIs" dxfId="1914" priority="1850" stopIfTrue="1" operator="lessThan">
      <formula>G183</formula>
    </cfRule>
  </conditionalFormatting>
  <conditionalFormatting sqref="O183">
    <cfRule type="cellIs" dxfId="1913" priority="1849" stopIfTrue="1" operator="lessThan">
      <formula>G183</formula>
    </cfRule>
  </conditionalFormatting>
  <conditionalFormatting sqref="O183">
    <cfRule type="cellIs" dxfId="1912" priority="1848" stopIfTrue="1" operator="lessThan">
      <formula>G183</formula>
    </cfRule>
  </conditionalFormatting>
  <conditionalFormatting sqref="O183">
    <cfRule type="cellIs" dxfId="1911" priority="1847" stopIfTrue="1" operator="lessThan">
      <formula>G183</formula>
    </cfRule>
  </conditionalFormatting>
  <conditionalFormatting sqref="O183">
    <cfRule type="cellIs" dxfId="1910" priority="1846" stopIfTrue="1" operator="lessThan">
      <formula>G183</formula>
    </cfRule>
  </conditionalFormatting>
  <conditionalFormatting sqref="O183">
    <cfRule type="cellIs" dxfId="1909" priority="1845" stopIfTrue="1" operator="lessThan">
      <formula>G183</formula>
    </cfRule>
  </conditionalFormatting>
  <conditionalFormatting sqref="O183">
    <cfRule type="cellIs" dxfId="1908" priority="1844" stopIfTrue="1" operator="lessThan">
      <formula>G183</formula>
    </cfRule>
  </conditionalFormatting>
  <conditionalFormatting sqref="O183">
    <cfRule type="cellIs" dxfId="1907" priority="1843" stopIfTrue="1" operator="lessThan">
      <formula>G183</formula>
    </cfRule>
  </conditionalFormatting>
  <conditionalFormatting sqref="O183">
    <cfRule type="cellIs" dxfId="1906" priority="1842" stopIfTrue="1" operator="lessThan">
      <formula>G183</formula>
    </cfRule>
  </conditionalFormatting>
  <conditionalFormatting sqref="O183">
    <cfRule type="cellIs" dxfId="1905" priority="1841" stopIfTrue="1" operator="lessThan">
      <formula>G183</formula>
    </cfRule>
  </conditionalFormatting>
  <conditionalFormatting sqref="O183">
    <cfRule type="cellIs" dxfId="1904" priority="1840" stopIfTrue="1" operator="lessThan">
      <formula>G183</formula>
    </cfRule>
  </conditionalFormatting>
  <conditionalFormatting sqref="O183">
    <cfRule type="cellIs" dxfId="1903" priority="1839" stopIfTrue="1" operator="lessThan">
      <formula>G183</formula>
    </cfRule>
  </conditionalFormatting>
  <conditionalFormatting sqref="O183">
    <cfRule type="cellIs" dxfId="1902" priority="1838" stopIfTrue="1" operator="lessThan">
      <formula>G183</formula>
    </cfRule>
  </conditionalFormatting>
  <conditionalFormatting sqref="O183">
    <cfRule type="cellIs" dxfId="1901" priority="1837" stopIfTrue="1" operator="lessThan">
      <formula>G183</formula>
    </cfRule>
  </conditionalFormatting>
  <conditionalFormatting sqref="O183">
    <cfRule type="cellIs" dxfId="1900" priority="1836" stopIfTrue="1" operator="lessThan">
      <formula>G183</formula>
    </cfRule>
  </conditionalFormatting>
  <conditionalFormatting sqref="O183">
    <cfRule type="cellIs" dxfId="1899" priority="1835" stopIfTrue="1" operator="lessThan">
      <formula>G183</formula>
    </cfRule>
  </conditionalFormatting>
  <conditionalFormatting sqref="O183">
    <cfRule type="cellIs" dxfId="1898" priority="1834" stopIfTrue="1" operator="lessThan">
      <formula>G183</formula>
    </cfRule>
  </conditionalFormatting>
  <conditionalFormatting sqref="O183">
    <cfRule type="cellIs" dxfId="1897" priority="1833" stopIfTrue="1" operator="lessThan">
      <formula>G183</formula>
    </cfRule>
  </conditionalFormatting>
  <conditionalFormatting sqref="O183">
    <cfRule type="cellIs" dxfId="1896" priority="1832" stopIfTrue="1" operator="lessThan">
      <formula>G183</formula>
    </cfRule>
  </conditionalFormatting>
  <conditionalFormatting sqref="O183">
    <cfRule type="cellIs" dxfId="1895" priority="1831" stopIfTrue="1" operator="lessThan">
      <formula>G183</formula>
    </cfRule>
  </conditionalFormatting>
  <conditionalFormatting sqref="O183">
    <cfRule type="cellIs" dxfId="1894" priority="1830" stopIfTrue="1" operator="lessThan">
      <formula>G183</formula>
    </cfRule>
  </conditionalFormatting>
  <conditionalFormatting sqref="O183">
    <cfRule type="cellIs" dxfId="1893" priority="1829" stopIfTrue="1" operator="lessThan">
      <formula>G183</formula>
    </cfRule>
  </conditionalFormatting>
  <conditionalFormatting sqref="O183">
    <cfRule type="cellIs" dxfId="1892" priority="1828" stopIfTrue="1" operator="lessThan">
      <formula>G183</formula>
    </cfRule>
  </conditionalFormatting>
  <conditionalFormatting sqref="O183">
    <cfRule type="cellIs" dxfId="1891" priority="1827" stopIfTrue="1" operator="lessThan">
      <formula>G183</formula>
    </cfRule>
  </conditionalFormatting>
  <conditionalFormatting sqref="O183">
    <cfRule type="cellIs" dxfId="1890" priority="1826" stopIfTrue="1" operator="lessThan">
      <formula>G183</formula>
    </cfRule>
  </conditionalFormatting>
  <conditionalFormatting sqref="O183">
    <cfRule type="cellIs" dxfId="1889" priority="1825" stopIfTrue="1" operator="lessThan">
      <formula>G183</formula>
    </cfRule>
  </conditionalFormatting>
  <conditionalFormatting sqref="O183">
    <cfRule type="cellIs" dxfId="1888" priority="1824" stopIfTrue="1" operator="lessThan">
      <formula>G183</formula>
    </cfRule>
  </conditionalFormatting>
  <conditionalFormatting sqref="O183">
    <cfRule type="cellIs" dxfId="1887" priority="1823" stopIfTrue="1" operator="lessThan">
      <formula>G183</formula>
    </cfRule>
  </conditionalFormatting>
  <conditionalFormatting sqref="O183">
    <cfRule type="cellIs" dxfId="1886" priority="1822" stopIfTrue="1" operator="lessThan">
      <formula>G183</formula>
    </cfRule>
  </conditionalFormatting>
  <conditionalFormatting sqref="O183">
    <cfRule type="cellIs" dxfId="1885" priority="1821" stopIfTrue="1" operator="lessThan">
      <formula>G183</formula>
    </cfRule>
  </conditionalFormatting>
  <conditionalFormatting sqref="O183">
    <cfRule type="cellIs" dxfId="1884" priority="1820" stopIfTrue="1" operator="lessThan">
      <formula>G183</formula>
    </cfRule>
  </conditionalFormatting>
  <conditionalFormatting sqref="O183">
    <cfRule type="cellIs" dxfId="1883" priority="1819" stopIfTrue="1" operator="lessThan">
      <formula>G183</formula>
    </cfRule>
  </conditionalFormatting>
  <conditionalFormatting sqref="O183">
    <cfRule type="cellIs" dxfId="1882" priority="1818" stopIfTrue="1" operator="lessThan">
      <formula>G183</formula>
    </cfRule>
  </conditionalFormatting>
  <conditionalFormatting sqref="O183">
    <cfRule type="cellIs" dxfId="1881" priority="1817" stopIfTrue="1" operator="lessThan">
      <formula>G183</formula>
    </cfRule>
  </conditionalFormatting>
  <conditionalFormatting sqref="O183">
    <cfRule type="cellIs" dxfId="1880" priority="1816" stopIfTrue="1" operator="lessThan">
      <formula>G183</formula>
    </cfRule>
  </conditionalFormatting>
  <conditionalFormatting sqref="O183">
    <cfRule type="cellIs" dxfId="1879" priority="1815" stopIfTrue="1" operator="lessThan">
      <formula>G183</formula>
    </cfRule>
  </conditionalFormatting>
  <conditionalFormatting sqref="O183">
    <cfRule type="cellIs" dxfId="1878" priority="1814" stopIfTrue="1" operator="lessThan">
      <formula>G183</formula>
    </cfRule>
  </conditionalFormatting>
  <conditionalFormatting sqref="O183">
    <cfRule type="cellIs" dxfId="1877" priority="1813" stopIfTrue="1" operator="lessThan">
      <formula>G183</formula>
    </cfRule>
  </conditionalFormatting>
  <conditionalFormatting sqref="O183">
    <cfRule type="cellIs" dxfId="1876" priority="1812" stopIfTrue="1" operator="lessThan">
      <formula>G183</formula>
    </cfRule>
  </conditionalFormatting>
  <conditionalFormatting sqref="O183">
    <cfRule type="cellIs" dxfId="1875" priority="1811" stopIfTrue="1" operator="lessThan">
      <formula>G183</formula>
    </cfRule>
  </conditionalFormatting>
  <conditionalFormatting sqref="O183">
    <cfRule type="cellIs" dxfId="1874" priority="1810" stopIfTrue="1" operator="lessThan">
      <formula>G183</formula>
    </cfRule>
  </conditionalFormatting>
  <conditionalFormatting sqref="O183">
    <cfRule type="cellIs" dxfId="1873" priority="1809" stopIfTrue="1" operator="lessThan">
      <formula>G183</formula>
    </cfRule>
  </conditionalFormatting>
  <conditionalFormatting sqref="O183">
    <cfRule type="cellIs" dxfId="1872" priority="1808" stopIfTrue="1" operator="lessThan">
      <formula>G183</formula>
    </cfRule>
  </conditionalFormatting>
  <conditionalFormatting sqref="O183">
    <cfRule type="cellIs" dxfId="1871" priority="1807" stopIfTrue="1" operator="lessThan">
      <formula>G183</formula>
    </cfRule>
  </conditionalFormatting>
  <conditionalFormatting sqref="O183">
    <cfRule type="cellIs" dxfId="1870" priority="1806" stopIfTrue="1" operator="lessThan">
      <formula>G183</formula>
    </cfRule>
  </conditionalFormatting>
  <conditionalFormatting sqref="O183">
    <cfRule type="cellIs" dxfId="1869" priority="1805" stopIfTrue="1" operator="lessThan">
      <formula>G183</formula>
    </cfRule>
  </conditionalFormatting>
  <conditionalFormatting sqref="O183">
    <cfRule type="cellIs" dxfId="1868" priority="1804" stopIfTrue="1" operator="lessThan">
      <formula>G183</formula>
    </cfRule>
  </conditionalFormatting>
  <conditionalFormatting sqref="O183">
    <cfRule type="cellIs" dxfId="1867" priority="1803" stopIfTrue="1" operator="lessThan">
      <formula>G183</formula>
    </cfRule>
  </conditionalFormatting>
  <conditionalFormatting sqref="O183">
    <cfRule type="cellIs" dxfId="1866" priority="1802" stopIfTrue="1" operator="lessThan">
      <formula>G183</formula>
    </cfRule>
  </conditionalFormatting>
  <conditionalFormatting sqref="O183">
    <cfRule type="cellIs" dxfId="1865" priority="1801" stopIfTrue="1" operator="lessThan">
      <formula>G183</formula>
    </cfRule>
  </conditionalFormatting>
  <conditionalFormatting sqref="O183">
    <cfRule type="cellIs" dxfId="1864" priority="1800" stopIfTrue="1" operator="lessThan">
      <formula>G183</formula>
    </cfRule>
  </conditionalFormatting>
  <conditionalFormatting sqref="O183">
    <cfRule type="cellIs" dxfId="1863" priority="1799" stopIfTrue="1" operator="lessThan">
      <formula>G183</formula>
    </cfRule>
  </conditionalFormatting>
  <conditionalFormatting sqref="O183">
    <cfRule type="cellIs" dxfId="1862" priority="1798" stopIfTrue="1" operator="lessThan">
      <formula>G183</formula>
    </cfRule>
  </conditionalFormatting>
  <conditionalFormatting sqref="O183">
    <cfRule type="cellIs" dxfId="1861" priority="1797" stopIfTrue="1" operator="lessThan">
      <formula>G183</formula>
    </cfRule>
  </conditionalFormatting>
  <conditionalFormatting sqref="O183">
    <cfRule type="cellIs" dxfId="1860" priority="1796" stopIfTrue="1" operator="lessThan">
      <formula>G183</formula>
    </cfRule>
  </conditionalFormatting>
  <conditionalFormatting sqref="O183">
    <cfRule type="cellIs" dxfId="1859" priority="1795" stopIfTrue="1" operator="lessThan">
      <formula>G183</formula>
    </cfRule>
  </conditionalFormatting>
  <conditionalFormatting sqref="O183">
    <cfRule type="cellIs" dxfId="1858" priority="1794" stopIfTrue="1" operator="lessThan">
      <formula>G183</formula>
    </cfRule>
  </conditionalFormatting>
  <conditionalFormatting sqref="O183">
    <cfRule type="cellIs" dxfId="1857" priority="1793" stopIfTrue="1" operator="lessThan">
      <formula>G183</formula>
    </cfRule>
  </conditionalFormatting>
  <conditionalFormatting sqref="O183">
    <cfRule type="cellIs" dxfId="1856" priority="1792" stopIfTrue="1" operator="lessThan">
      <formula>G183</formula>
    </cfRule>
  </conditionalFormatting>
  <conditionalFormatting sqref="O183">
    <cfRule type="cellIs" dxfId="1855" priority="1791" stopIfTrue="1" operator="lessThan">
      <formula>G183</formula>
    </cfRule>
  </conditionalFormatting>
  <conditionalFormatting sqref="O183">
    <cfRule type="cellIs" dxfId="1854" priority="1790" stopIfTrue="1" operator="lessThan">
      <formula>G183</formula>
    </cfRule>
  </conditionalFormatting>
  <conditionalFormatting sqref="O183">
    <cfRule type="cellIs" dxfId="1853" priority="1789" stopIfTrue="1" operator="lessThan">
      <formula>G183</formula>
    </cfRule>
  </conditionalFormatting>
  <conditionalFormatting sqref="O183">
    <cfRule type="cellIs" dxfId="1852" priority="1788" stopIfTrue="1" operator="lessThan">
      <formula>G183</formula>
    </cfRule>
  </conditionalFormatting>
  <conditionalFormatting sqref="O183">
    <cfRule type="cellIs" dxfId="1851" priority="1787" stopIfTrue="1" operator="lessThan">
      <formula>G183</formula>
    </cfRule>
  </conditionalFormatting>
  <conditionalFormatting sqref="O183">
    <cfRule type="cellIs" dxfId="1850" priority="1786" stopIfTrue="1" operator="lessThan">
      <formula>G183</formula>
    </cfRule>
  </conditionalFormatting>
  <conditionalFormatting sqref="O183">
    <cfRule type="cellIs" dxfId="1849" priority="1785" stopIfTrue="1" operator="lessThan">
      <formula>G183</formula>
    </cfRule>
  </conditionalFormatting>
  <conditionalFormatting sqref="O183">
    <cfRule type="cellIs" dxfId="1848" priority="1784" stopIfTrue="1" operator="lessThan">
      <formula>G183</formula>
    </cfRule>
  </conditionalFormatting>
  <conditionalFormatting sqref="O183">
    <cfRule type="cellIs" dxfId="1847" priority="1783" stopIfTrue="1" operator="lessThan">
      <formula>G183</formula>
    </cfRule>
  </conditionalFormatting>
  <conditionalFormatting sqref="O183">
    <cfRule type="cellIs" dxfId="1846" priority="1782" stopIfTrue="1" operator="lessThan">
      <formula>G183</formula>
    </cfRule>
  </conditionalFormatting>
  <conditionalFormatting sqref="O183">
    <cfRule type="cellIs" dxfId="1845" priority="1781" stopIfTrue="1" operator="lessThan">
      <formula>G183</formula>
    </cfRule>
  </conditionalFormatting>
  <conditionalFormatting sqref="O183">
    <cfRule type="cellIs" dxfId="1844" priority="1780" stopIfTrue="1" operator="lessThan">
      <formula>G183</formula>
    </cfRule>
  </conditionalFormatting>
  <conditionalFormatting sqref="O183">
    <cfRule type="cellIs" dxfId="1843" priority="1779" stopIfTrue="1" operator="lessThan">
      <formula>G183</formula>
    </cfRule>
  </conditionalFormatting>
  <conditionalFormatting sqref="O183">
    <cfRule type="cellIs" dxfId="1842" priority="1778" stopIfTrue="1" operator="lessThan">
      <formula>G183</formula>
    </cfRule>
  </conditionalFormatting>
  <conditionalFormatting sqref="O183">
    <cfRule type="cellIs" dxfId="1841" priority="1777" stopIfTrue="1" operator="lessThan">
      <formula>G183</formula>
    </cfRule>
  </conditionalFormatting>
  <conditionalFormatting sqref="O183">
    <cfRule type="cellIs" dxfId="1840" priority="1776" stopIfTrue="1" operator="lessThan">
      <formula>G183</formula>
    </cfRule>
  </conditionalFormatting>
  <conditionalFormatting sqref="O183">
    <cfRule type="cellIs" dxfId="1839" priority="1775" stopIfTrue="1" operator="lessThan">
      <formula>G183</formula>
    </cfRule>
  </conditionalFormatting>
  <conditionalFormatting sqref="O183">
    <cfRule type="cellIs" dxfId="1838" priority="1774" stopIfTrue="1" operator="lessThan">
      <formula>G183</formula>
    </cfRule>
  </conditionalFormatting>
  <conditionalFormatting sqref="O183">
    <cfRule type="cellIs" dxfId="1837" priority="1773" stopIfTrue="1" operator="lessThan">
      <formula>G183</formula>
    </cfRule>
  </conditionalFormatting>
  <conditionalFormatting sqref="O183">
    <cfRule type="cellIs" dxfId="1836" priority="1772" stopIfTrue="1" operator="lessThan">
      <formula>G183</formula>
    </cfRule>
  </conditionalFormatting>
  <conditionalFormatting sqref="O183">
    <cfRule type="cellIs" dxfId="1835" priority="1771" stopIfTrue="1" operator="lessThan">
      <formula>G183</formula>
    </cfRule>
  </conditionalFormatting>
  <conditionalFormatting sqref="O183">
    <cfRule type="cellIs" dxfId="1834" priority="1770" stopIfTrue="1" operator="lessThan">
      <formula>G183</formula>
    </cfRule>
  </conditionalFormatting>
  <conditionalFormatting sqref="O183">
    <cfRule type="cellIs" dxfId="1833" priority="1769" stopIfTrue="1" operator="lessThan">
      <formula>G183</formula>
    </cfRule>
  </conditionalFormatting>
  <conditionalFormatting sqref="O183">
    <cfRule type="cellIs" dxfId="1832" priority="1768" stopIfTrue="1" operator="lessThan">
      <formula>G183</formula>
    </cfRule>
  </conditionalFormatting>
  <conditionalFormatting sqref="O183">
    <cfRule type="cellIs" dxfId="1831" priority="1767" stopIfTrue="1" operator="lessThan">
      <formula>G183</formula>
    </cfRule>
  </conditionalFormatting>
  <conditionalFormatting sqref="O183">
    <cfRule type="cellIs" dxfId="1830" priority="1766" stopIfTrue="1" operator="lessThan">
      <formula>G183</formula>
    </cfRule>
  </conditionalFormatting>
  <conditionalFormatting sqref="O183">
    <cfRule type="cellIs" dxfId="1829" priority="1765" stopIfTrue="1" operator="lessThan">
      <formula>G183</formula>
    </cfRule>
  </conditionalFormatting>
  <conditionalFormatting sqref="O183">
    <cfRule type="cellIs" dxfId="1828" priority="1764" stopIfTrue="1" operator="lessThan">
      <formula>G183</formula>
    </cfRule>
  </conditionalFormatting>
  <conditionalFormatting sqref="O183">
    <cfRule type="cellIs" dxfId="1827" priority="1763" stopIfTrue="1" operator="lessThan">
      <formula>G183</formula>
    </cfRule>
  </conditionalFormatting>
  <conditionalFormatting sqref="O183">
    <cfRule type="cellIs" dxfId="1826" priority="1762" stopIfTrue="1" operator="lessThan">
      <formula>G183</formula>
    </cfRule>
  </conditionalFormatting>
  <conditionalFormatting sqref="O183">
    <cfRule type="cellIs" dxfId="1825" priority="1761" stopIfTrue="1" operator="lessThan">
      <formula>G183</formula>
    </cfRule>
  </conditionalFormatting>
  <conditionalFormatting sqref="O183">
    <cfRule type="cellIs" dxfId="1824" priority="1760" stopIfTrue="1" operator="lessThan">
      <formula>G183</formula>
    </cfRule>
  </conditionalFormatting>
  <conditionalFormatting sqref="O183">
    <cfRule type="cellIs" dxfId="1823" priority="1759" stopIfTrue="1" operator="lessThan">
      <formula>G183</formula>
    </cfRule>
  </conditionalFormatting>
  <conditionalFormatting sqref="O183">
    <cfRule type="cellIs" dxfId="1822" priority="1758" stopIfTrue="1" operator="lessThan">
      <formula>G183</formula>
    </cfRule>
  </conditionalFormatting>
  <conditionalFormatting sqref="O183">
    <cfRule type="cellIs" dxfId="1821" priority="1757" stopIfTrue="1" operator="lessThan">
      <formula>G183</formula>
    </cfRule>
  </conditionalFormatting>
  <conditionalFormatting sqref="O183">
    <cfRule type="cellIs" dxfId="1820" priority="1756" stopIfTrue="1" operator="lessThan">
      <formula>G183</formula>
    </cfRule>
  </conditionalFormatting>
  <conditionalFormatting sqref="O183">
    <cfRule type="cellIs" dxfId="1819" priority="1755" stopIfTrue="1" operator="lessThan">
      <formula>G183</formula>
    </cfRule>
  </conditionalFormatting>
  <conditionalFormatting sqref="O183">
    <cfRule type="cellIs" dxfId="1818" priority="1754" stopIfTrue="1" operator="lessThan">
      <formula>G183</formula>
    </cfRule>
  </conditionalFormatting>
  <conditionalFormatting sqref="O183">
    <cfRule type="cellIs" dxfId="1817" priority="1753" stopIfTrue="1" operator="lessThan">
      <formula>G183</formula>
    </cfRule>
  </conditionalFormatting>
  <conditionalFormatting sqref="O183">
    <cfRule type="cellIs" dxfId="1816" priority="1752" stopIfTrue="1" operator="lessThan">
      <formula>G183</formula>
    </cfRule>
  </conditionalFormatting>
  <conditionalFormatting sqref="O183">
    <cfRule type="cellIs" dxfId="1815" priority="1751" stopIfTrue="1" operator="lessThan">
      <formula>G183</formula>
    </cfRule>
  </conditionalFormatting>
  <conditionalFormatting sqref="O183">
    <cfRule type="cellIs" dxfId="1814" priority="1750" stopIfTrue="1" operator="lessThan">
      <formula>G183</formula>
    </cfRule>
  </conditionalFormatting>
  <conditionalFormatting sqref="O183">
    <cfRule type="cellIs" dxfId="1813" priority="1749" stopIfTrue="1" operator="lessThan">
      <formula>G183</formula>
    </cfRule>
  </conditionalFormatting>
  <conditionalFormatting sqref="O183">
    <cfRule type="cellIs" dxfId="1812" priority="1748" stopIfTrue="1" operator="lessThan">
      <formula>G183</formula>
    </cfRule>
  </conditionalFormatting>
  <conditionalFormatting sqref="O183">
    <cfRule type="cellIs" dxfId="1811" priority="1747" stopIfTrue="1" operator="lessThan">
      <formula>G183</formula>
    </cfRule>
  </conditionalFormatting>
  <conditionalFormatting sqref="O183">
    <cfRule type="cellIs" dxfId="1810" priority="1746" stopIfTrue="1" operator="lessThan">
      <formula>G183</formula>
    </cfRule>
  </conditionalFormatting>
  <conditionalFormatting sqref="O183">
    <cfRule type="cellIs" dxfId="1809" priority="1745" stopIfTrue="1" operator="lessThan">
      <formula>G183</formula>
    </cfRule>
  </conditionalFormatting>
  <conditionalFormatting sqref="O183">
    <cfRule type="cellIs" dxfId="1808" priority="1744" stopIfTrue="1" operator="lessThan">
      <formula>G183</formula>
    </cfRule>
  </conditionalFormatting>
  <conditionalFormatting sqref="O183">
    <cfRule type="cellIs" dxfId="1807" priority="1743" stopIfTrue="1" operator="lessThan">
      <formula>G183</formula>
    </cfRule>
  </conditionalFormatting>
  <conditionalFormatting sqref="O183">
    <cfRule type="cellIs" dxfId="1806" priority="1742" stopIfTrue="1" operator="lessThan">
      <formula>G183</formula>
    </cfRule>
  </conditionalFormatting>
  <conditionalFormatting sqref="O183">
    <cfRule type="cellIs" dxfId="1805" priority="1741" stopIfTrue="1" operator="lessThan">
      <formula>G183</formula>
    </cfRule>
  </conditionalFormatting>
  <conditionalFormatting sqref="O183">
    <cfRule type="cellIs" dxfId="1804" priority="1740" stopIfTrue="1" operator="lessThan">
      <formula>G183</formula>
    </cfRule>
  </conditionalFormatting>
  <conditionalFormatting sqref="O183">
    <cfRule type="cellIs" dxfId="1803" priority="1739" stopIfTrue="1" operator="lessThan">
      <formula>G183</formula>
    </cfRule>
  </conditionalFormatting>
  <conditionalFormatting sqref="O183">
    <cfRule type="cellIs" dxfId="1802" priority="1738" stopIfTrue="1" operator="lessThan">
      <formula>G183</formula>
    </cfRule>
  </conditionalFormatting>
  <conditionalFormatting sqref="O183">
    <cfRule type="cellIs" dxfId="1801" priority="1737" stopIfTrue="1" operator="lessThan">
      <formula>G183</formula>
    </cfRule>
  </conditionalFormatting>
  <conditionalFormatting sqref="O183">
    <cfRule type="cellIs" dxfId="1800" priority="1736" stopIfTrue="1" operator="lessThan">
      <formula>G183</formula>
    </cfRule>
  </conditionalFormatting>
  <conditionalFormatting sqref="O183">
    <cfRule type="cellIs" dxfId="1799" priority="1735" stopIfTrue="1" operator="lessThan">
      <formula>G183</formula>
    </cfRule>
  </conditionalFormatting>
  <conditionalFormatting sqref="O183">
    <cfRule type="cellIs" dxfId="1798" priority="1734" stopIfTrue="1" operator="lessThan">
      <formula>G183</formula>
    </cfRule>
  </conditionalFormatting>
  <conditionalFormatting sqref="O183">
    <cfRule type="cellIs" dxfId="1797" priority="1733" stopIfTrue="1" operator="lessThan">
      <formula>G183</formula>
    </cfRule>
  </conditionalFormatting>
  <conditionalFormatting sqref="O183">
    <cfRule type="cellIs" dxfId="1796" priority="1732" stopIfTrue="1" operator="lessThan">
      <formula>G183</formula>
    </cfRule>
  </conditionalFormatting>
  <conditionalFormatting sqref="O183">
    <cfRule type="cellIs" dxfId="1795" priority="1731" stopIfTrue="1" operator="lessThan">
      <formula>G183</formula>
    </cfRule>
  </conditionalFormatting>
  <conditionalFormatting sqref="O183">
    <cfRule type="cellIs" dxfId="1794" priority="1730" stopIfTrue="1" operator="lessThan">
      <formula>G183</formula>
    </cfRule>
  </conditionalFormatting>
  <conditionalFormatting sqref="O183">
    <cfRule type="cellIs" dxfId="1793" priority="1729" stopIfTrue="1" operator="lessThan">
      <formula>G183</formula>
    </cfRule>
  </conditionalFormatting>
  <conditionalFormatting sqref="O183">
    <cfRule type="cellIs" dxfId="1792" priority="1728" stopIfTrue="1" operator="lessThan">
      <formula>G183</formula>
    </cfRule>
  </conditionalFormatting>
  <conditionalFormatting sqref="O183">
    <cfRule type="cellIs" dxfId="1791" priority="1727" stopIfTrue="1" operator="lessThan">
      <formula>G183</formula>
    </cfRule>
  </conditionalFormatting>
  <conditionalFormatting sqref="O183">
    <cfRule type="cellIs" dxfId="1790" priority="1726" stopIfTrue="1" operator="lessThan">
      <formula>G183</formula>
    </cfRule>
  </conditionalFormatting>
  <conditionalFormatting sqref="O183">
    <cfRule type="cellIs" dxfId="1789" priority="1725" stopIfTrue="1" operator="lessThan">
      <formula>G183</formula>
    </cfRule>
  </conditionalFormatting>
  <conditionalFormatting sqref="O183">
    <cfRule type="cellIs" dxfId="1788" priority="1724" stopIfTrue="1" operator="lessThan">
      <formula>G183</formula>
    </cfRule>
  </conditionalFormatting>
  <conditionalFormatting sqref="O183">
    <cfRule type="cellIs" dxfId="1787" priority="1723" stopIfTrue="1" operator="lessThan">
      <formula>G183</formula>
    </cfRule>
  </conditionalFormatting>
  <conditionalFormatting sqref="O183">
    <cfRule type="cellIs" dxfId="1786" priority="1722" stopIfTrue="1" operator="lessThan">
      <formula>G183</formula>
    </cfRule>
  </conditionalFormatting>
  <conditionalFormatting sqref="O183">
    <cfRule type="cellIs" dxfId="1785" priority="1721" stopIfTrue="1" operator="lessThan">
      <formula>G183</formula>
    </cfRule>
  </conditionalFormatting>
  <conditionalFormatting sqref="O183">
    <cfRule type="cellIs" dxfId="1784" priority="1720" stopIfTrue="1" operator="lessThan">
      <formula>G183</formula>
    </cfRule>
  </conditionalFormatting>
  <conditionalFormatting sqref="O183">
    <cfRule type="cellIs" dxfId="1783" priority="1719" stopIfTrue="1" operator="lessThan">
      <formula>G183</formula>
    </cfRule>
  </conditionalFormatting>
  <conditionalFormatting sqref="O183">
    <cfRule type="cellIs" dxfId="1782" priority="1718" stopIfTrue="1" operator="lessThan">
      <formula>G183</formula>
    </cfRule>
  </conditionalFormatting>
  <conditionalFormatting sqref="O183">
    <cfRule type="cellIs" dxfId="1781" priority="1717" stopIfTrue="1" operator="lessThan">
      <formula>G183</formula>
    </cfRule>
  </conditionalFormatting>
  <conditionalFormatting sqref="O183">
    <cfRule type="cellIs" dxfId="1780" priority="1716" stopIfTrue="1" operator="lessThan">
      <formula>G183</formula>
    </cfRule>
  </conditionalFormatting>
  <conditionalFormatting sqref="O183">
    <cfRule type="cellIs" dxfId="1779" priority="1715" stopIfTrue="1" operator="lessThan">
      <formula>G183</formula>
    </cfRule>
  </conditionalFormatting>
  <conditionalFormatting sqref="O183">
    <cfRule type="cellIs" dxfId="1778" priority="1714" stopIfTrue="1" operator="lessThan">
      <formula>G183</formula>
    </cfRule>
  </conditionalFormatting>
  <conditionalFormatting sqref="O183">
    <cfRule type="cellIs" dxfId="1777" priority="1713" stopIfTrue="1" operator="lessThan">
      <formula>G183</formula>
    </cfRule>
  </conditionalFormatting>
  <conditionalFormatting sqref="O183">
    <cfRule type="cellIs" dxfId="1776" priority="1712" stopIfTrue="1" operator="lessThan">
      <formula>G183</formula>
    </cfRule>
  </conditionalFormatting>
  <conditionalFormatting sqref="O183">
    <cfRule type="cellIs" dxfId="1775" priority="1711" stopIfTrue="1" operator="lessThan">
      <formula>G183</formula>
    </cfRule>
  </conditionalFormatting>
  <conditionalFormatting sqref="O183">
    <cfRule type="cellIs" dxfId="1774" priority="1710" stopIfTrue="1" operator="lessThan">
      <formula>G183</formula>
    </cfRule>
  </conditionalFormatting>
  <conditionalFormatting sqref="O183">
    <cfRule type="cellIs" dxfId="1773" priority="1709" stopIfTrue="1" operator="lessThan">
      <formula>G183</formula>
    </cfRule>
  </conditionalFormatting>
  <conditionalFormatting sqref="O183">
    <cfRule type="cellIs" dxfId="1772" priority="1708" stopIfTrue="1" operator="lessThan">
      <formula>G183</formula>
    </cfRule>
  </conditionalFormatting>
  <conditionalFormatting sqref="O183">
    <cfRule type="cellIs" dxfId="1771" priority="1707" stopIfTrue="1" operator="lessThan">
      <formula>G183</formula>
    </cfRule>
  </conditionalFormatting>
  <conditionalFormatting sqref="O183">
    <cfRule type="cellIs" dxfId="1770" priority="1706" stopIfTrue="1" operator="lessThan">
      <formula>G183</formula>
    </cfRule>
  </conditionalFormatting>
  <conditionalFormatting sqref="O183">
    <cfRule type="cellIs" dxfId="1769" priority="1705" stopIfTrue="1" operator="lessThan">
      <formula>G183</formula>
    </cfRule>
  </conditionalFormatting>
  <conditionalFormatting sqref="O183">
    <cfRule type="cellIs" dxfId="1768" priority="1704" stopIfTrue="1" operator="lessThan">
      <formula>G183</formula>
    </cfRule>
  </conditionalFormatting>
  <conditionalFormatting sqref="O183">
    <cfRule type="cellIs" dxfId="1767" priority="1703" stopIfTrue="1" operator="lessThan">
      <formula>G183</formula>
    </cfRule>
  </conditionalFormatting>
  <conditionalFormatting sqref="O183">
    <cfRule type="cellIs" dxfId="1766" priority="1702" stopIfTrue="1" operator="lessThan">
      <formula>G183</formula>
    </cfRule>
  </conditionalFormatting>
  <conditionalFormatting sqref="O183">
    <cfRule type="cellIs" dxfId="1765" priority="1701" stopIfTrue="1" operator="lessThan">
      <formula>G183</formula>
    </cfRule>
  </conditionalFormatting>
  <conditionalFormatting sqref="O183">
    <cfRule type="cellIs" dxfId="1764" priority="1700" stopIfTrue="1" operator="lessThan">
      <formula>G183</formula>
    </cfRule>
  </conditionalFormatting>
  <conditionalFormatting sqref="O183">
    <cfRule type="cellIs" dxfId="1763" priority="1699" stopIfTrue="1" operator="lessThan">
      <formula>G183</formula>
    </cfRule>
  </conditionalFormatting>
  <conditionalFormatting sqref="O183">
    <cfRule type="cellIs" dxfId="1762" priority="1698" stopIfTrue="1" operator="lessThan">
      <formula>G183</formula>
    </cfRule>
  </conditionalFormatting>
  <conditionalFormatting sqref="O183">
    <cfRule type="cellIs" dxfId="1761" priority="1697" stopIfTrue="1" operator="lessThan">
      <formula>G183</formula>
    </cfRule>
  </conditionalFormatting>
  <conditionalFormatting sqref="O183">
    <cfRule type="cellIs" dxfId="1760" priority="1696" stopIfTrue="1" operator="lessThan">
      <formula>G183</formula>
    </cfRule>
  </conditionalFormatting>
  <conditionalFormatting sqref="O183">
    <cfRule type="cellIs" dxfId="1759" priority="1695" stopIfTrue="1" operator="lessThan">
      <formula>G183</formula>
    </cfRule>
  </conditionalFormatting>
  <conditionalFormatting sqref="O183">
    <cfRule type="cellIs" dxfId="1758" priority="1694" stopIfTrue="1" operator="lessThan">
      <formula>G183</formula>
    </cfRule>
  </conditionalFormatting>
  <conditionalFormatting sqref="O183">
    <cfRule type="cellIs" dxfId="1757" priority="1693" stopIfTrue="1" operator="lessThan">
      <formula>G183</formula>
    </cfRule>
  </conditionalFormatting>
  <conditionalFormatting sqref="O183">
    <cfRule type="cellIs" dxfId="1756" priority="1692" stopIfTrue="1" operator="lessThan">
      <formula>G183</formula>
    </cfRule>
  </conditionalFormatting>
  <conditionalFormatting sqref="O183">
    <cfRule type="cellIs" dxfId="1755" priority="1691" stopIfTrue="1" operator="lessThan">
      <formula>G183</formula>
    </cfRule>
  </conditionalFormatting>
  <conditionalFormatting sqref="O183">
    <cfRule type="cellIs" dxfId="1754" priority="1690" stopIfTrue="1" operator="lessThan">
      <formula>G183</formula>
    </cfRule>
  </conditionalFormatting>
  <conditionalFormatting sqref="O183">
    <cfRule type="cellIs" dxfId="1753" priority="1689" stopIfTrue="1" operator="lessThan">
      <formula>G183</formula>
    </cfRule>
  </conditionalFormatting>
  <conditionalFormatting sqref="O183">
    <cfRule type="cellIs" dxfId="1752" priority="1688" stopIfTrue="1" operator="lessThan">
      <formula>G183</formula>
    </cfRule>
  </conditionalFormatting>
  <conditionalFormatting sqref="O183">
    <cfRule type="cellIs" dxfId="1751" priority="1687" stopIfTrue="1" operator="lessThan">
      <formula>G183</formula>
    </cfRule>
  </conditionalFormatting>
  <conditionalFormatting sqref="O183">
    <cfRule type="cellIs" dxfId="1750" priority="1686" stopIfTrue="1" operator="lessThan">
      <formula>G183</formula>
    </cfRule>
  </conditionalFormatting>
  <conditionalFormatting sqref="O183">
    <cfRule type="cellIs" dxfId="1749" priority="1685" stopIfTrue="1" operator="lessThan">
      <formula>G183</formula>
    </cfRule>
  </conditionalFormatting>
  <conditionalFormatting sqref="O183">
    <cfRule type="cellIs" dxfId="1748" priority="1684" stopIfTrue="1" operator="lessThan">
      <formula>G183</formula>
    </cfRule>
  </conditionalFormatting>
  <conditionalFormatting sqref="O183">
    <cfRule type="cellIs" dxfId="1747" priority="1683" stopIfTrue="1" operator="lessThan">
      <formula>G183</formula>
    </cfRule>
  </conditionalFormatting>
  <conditionalFormatting sqref="O183">
    <cfRule type="cellIs" dxfId="1746" priority="1682" stopIfTrue="1" operator="lessThan">
      <formula>G183</formula>
    </cfRule>
  </conditionalFormatting>
  <conditionalFormatting sqref="O183">
    <cfRule type="cellIs" dxfId="1745" priority="1681" stopIfTrue="1" operator="lessThan">
      <formula>G183</formula>
    </cfRule>
  </conditionalFormatting>
  <conditionalFormatting sqref="O183">
    <cfRule type="cellIs" dxfId="1744" priority="1680" stopIfTrue="1" operator="lessThan">
      <formula>G183</formula>
    </cfRule>
  </conditionalFormatting>
  <conditionalFormatting sqref="O183">
    <cfRule type="cellIs" dxfId="1743" priority="1679" stopIfTrue="1" operator="lessThan">
      <formula>G183</formula>
    </cfRule>
  </conditionalFormatting>
  <conditionalFormatting sqref="O183">
    <cfRule type="cellIs" dxfId="1742" priority="1678" stopIfTrue="1" operator="lessThan">
      <formula>G183</formula>
    </cfRule>
  </conditionalFormatting>
  <conditionalFormatting sqref="O183">
    <cfRule type="cellIs" dxfId="1741" priority="1677" stopIfTrue="1" operator="lessThan">
      <formula>G183</formula>
    </cfRule>
  </conditionalFormatting>
  <conditionalFormatting sqref="O183">
    <cfRule type="cellIs" dxfId="1740" priority="1676" stopIfTrue="1" operator="lessThan">
      <formula>G183</formula>
    </cfRule>
  </conditionalFormatting>
  <conditionalFormatting sqref="O183">
    <cfRule type="cellIs" dxfId="1739" priority="1675" stopIfTrue="1" operator="lessThan">
      <formula>G183</formula>
    </cfRule>
  </conditionalFormatting>
  <conditionalFormatting sqref="O183">
    <cfRule type="cellIs" dxfId="1738" priority="1674" stopIfTrue="1" operator="lessThan">
      <formula>G183</formula>
    </cfRule>
  </conditionalFormatting>
  <conditionalFormatting sqref="O183">
    <cfRule type="cellIs" dxfId="1737" priority="1673" stopIfTrue="1" operator="lessThan">
      <formula>G183</formula>
    </cfRule>
  </conditionalFormatting>
  <conditionalFormatting sqref="O183">
    <cfRule type="cellIs" dxfId="1736" priority="1672" stopIfTrue="1" operator="lessThan">
      <formula>G183</formula>
    </cfRule>
  </conditionalFormatting>
  <conditionalFormatting sqref="O183">
    <cfRule type="cellIs" dxfId="1735" priority="1671" stopIfTrue="1" operator="lessThan">
      <formula>G183</formula>
    </cfRule>
  </conditionalFormatting>
  <conditionalFormatting sqref="O183">
    <cfRule type="cellIs" dxfId="1734" priority="1670" stopIfTrue="1" operator="lessThan">
      <formula>G183</formula>
    </cfRule>
  </conditionalFormatting>
  <conditionalFormatting sqref="O183">
    <cfRule type="cellIs" dxfId="1733" priority="1669" stopIfTrue="1" operator="lessThan">
      <formula>G183</formula>
    </cfRule>
  </conditionalFormatting>
  <conditionalFormatting sqref="O183">
    <cfRule type="cellIs" dxfId="1732" priority="1668" stopIfTrue="1" operator="lessThan">
      <formula>G183</formula>
    </cfRule>
  </conditionalFormatting>
  <conditionalFormatting sqref="O183">
    <cfRule type="cellIs" dxfId="1731" priority="1667" stopIfTrue="1" operator="lessThan">
      <formula>G183</formula>
    </cfRule>
  </conditionalFormatting>
  <conditionalFormatting sqref="O183">
    <cfRule type="cellIs" dxfId="1730" priority="1666" stopIfTrue="1" operator="lessThan">
      <formula>G183</formula>
    </cfRule>
  </conditionalFormatting>
  <conditionalFormatting sqref="O183">
    <cfRule type="cellIs" dxfId="1729" priority="1665" stopIfTrue="1" operator="lessThan">
      <formula>G183</formula>
    </cfRule>
  </conditionalFormatting>
  <conditionalFormatting sqref="O183">
    <cfRule type="cellIs" dxfId="1728" priority="1664" stopIfTrue="1" operator="lessThan">
      <formula>G183</formula>
    </cfRule>
  </conditionalFormatting>
  <conditionalFormatting sqref="O183">
    <cfRule type="cellIs" dxfId="1727" priority="1663" stopIfTrue="1" operator="lessThan">
      <formula>G183</formula>
    </cfRule>
  </conditionalFormatting>
  <conditionalFormatting sqref="O183">
    <cfRule type="cellIs" dxfId="1726" priority="1662" stopIfTrue="1" operator="lessThan">
      <formula>G183</formula>
    </cfRule>
  </conditionalFormatting>
  <conditionalFormatting sqref="O183">
    <cfRule type="cellIs" dxfId="1725" priority="1661" stopIfTrue="1" operator="lessThan">
      <formula>G183</formula>
    </cfRule>
  </conditionalFormatting>
  <conditionalFormatting sqref="O183">
    <cfRule type="cellIs" dxfId="1724" priority="1660" stopIfTrue="1" operator="lessThan">
      <formula>G183</formula>
    </cfRule>
  </conditionalFormatting>
  <conditionalFormatting sqref="O183">
    <cfRule type="cellIs" dxfId="1723" priority="1659" stopIfTrue="1" operator="lessThan">
      <formula>G183</formula>
    </cfRule>
  </conditionalFormatting>
  <conditionalFormatting sqref="O183">
    <cfRule type="cellIs" dxfId="1722" priority="1658" stopIfTrue="1" operator="lessThan">
      <formula>G183</formula>
    </cfRule>
  </conditionalFormatting>
  <conditionalFormatting sqref="O183">
    <cfRule type="cellIs" dxfId="1721" priority="1657" stopIfTrue="1" operator="lessThan">
      <formula>G183</formula>
    </cfRule>
  </conditionalFormatting>
  <conditionalFormatting sqref="O183">
    <cfRule type="cellIs" dxfId="1720" priority="1656" stopIfTrue="1" operator="lessThan">
      <formula>G183</formula>
    </cfRule>
  </conditionalFormatting>
  <conditionalFormatting sqref="O183">
    <cfRule type="cellIs" dxfId="1719" priority="1655" stopIfTrue="1" operator="lessThan">
      <formula>G183</formula>
    </cfRule>
  </conditionalFormatting>
  <conditionalFormatting sqref="O183">
    <cfRule type="cellIs" dxfId="1718" priority="1654" stopIfTrue="1" operator="lessThan">
      <formula>G183</formula>
    </cfRule>
  </conditionalFormatting>
  <conditionalFormatting sqref="O183">
    <cfRule type="cellIs" dxfId="1717" priority="1653" stopIfTrue="1" operator="lessThan">
      <formula>G183</formula>
    </cfRule>
  </conditionalFormatting>
  <conditionalFormatting sqref="O183">
    <cfRule type="cellIs" dxfId="1716" priority="1652" stopIfTrue="1" operator="lessThan">
      <formula>G183</formula>
    </cfRule>
  </conditionalFormatting>
  <conditionalFormatting sqref="O183">
    <cfRule type="cellIs" dxfId="1715" priority="1651" stopIfTrue="1" operator="lessThan">
      <formula>G183</formula>
    </cfRule>
  </conditionalFormatting>
  <conditionalFormatting sqref="O183">
    <cfRule type="cellIs" dxfId="1714" priority="1650" stopIfTrue="1" operator="lessThan">
      <formula>G183</formula>
    </cfRule>
  </conditionalFormatting>
  <conditionalFormatting sqref="O183">
    <cfRule type="cellIs" dxfId="1713" priority="1649" stopIfTrue="1" operator="lessThan">
      <formula>G183</formula>
    </cfRule>
  </conditionalFormatting>
  <conditionalFormatting sqref="O183">
    <cfRule type="cellIs" dxfId="1712" priority="1648" stopIfTrue="1" operator="lessThan">
      <formula>G183</formula>
    </cfRule>
  </conditionalFormatting>
  <conditionalFormatting sqref="O183">
    <cfRule type="cellIs" dxfId="1711" priority="1647" stopIfTrue="1" operator="lessThan">
      <formula>G183</formula>
    </cfRule>
  </conditionalFormatting>
  <conditionalFormatting sqref="O183">
    <cfRule type="cellIs" dxfId="1710" priority="1646" stopIfTrue="1" operator="lessThan">
      <formula>G183</formula>
    </cfRule>
  </conditionalFormatting>
  <conditionalFormatting sqref="O183">
    <cfRule type="cellIs" dxfId="1709" priority="1645" stopIfTrue="1" operator="lessThan">
      <formula>G183</formula>
    </cfRule>
  </conditionalFormatting>
  <conditionalFormatting sqref="O183">
    <cfRule type="cellIs" dxfId="1708" priority="1644" stopIfTrue="1" operator="lessThan">
      <formula>G183</formula>
    </cfRule>
  </conditionalFormatting>
  <conditionalFormatting sqref="O183">
    <cfRule type="cellIs" dxfId="1707" priority="1643" stopIfTrue="1" operator="lessThan">
      <formula>G183</formula>
    </cfRule>
  </conditionalFormatting>
  <conditionalFormatting sqref="O183">
    <cfRule type="cellIs" dxfId="1706" priority="1642" stopIfTrue="1" operator="lessThan">
      <formula>G183</formula>
    </cfRule>
  </conditionalFormatting>
  <conditionalFormatting sqref="O183">
    <cfRule type="cellIs" dxfId="1705" priority="1641" stopIfTrue="1" operator="lessThan">
      <formula>G183</formula>
    </cfRule>
  </conditionalFormatting>
  <conditionalFormatting sqref="Y183">
    <cfRule type="cellIs" dxfId="1704" priority="1640" stopIfTrue="1" operator="lessThan">
      <formula>J183</formula>
    </cfRule>
  </conditionalFormatting>
  <conditionalFormatting sqref="Y183">
    <cfRule type="cellIs" dxfId="1703" priority="1639" stopIfTrue="1" operator="lessThan">
      <formula>J183</formula>
    </cfRule>
  </conditionalFormatting>
  <conditionalFormatting sqref="Y183">
    <cfRule type="cellIs" dxfId="1702" priority="1638" stopIfTrue="1" operator="lessThan">
      <formula>J183</formula>
    </cfRule>
  </conditionalFormatting>
  <conditionalFormatting sqref="Y183">
    <cfRule type="cellIs" dxfId="1701" priority="1637" stopIfTrue="1" operator="lessThan">
      <formula>J183</formula>
    </cfRule>
  </conditionalFormatting>
  <conditionalFormatting sqref="Y183">
    <cfRule type="cellIs" dxfId="1700" priority="1636" stopIfTrue="1" operator="lessThan">
      <formula>J183</formula>
    </cfRule>
  </conditionalFormatting>
  <conditionalFormatting sqref="Y183">
    <cfRule type="cellIs" dxfId="1699" priority="1635" stopIfTrue="1" operator="lessThan">
      <formula>J183</formula>
    </cfRule>
  </conditionalFormatting>
  <conditionalFormatting sqref="Y183">
    <cfRule type="cellIs" dxfId="1698" priority="1634" stopIfTrue="1" operator="lessThan">
      <formula>J183</formula>
    </cfRule>
  </conditionalFormatting>
  <conditionalFormatting sqref="Y183">
    <cfRule type="cellIs" dxfId="1697" priority="1633" stopIfTrue="1" operator="lessThan">
      <formula>J183</formula>
    </cfRule>
  </conditionalFormatting>
  <conditionalFormatting sqref="Y183">
    <cfRule type="cellIs" dxfId="1696" priority="1632" stopIfTrue="1" operator="lessThan">
      <formula>J183</formula>
    </cfRule>
  </conditionalFormatting>
  <conditionalFormatting sqref="Y183">
    <cfRule type="cellIs" dxfId="1695" priority="1631" stopIfTrue="1" operator="lessThan">
      <formula>J183</formula>
    </cfRule>
  </conditionalFormatting>
  <conditionalFormatting sqref="Y183">
    <cfRule type="cellIs" dxfId="1694" priority="1630" stopIfTrue="1" operator="lessThan">
      <formula>J183</formula>
    </cfRule>
  </conditionalFormatting>
  <conditionalFormatting sqref="Y183">
    <cfRule type="cellIs" dxfId="1693" priority="1629" stopIfTrue="1" operator="lessThan">
      <formula>J183</formula>
    </cfRule>
  </conditionalFormatting>
  <conditionalFormatting sqref="X183">
    <cfRule type="cellIs" dxfId="1692" priority="1628" stopIfTrue="1" operator="lessThan">
      <formula>J183</formula>
    </cfRule>
  </conditionalFormatting>
  <conditionalFormatting sqref="X183">
    <cfRule type="cellIs" dxfId="1691" priority="1627" stopIfTrue="1" operator="lessThan">
      <formula>J183</formula>
    </cfRule>
  </conditionalFormatting>
  <conditionalFormatting sqref="X183">
    <cfRule type="cellIs" dxfId="1690" priority="1626" stopIfTrue="1" operator="lessThan">
      <formula>J183</formula>
    </cfRule>
  </conditionalFormatting>
  <conditionalFormatting sqref="Y183">
    <cfRule type="cellIs" dxfId="1689" priority="1625" stopIfTrue="1" operator="lessThan">
      <formula>J183</formula>
    </cfRule>
  </conditionalFormatting>
  <conditionalFormatting sqref="X183">
    <cfRule type="cellIs" dxfId="1688" priority="1624" stopIfTrue="1" operator="lessThan">
      <formula>J183</formula>
    </cfRule>
  </conditionalFormatting>
  <conditionalFormatting sqref="X183">
    <cfRule type="cellIs" dxfId="1687" priority="1623" stopIfTrue="1" operator="lessThan">
      <formula>J183</formula>
    </cfRule>
  </conditionalFormatting>
  <conditionalFormatting sqref="Y183">
    <cfRule type="cellIs" dxfId="1686" priority="1622" stopIfTrue="1" operator="lessThan">
      <formula>J183</formula>
    </cfRule>
  </conditionalFormatting>
  <conditionalFormatting sqref="Y183">
    <cfRule type="cellIs" dxfId="1685" priority="1621" stopIfTrue="1" operator="lessThan">
      <formula>J183</formula>
    </cfRule>
  </conditionalFormatting>
  <conditionalFormatting sqref="Y183">
    <cfRule type="cellIs" dxfId="1684" priority="1620" stopIfTrue="1" operator="lessThan">
      <formula>J183</formula>
    </cfRule>
  </conditionalFormatting>
  <conditionalFormatting sqref="Y183">
    <cfRule type="cellIs" dxfId="1683" priority="1619" stopIfTrue="1" operator="lessThan">
      <formula>J183</formula>
    </cfRule>
  </conditionalFormatting>
  <conditionalFormatting sqref="Y183">
    <cfRule type="cellIs" dxfId="1682" priority="1618" stopIfTrue="1" operator="lessThan">
      <formula>J183</formula>
    </cfRule>
  </conditionalFormatting>
  <conditionalFormatting sqref="Y183">
    <cfRule type="cellIs" dxfId="1681" priority="1617" stopIfTrue="1" operator="lessThan">
      <formula>J183</formula>
    </cfRule>
  </conditionalFormatting>
  <conditionalFormatting sqref="Y183">
    <cfRule type="cellIs" dxfId="1680" priority="1616" stopIfTrue="1" operator="lessThan">
      <formula>J183</formula>
    </cfRule>
  </conditionalFormatting>
  <conditionalFormatting sqref="Y183">
    <cfRule type="cellIs" dxfId="1679" priority="1615" stopIfTrue="1" operator="lessThan">
      <formula>J183</formula>
    </cfRule>
  </conditionalFormatting>
  <conditionalFormatting sqref="Y183">
    <cfRule type="cellIs" dxfId="1678" priority="1614" stopIfTrue="1" operator="lessThan">
      <formula>J183</formula>
    </cfRule>
  </conditionalFormatting>
  <conditionalFormatting sqref="Y183">
    <cfRule type="cellIs" dxfId="1677" priority="1613" stopIfTrue="1" operator="lessThan">
      <formula>J183</formula>
    </cfRule>
  </conditionalFormatting>
  <conditionalFormatting sqref="Y183">
    <cfRule type="cellIs" dxfId="1676" priority="1612" stopIfTrue="1" operator="lessThan">
      <formula>J183</formula>
    </cfRule>
  </conditionalFormatting>
  <conditionalFormatting sqref="Y183">
    <cfRule type="cellIs" dxfId="1675" priority="1611" stopIfTrue="1" operator="lessThan">
      <formula>J183</formula>
    </cfRule>
  </conditionalFormatting>
  <conditionalFormatting sqref="X183">
    <cfRule type="cellIs" dxfId="1674" priority="1610" stopIfTrue="1" operator="lessThan">
      <formula>J183</formula>
    </cfRule>
  </conditionalFormatting>
  <conditionalFormatting sqref="X183">
    <cfRule type="cellIs" dxfId="1673" priority="1609" stopIfTrue="1" operator="lessThan">
      <formula>J183</formula>
    </cfRule>
  </conditionalFormatting>
  <conditionalFormatting sqref="X183">
    <cfRule type="cellIs" dxfId="1672" priority="1608" stopIfTrue="1" operator="lessThan">
      <formula>J183</formula>
    </cfRule>
  </conditionalFormatting>
  <conditionalFormatting sqref="Y183">
    <cfRule type="cellIs" dxfId="1671" priority="1607" stopIfTrue="1" operator="lessThan">
      <formula>J183</formula>
    </cfRule>
  </conditionalFormatting>
  <conditionalFormatting sqref="X183">
    <cfRule type="cellIs" dxfId="1670" priority="1606" stopIfTrue="1" operator="lessThan">
      <formula>J183</formula>
    </cfRule>
  </conditionalFormatting>
  <conditionalFormatting sqref="X183">
    <cfRule type="cellIs" dxfId="1669" priority="1605" stopIfTrue="1" operator="lessThan">
      <formula>J183</formula>
    </cfRule>
  </conditionalFormatting>
  <conditionalFormatting sqref="O184">
    <cfRule type="cellIs" dxfId="1668" priority="1604" stopIfTrue="1" operator="lessThan">
      <formula>G184</formula>
    </cfRule>
  </conditionalFormatting>
  <conditionalFormatting sqref="O184">
    <cfRule type="cellIs" dxfId="1667" priority="1603" stopIfTrue="1" operator="lessThan">
      <formula>G184</formula>
    </cfRule>
  </conditionalFormatting>
  <conditionalFormatting sqref="O184">
    <cfRule type="cellIs" dxfId="1666" priority="1602" stopIfTrue="1" operator="lessThan">
      <formula>G184</formula>
    </cfRule>
  </conditionalFormatting>
  <conditionalFormatting sqref="O184">
    <cfRule type="cellIs" dxfId="1665" priority="1601" stopIfTrue="1" operator="lessThan">
      <formula>G184</formula>
    </cfRule>
  </conditionalFormatting>
  <conditionalFormatting sqref="O184">
    <cfRule type="cellIs" dxfId="1664" priority="1600" stopIfTrue="1" operator="lessThan">
      <formula>G184</formula>
    </cfRule>
  </conditionalFormatting>
  <conditionalFormatting sqref="O184">
    <cfRule type="cellIs" dxfId="1663" priority="1599" stopIfTrue="1" operator="lessThan">
      <formula>G184</formula>
    </cfRule>
  </conditionalFormatting>
  <conditionalFormatting sqref="O184">
    <cfRule type="cellIs" dxfId="1662" priority="1598" stopIfTrue="1" operator="lessThan">
      <formula>G184</formula>
    </cfRule>
  </conditionalFormatting>
  <conditionalFormatting sqref="O184">
    <cfRule type="cellIs" dxfId="1661" priority="1597" stopIfTrue="1" operator="lessThan">
      <formula>G184</formula>
    </cfRule>
  </conditionalFormatting>
  <conditionalFormatting sqref="O184">
    <cfRule type="cellIs" dxfId="1660" priority="1596" stopIfTrue="1" operator="lessThan">
      <formula>G184</formula>
    </cfRule>
  </conditionalFormatting>
  <conditionalFormatting sqref="O184">
    <cfRule type="cellIs" dxfId="1659" priority="1595" stopIfTrue="1" operator="lessThan">
      <formula>G184</formula>
    </cfRule>
  </conditionalFormatting>
  <conditionalFormatting sqref="O184">
    <cfRule type="cellIs" dxfId="1658" priority="1594" stopIfTrue="1" operator="lessThan">
      <formula>G184</formula>
    </cfRule>
  </conditionalFormatting>
  <conditionalFormatting sqref="O184">
    <cfRule type="cellIs" dxfId="1657" priority="1593" stopIfTrue="1" operator="lessThan">
      <formula>G184</formula>
    </cfRule>
  </conditionalFormatting>
  <conditionalFormatting sqref="O184">
    <cfRule type="cellIs" dxfId="1656" priority="1592" stopIfTrue="1" operator="lessThan">
      <formula>G184</formula>
    </cfRule>
  </conditionalFormatting>
  <conditionalFormatting sqref="O184">
    <cfRule type="cellIs" dxfId="1655" priority="1591" stopIfTrue="1" operator="lessThan">
      <formula>G184</formula>
    </cfRule>
  </conditionalFormatting>
  <conditionalFormatting sqref="O184">
    <cfRule type="cellIs" dxfId="1654" priority="1590" stopIfTrue="1" operator="lessThan">
      <formula>G184</formula>
    </cfRule>
  </conditionalFormatting>
  <conditionalFormatting sqref="O184">
    <cfRule type="cellIs" dxfId="1653" priority="1589" stopIfTrue="1" operator="lessThan">
      <formula>G184</formula>
    </cfRule>
  </conditionalFormatting>
  <conditionalFormatting sqref="O184">
    <cfRule type="cellIs" dxfId="1652" priority="1588" stopIfTrue="1" operator="lessThan">
      <formula>G184</formula>
    </cfRule>
  </conditionalFormatting>
  <conditionalFormatting sqref="O184">
    <cfRule type="cellIs" dxfId="1651" priority="1587" stopIfTrue="1" operator="lessThan">
      <formula>G184</formula>
    </cfRule>
  </conditionalFormatting>
  <conditionalFormatting sqref="O184">
    <cfRule type="cellIs" dxfId="1650" priority="1586" stopIfTrue="1" operator="lessThan">
      <formula>G184</formula>
    </cfRule>
  </conditionalFormatting>
  <conditionalFormatting sqref="O184">
    <cfRule type="cellIs" dxfId="1649" priority="1585" stopIfTrue="1" operator="lessThan">
      <formula>G184</formula>
    </cfRule>
  </conditionalFormatting>
  <conditionalFormatting sqref="O184">
    <cfRule type="cellIs" dxfId="1648" priority="1584" stopIfTrue="1" operator="lessThan">
      <formula>G184</formula>
    </cfRule>
  </conditionalFormatting>
  <conditionalFormatting sqref="O184">
    <cfRule type="cellIs" dxfId="1647" priority="1583" stopIfTrue="1" operator="lessThan">
      <formula>G184</formula>
    </cfRule>
  </conditionalFormatting>
  <conditionalFormatting sqref="O184">
    <cfRule type="cellIs" dxfId="1646" priority="1582" stopIfTrue="1" operator="lessThan">
      <formula>G184</formula>
    </cfRule>
  </conditionalFormatting>
  <conditionalFormatting sqref="O184">
    <cfRule type="cellIs" dxfId="1645" priority="1581" stopIfTrue="1" operator="lessThan">
      <formula>G184</formula>
    </cfRule>
  </conditionalFormatting>
  <conditionalFormatting sqref="O184">
    <cfRule type="cellIs" dxfId="1644" priority="1580" stopIfTrue="1" operator="lessThan">
      <formula>G184</formula>
    </cfRule>
  </conditionalFormatting>
  <conditionalFormatting sqref="O184">
    <cfRule type="cellIs" dxfId="1643" priority="1579" stopIfTrue="1" operator="lessThan">
      <formula>G184</formula>
    </cfRule>
  </conditionalFormatting>
  <conditionalFormatting sqref="O184">
    <cfRule type="cellIs" dxfId="1642" priority="1578" stopIfTrue="1" operator="lessThan">
      <formula>G184</formula>
    </cfRule>
  </conditionalFormatting>
  <conditionalFormatting sqref="O184">
    <cfRule type="cellIs" dxfId="1641" priority="1577" stopIfTrue="1" operator="lessThan">
      <formula>G184</formula>
    </cfRule>
  </conditionalFormatting>
  <conditionalFormatting sqref="O184">
    <cfRule type="cellIs" dxfId="1640" priority="1576" stopIfTrue="1" operator="lessThan">
      <formula>G184</formula>
    </cfRule>
  </conditionalFormatting>
  <conditionalFormatting sqref="O184">
    <cfRule type="cellIs" dxfId="1639" priority="1575" stopIfTrue="1" operator="lessThan">
      <formula>G184</formula>
    </cfRule>
  </conditionalFormatting>
  <conditionalFormatting sqref="O184">
    <cfRule type="cellIs" dxfId="1638" priority="1574" stopIfTrue="1" operator="lessThan">
      <formula>G184</formula>
    </cfRule>
  </conditionalFormatting>
  <conditionalFormatting sqref="O184">
    <cfRule type="cellIs" dxfId="1637" priority="1573" stopIfTrue="1" operator="lessThan">
      <formula>G184</formula>
    </cfRule>
  </conditionalFormatting>
  <conditionalFormatting sqref="O184">
    <cfRule type="cellIs" dxfId="1636" priority="1572" stopIfTrue="1" operator="lessThan">
      <formula>G184</formula>
    </cfRule>
  </conditionalFormatting>
  <conditionalFormatting sqref="O184">
    <cfRule type="cellIs" dxfId="1635" priority="1571" stopIfTrue="1" operator="lessThan">
      <formula>G184</formula>
    </cfRule>
  </conditionalFormatting>
  <conditionalFormatting sqref="O184">
    <cfRule type="cellIs" dxfId="1634" priority="1570" stopIfTrue="1" operator="lessThan">
      <formula>G184</formula>
    </cfRule>
  </conditionalFormatting>
  <conditionalFormatting sqref="O184">
    <cfRule type="cellIs" dxfId="1633" priority="1569" stopIfTrue="1" operator="lessThan">
      <formula>G184</formula>
    </cfRule>
  </conditionalFormatting>
  <conditionalFormatting sqref="O184">
    <cfRule type="cellIs" dxfId="1632" priority="1568" stopIfTrue="1" operator="lessThan">
      <formula>G184</formula>
    </cfRule>
  </conditionalFormatting>
  <conditionalFormatting sqref="O184">
    <cfRule type="cellIs" dxfId="1631" priority="1567" stopIfTrue="1" operator="lessThan">
      <formula>G184</formula>
    </cfRule>
  </conditionalFormatting>
  <conditionalFormatting sqref="O184">
    <cfRule type="cellIs" dxfId="1630" priority="1566" stopIfTrue="1" operator="lessThan">
      <formula>G184</formula>
    </cfRule>
  </conditionalFormatting>
  <conditionalFormatting sqref="O184">
    <cfRule type="cellIs" dxfId="1629" priority="1565" stopIfTrue="1" operator="lessThan">
      <formula>G184</formula>
    </cfRule>
  </conditionalFormatting>
  <conditionalFormatting sqref="O184">
    <cfRule type="cellIs" dxfId="1628" priority="1564" stopIfTrue="1" operator="lessThan">
      <formula>G184</formula>
    </cfRule>
  </conditionalFormatting>
  <conditionalFormatting sqref="O184">
    <cfRule type="cellIs" dxfId="1627" priority="1563" stopIfTrue="1" operator="lessThan">
      <formula>G184</formula>
    </cfRule>
  </conditionalFormatting>
  <conditionalFormatting sqref="O184">
    <cfRule type="cellIs" dxfId="1626" priority="1562" stopIfTrue="1" operator="lessThan">
      <formula>G184</formula>
    </cfRule>
  </conditionalFormatting>
  <conditionalFormatting sqref="O184">
    <cfRule type="cellIs" dxfId="1625" priority="1561" stopIfTrue="1" operator="lessThan">
      <formula>G184</formula>
    </cfRule>
  </conditionalFormatting>
  <conditionalFormatting sqref="O184">
    <cfRule type="cellIs" dxfId="1624" priority="1560" stopIfTrue="1" operator="lessThan">
      <formula>G184</formula>
    </cfRule>
  </conditionalFormatting>
  <conditionalFormatting sqref="O184">
    <cfRule type="cellIs" dxfId="1623" priority="1559" stopIfTrue="1" operator="lessThan">
      <formula>G184</formula>
    </cfRule>
  </conditionalFormatting>
  <conditionalFormatting sqref="O184">
    <cfRule type="cellIs" dxfId="1622" priority="1558" stopIfTrue="1" operator="lessThan">
      <formula>G184</formula>
    </cfRule>
  </conditionalFormatting>
  <conditionalFormatting sqref="O184">
    <cfRule type="cellIs" dxfId="1621" priority="1557" stopIfTrue="1" operator="lessThan">
      <formula>G184</formula>
    </cfRule>
  </conditionalFormatting>
  <conditionalFormatting sqref="O184">
    <cfRule type="cellIs" dxfId="1620" priority="1556" stopIfTrue="1" operator="lessThan">
      <formula>G184</formula>
    </cfRule>
  </conditionalFormatting>
  <conditionalFormatting sqref="O184">
    <cfRule type="cellIs" dxfId="1619" priority="1555" stopIfTrue="1" operator="lessThan">
      <formula>G184</formula>
    </cfRule>
  </conditionalFormatting>
  <conditionalFormatting sqref="O184">
    <cfRule type="cellIs" dxfId="1618" priority="1554" stopIfTrue="1" operator="lessThan">
      <formula>G184</formula>
    </cfRule>
  </conditionalFormatting>
  <conditionalFormatting sqref="O184">
    <cfRule type="cellIs" dxfId="1617" priority="1553" stopIfTrue="1" operator="lessThan">
      <formula>G184</formula>
    </cfRule>
  </conditionalFormatting>
  <conditionalFormatting sqref="O184">
    <cfRule type="cellIs" dxfId="1616" priority="1552" stopIfTrue="1" operator="lessThan">
      <formula>G184</formula>
    </cfRule>
  </conditionalFormatting>
  <conditionalFormatting sqref="O184">
    <cfRule type="cellIs" dxfId="1615" priority="1551" stopIfTrue="1" operator="lessThan">
      <formula>G184</formula>
    </cfRule>
  </conditionalFormatting>
  <conditionalFormatting sqref="O184">
    <cfRule type="cellIs" dxfId="1614" priority="1550" stopIfTrue="1" operator="lessThan">
      <formula>G184</formula>
    </cfRule>
  </conditionalFormatting>
  <conditionalFormatting sqref="O184">
    <cfRule type="cellIs" dxfId="1613" priority="1549" stopIfTrue="1" operator="lessThan">
      <formula>G184</formula>
    </cfRule>
  </conditionalFormatting>
  <conditionalFormatting sqref="O184">
    <cfRule type="cellIs" dxfId="1612" priority="1548" stopIfTrue="1" operator="lessThan">
      <formula>G184</formula>
    </cfRule>
  </conditionalFormatting>
  <conditionalFormatting sqref="O184">
    <cfRule type="cellIs" dxfId="1611" priority="1547" stopIfTrue="1" operator="lessThan">
      <formula>G184</formula>
    </cfRule>
  </conditionalFormatting>
  <conditionalFormatting sqref="O184">
    <cfRule type="cellIs" dxfId="1610" priority="1546" stopIfTrue="1" operator="lessThan">
      <formula>G184</formula>
    </cfRule>
  </conditionalFormatting>
  <conditionalFormatting sqref="O184">
    <cfRule type="cellIs" dxfId="1609" priority="1545" stopIfTrue="1" operator="lessThan">
      <formula>G184</formula>
    </cfRule>
  </conditionalFormatting>
  <conditionalFormatting sqref="O184">
    <cfRule type="cellIs" dxfId="1608" priority="1544" stopIfTrue="1" operator="lessThan">
      <formula>G184</formula>
    </cfRule>
  </conditionalFormatting>
  <conditionalFormatting sqref="O184">
    <cfRule type="cellIs" dxfId="1607" priority="1543" stopIfTrue="1" operator="lessThan">
      <formula>G184</formula>
    </cfRule>
  </conditionalFormatting>
  <conditionalFormatting sqref="O184">
    <cfRule type="cellIs" dxfId="1606" priority="1542" stopIfTrue="1" operator="lessThan">
      <formula>G184</formula>
    </cfRule>
  </conditionalFormatting>
  <conditionalFormatting sqref="O184">
    <cfRule type="cellIs" dxfId="1605" priority="1541" stopIfTrue="1" operator="lessThan">
      <formula>G184</formula>
    </cfRule>
  </conditionalFormatting>
  <conditionalFormatting sqref="O184">
    <cfRule type="cellIs" dxfId="1604" priority="1540" stopIfTrue="1" operator="lessThan">
      <formula>G184</formula>
    </cfRule>
  </conditionalFormatting>
  <conditionalFormatting sqref="O184">
    <cfRule type="cellIs" dxfId="1603" priority="1539" stopIfTrue="1" operator="lessThan">
      <formula>G184</formula>
    </cfRule>
  </conditionalFormatting>
  <conditionalFormatting sqref="O184">
    <cfRule type="cellIs" dxfId="1602" priority="1538" stopIfTrue="1" operator="lessThan">
      <formula>G184</formula>
    </cfRule>
  </conditionalFormatting>
  <conditionalFormatting sqref="O184">
    <cfRule type="cellIs" dxfId="1601" priority="1537" stopIfTrue="1" operator="lessThan">
      <formula>G184</formula>
    </cfRule>
  </conditionalFormatting>
  <conditionalFormatting sqref="O184">
    <cfRule type="cellIs" dxfId="1600" priority="1536" stopIfTrue="1" operator="lessThan">
      <formula>G184</formula>
    </cfRule>
  </conditionalFormatting>
  <conditionalFormatting sqref="O184">
    <cfRule type="cellIs" dxfId="1599" priority="1535" stopIfTrue="1" operator="lessThan">
      <formula>G184</formula>
    </cfRule>
  </conditionalFormatting>
  <conditionalFormatting sqref="O184">
    <cfRule type="cellIs" dxfId="1598" priority="1534" stopIfTrue="1" operator="lessThan">
      <formula>G184</formula>
    </cfRule>
  </conditionalFormatting>
  <conditionalFormatting sqref="O184">
    <cfRule type="cellIs" dxfId="1597" priority="1533" stopIfTrue="1" operator="lessThan">
      <formula>G184</formula>
    </cfRule>
  </conditionalFormatting>
  <conditionalFormatting sqref="O184">
    <cfRule type="cellIs" dxfId="1596" priority="1532" stopIfTrue="1" operator="lessThan">
      <formula>G184</formula>
    </cfRule>
  </conditionalFormatting>
  <conditionalFormatting sqref="O184">
    <cfRule type="cellIs" dxfId="1595" priority="1531" stopIfTrue="1" operator="lessThan">
      <formula>G184</formula>
    </cfRule>
  </conditionalFormatting>
  <conditionalFormatting sqref="O184">
    <cfRule type="cellIs" dxfId="1594" priority="1530" stopIfTrue="1" operator="lessThan">
      <formula>G184</formula>
    </cfRule>
  </conditionalFormatting>
  <conditionalFormatting sqref="O184">
    <cfRule type="cellIs" dxfId="1593" priority="1529" stopIfTrue="1" operator="lessThan">
      <formula>G184</formula>
    </cfRule>
  </conditionalFormatting>
  <conditionalFormatting sqref="O184">
    <cfRule type="cellIs" dxfId="1592" priority="1528" stopIfTrue="1" operator="lessThan">
      <formula>G184</formula>
    </cfRule>
  </conditionalFormatting>
  <conditionalFormatting sqref="O184">
    <cfRule type="cellIs" dxfId="1591" priority="1527" stopIfTrue="1" operator="lessThan">
      <formula>G184</formula>
    </cfRule>
  </conditionalFormatting>
  <conditionalFormatting sqref="O184">
    <cfRule type="cellIs" dxfId="1590" priority="1526" stopIfTrue="1" operator="lessThan">
      <formula>G184</formula>
    </cfRule>
  </conditionalFormatting>
  <conditionalFormatting sqref="O184">
    <cfRule type="cellIs" dxfId="1589" priority="1525" stopIfTrue="1" operator="lessThan">
      <formula>G184</formula>
    </cfRule>
  </conditionalFormatting>
  <conditionalFormatting sqref="O184">
    <cfRule type="cellIs" dxfId="1588" priority="1524" stopIfTrue="1" operator="lessThan">
      <formula>G184</formula>
    </cfRule>
  </conditionalFormatting>
  <conditionalFormatting sqref="O184">
    <cfRule type="cellIs" dxfId="1587" priority="1523" stopIfTrue="1" operator="lessThan">
      <formula>G184</formula>
    </cfRule>
  </conditionalFormatting>
  <conditionalFormatting sqref="O184">
    <cfRule type="cellIs" dxfId="1586" priority="1522" stopIfTrue="1" operator="lessThan">
      <formula>G184</formula>
    </cfRule>
  </conditionalFormatting>
  <conditionalFormatting sqref="O184">
    <cfRule type="cellIs" dxfId="1585" priority="1521" stopIfTrue="1" operator="lessThan">
      <formula>G184</formula>
    </cfRule>
  </conditionalFormatting>
  <conditionalFormatting sqref="O184">
    <cfRule type="cellIs" dxfId="1584" priority="1520" stopIfTrue="1" operator="lessThan">
      <formula>G184</formula>
    </cfRule>
  </conditionalFormatting>
  <conditionalFormatting sqref="O184">
    <cfRule type="cellIs" dxfId="1583" priority="1519" stopIfTrue="1" operator="lessThan">
      <formula>G184</formula>
    </cfRule>
  </conditionalFormatting>
  <conditionalFormatting sqref="O184">
    <cfRule type="cellIs" dxfId="1582" priority="1518" stopIfTrue="1" operator="lessThan">
      <formula>G184</formula>
    </cfRule>
  </conditionalFormatting>
  <conditionalFormatting sqref="O184">
    <cfRule type="cellIs" dxfId="1581" priority="1517" stopIfTrue="1" operator="lessThan">
      <formula>G184</formula>
    </cfRule>
  </conditionalFormatting>
  <conditionalFormatting sqref="O184">
    <cfRule type="cellIs" dxfId="1580" priority="1516" stopIfTrue="1" operator="lessThan">
      <formula>G184</formula>
    </cfRule>
  </conditionalFormatting>
  <conditionalFormatting sqref="O184">
    <cfRule type="cellIs" dxfId="1579" priority="1515" stopIfTrue="1" operator="lessThan">
      <formula>G184</formula>
    </cfRule>
  </conditionalFormatting>
  <conditionalFormatting sqref="O184">
    <cfRule type="cellIs" dxfId="1578" priority="1514" stopIfTrue="1" operator="lessThan">
      <formula>G184</formula>
    </cfRule>
  </conditionalFormatting>
  <conditionalFormatting sqref="O184">
    <cfRule type="cellIs" dxfId="1577" priority="1513" stopIfTrue="1" operator="lessThan">
      <formula>G184</formula>
    </cfRule>
  </conditionalFormatting>
  <conditionalFormatting sqref="O184">
    <cfRule type="cellIs" dxfId="1576" priority="1512" stopIfTrue="1" operator="lessThan">
      <formula>G184</formula>
    </cfRule>
  </conditionalFormatting>
  <conditionalFormatting sqref="O184">
    <cfRule type="cellIs" dxfId="1575" priority="1511" stopIfTrue="1" operator="lessThan">
      <formula>G184</formula>
    </cfRule>
  </conditionalFormatting>
  <conditionalFormatting sqref="O184">
    <cfRule type="cellIs" dxfId="1574" priority="1510" stopIfTrue="1" operator="lessThan">
      <formula>G184</formula>
    </cfRule>
  </conditionalFormatting>
  <conditionalFormatting sqref="O184">
    <cfRule type="cellIs" dxfId="1573" priority="1509" stopIfTrue="1" operator="lessThan">
      <formula>G184</formula>
    </cfRule>
  </conditionalFormatting>
  <conditionalFormatting sqref="O184">
    <cfRule type="cellIs" dxfId="1572" priority="1508" stopIfTrue="1" operator="lessThan">
      <formula>G184</formula>
    </cfRule>
  </conditionalFormatting>
  <conditionalFormatting sqref="O184">
    <cfRule type="cellIs" dxfId="1571" priority="1507" stopIfTrue="1" operator="lessThan">
      <formula>G184</formula>
    </cfRule>
  </conditionalFormatting>
  <conditionalFormatting sqref="O184">
    <cfRule type="cellIs" dxfId="1570" priority="1506" stopIfTrue="1" operator="lessThan">
      <formula>G184</formula>
    </cfRule>
  </conditionalFormatting>
  <conditionalFormatting sqref="O184">
    <cfRule type="cellIs" dxfId="1569" priority="1505" stopIfTrue="1" operator="lessThan">
      <formula>G184</formula>
    </cfRule>
  </conditionalFormatting>
  <conditionalFormatting sqref="O184">
    <cfRule type="cellIs" dxfId="1568" priority="1504" stopIfTrue="1" operator="lessThan">
      <formula>G184</formula>
    </cfRule>
  </conditionalFormatting>
  <conditionalFormatting sqref="O184">
    <cfRule type="cellIs" dxfId="1567" priority="1503" stopIfTrue="1" operator="lessThan">
      <formula>G184</formula>
    </cfRule>
  </conditionalFormatting>
  <conditionalFormatting sqref="O184">
    <cfRule type="cellIs" dxfId="1566" priority="1502" stopIfTrue="1" operator="lessThan">
      <formula>G184</formula>
    </cfRule>
  </conditionalFormatting>
  <conditionalFormatting sqref="O184">
    <cfRule type="cellIs" dxfId="1565" priority="1501" stopIfTrue="1" operator="lessThan">
      <formula>G184</formula>
    </cfRule>
  </conditionalFormatting>
  <conditionalFormatting sqref="O184">
    <cfRule type="cellIs" dxfId="1564" priority="1500" stopIfTrue="1" operator="lessThan">
      <formula>G184</formula>
    </cfRule>
  </conditionalFormatting>
  <conditionalFormatting sqref="O184">
    <cfRule type="cellIs" dxfId="1563" priority="1499" stopIfTrue="1" operator="lessThan">
      <formula>G184</formula>
    </cfRule>
  </conditionalFormatting>
  <conditionalFormatting sqref="O184">
    <cfRule type="cellIs" dxfId="1562" priority="1498" stopIfTrue="1" operator="lessThan">
      <formula>G184</formula>
    </cfRule>
  </conditionalFormatting>
  <conditionalFormatting sqref="O184">
    <cfRule type="cellIs" dxfId="1561" priority="1497" stopIfTrue="1" operator="lessThan">
      <formula>G184</formula>
    </cfRule>
  </conditionalFormatting>
  <conditionalFormatting sqref="O184">
    <cfRule type="cellIs" dxfId="1560" priority="1496" stopIfTrue="1" operator="lessThan">
      <formula>G184</formula>
    </cfRule>
  </conditionalFormatting>
  <conditionalFormatting sqref="O184">
    <cfRule type="cellIs" dxfId="1559" priority="1495" stopIfTrue="1" operator="lessThan">
      <formula>G184</formula>
    </cfRule>
  </conditionalFormatting>
  <conditionalFormatting sqref="O184">
    <cfRule type="cellIs" dxfId="1558" priority="1494" stopIfTrue="1" operator="lessThan">
      <formula>G184</formula>
    </cfRule>
  </conditionalFormatting>
  <conditionalFormatting sqref="O184">
    <cfRule type="cellIs" dxfId="1557" priority="1493" stopIfTrue="1" operator="lessThan">
      <formula>G184</formula>
    </cfRule>
  </conditionalFormatting>
  <conditionalFormatting sqref="O184">
    <cfRule type="cellIs" dxfId="1556" priority="1492" stopIfTrue="1" operator="lessThan">
      <formula>G184</formula>
    </cfRule>
  </conditionalFormatting>
  <conditionalFormatting sqref="O184">
    <cfRule type="cellIs" dxfId="1555" priority="1491" stopIfTrue="1" operator="lessThan">
      <formula>G184</formula>
    </cfRule>
  </conditionalFormatting>
  <conditionalFormatting sqref="O184">
    <cfRule type="cellIs" dxfId="1554" priority="1490" stopIfTrue="1" operator="lessThan">
      <formula>G184</formula>
    </cfRule>
  </conditionalFormatting>
  <conditionalFormatting sqref="O184">
    <cfRule type="cellIs" dxfId="1553" priority="1489" stopIfTrue="1" operator="lessThan">
      <formula>G184</formula>
    </cfRule>
  </conditionalFormatting>
  <conditionalFormatting sqref="O184">
    <cfRule type="cellIs" dxfId="1552" priority="1488" stopIfTrue="1" operator="lessThan">
      <formula>G184</formula>
    </cfRule>
  </conditionalFormatting>
  <conditionalFormatting sqref="O184">
    <cfRule type="cellIs" dxfId="1551" priority="1487" stopIfTrue="1" operator="lessThan">
      <formula>G184</formula>
    </cfRule>
  </conditionalFormatting>
  <conditionalFormatting sqref="O184">
    <cfRule type="cellIs" dxfId="1550" priority="1486" stopIfTrue="1" operator="lessThan">
      <formula>G184</formula>
    </cfRule>
  </conditionalFormatting>
  <conditionalFormatting sqref="O184">
    <cfRule type="cellIs" dxfId="1549" priority="1485" stopIfTrue="1" operator="lessThan">
      <formula>G184</formula>
    </cfRule>
  </conditionalFormatting>
  <conditionalFormatting sqref="O184">
    <cfRule type="cellIs" dxfId="1548" priority="1484" stopIfTrue="1" operator="lessThan">
      <formula>G184</formula>
    </cfRule>
  </conditionalFormatting>
  <conditionalFormatting sqref="O184">
    <cfRule type="cellIs" dxfId="1547" priority="1483" stopIfTrue="1" operator="lessThan">
      <formula>G184</formula>
    </cfRule>
  </conditionalFormatting>
  <conditionalFormatting sqref="O184">
    <cfRule type="cellIs" dxfId="1546" priority="1482" stopIfTrue="1" operator="lessThan">
      <formula>G184</formula>
    </cfRule>
  </conditionalFormatting>
  <conditionalFormatting sqref="O184">
    <cfRule type="cellIs" dxfId="1545" priority="1481" stopIfTrue="1" operator="lessThan">
      <formula>G184</formula>
    </cfRule>
  </conditionalFormatting>
  <conditionalFormatting sqref="O184">
    <cfRule type="cellIs" dxfId="1544" priority="1480" stopIfTrue="1" operator="lessThan">
      <formula>G184</formula>
    </cfRule>
  </conditionalFormatting>
  <conditionalFormatting sqref="O184">
    <cfRule type="cellIs" dxfId="1543" priority="1479" stopIfTrue="1" operator="lessThan">
      <formula>G184</formula>
    </cfRule>
  </conditionalFormatting>
  <conditionalFormatting sqref="O184">
    <cfRule type="cellIs" dxfId="1542" priority="1478" stopIfTrue="1" operator="lessThan">
      <formula>G184</formula>
    </cfRule>
  </conditionalFormatting>
  <conditionalFormatting sqref="O184">
    <cfRule type="cellIs" dxfId="1541" priority="1477" stopIfTrue="1" operator="lessThan">
      <formula>G184</formula>
    </cfRule>
  </conditionalFormatting>
  <conditionalFormatting sqref="O184">
    <cfRule type="cellIs" dxfId="1540" priority="1476" stopIfTrue="1" operator="lessThan">
      <formula>G184</formula>
    </cfRule>
  </conditionalFormatting>
  <conditionalFormatting sqref="O184">
    <cfRule type="cellIs" dxfId="1539" priority="1475" stopIfTrue="1" operator="lessThan">
      <formula>G184</formula>
    </cfRule>
  </conditionalFormatting>
  <conditionalFormatting sqref="O184">
    <cfRule type="cellIs" dxfId="1538" priority="1474" stopIfTrue="1" operator="lessThan">
      <formula>G184</formula>
    </cfRule>
  </conditionalFormatting>
  <conditionalFormatting sqref="O184">
    <cfRule type="cellIs" dxfId="1537" priority="1473" stopIfTrue="1" operator="lessThan">
      <formula>G184</formula>
    </cfRule>
  </conditionalFormatting>
  <conditionalFormatting sqref="O184">
    <cfRule type="cellIs" dxfId="1536" priority="1472" stopIfTrue="1" operator="lessThan">
      <formula>G184</formula>
    </cfRule>
  </conditionalFormatting>
  <conditionalFormatting sqref="O184">
    <cfRule type="cellIs" dxfId="1535" priority="1471" stopIfTrue="1" operator="lessThan">
      <formula>G184</formula>
    </cfRule>
  </conditionalFormatting>
  <conditionalFormatting sqref="O184">
    <cfRule type="cellIs" dxfId="1534" priority="1470" stopIfTrue="1" operator="lessThan">
      <formula>G184</formula>
    </cfRule>
  </conditionalFormatting>
  <conditionalFormatting sqref="O184">
    <cfRule type="cellIs" dxfId="1533" priority="1469" stopIfTrue="1" operator="lessThan">
      <formula>G184</formula>
    </cfRule>
  </conditionalFormatting>
  <conditionalFormatting sqref="O184">
    <cfRule type="cellIs" dxfId="1532" priority="1468" stopIfTrue="1" operator="lessThan">
      <formula>G184</formula>
    </cfRule>
  </conditionalFormatting>
  <conditionalFormatting sqref="O184">
    <cfRule type="cellIs" dxfId="1531" priority="1467" stopIfTrue="1" operator="lessThan">
      <formula>G184</formula>
    </cfRule>
  </conditionalFormatting>
  <conditionalFormatting sqref="O184">
    <cfRule type="cellIs" dxfId="1530" priority="1466" stopIfTrue="1" operator="lessThan">
      <formula>G184</formula>
    </cfRule>
  </conditionalFormatting>
  <conditionalFormatting sqref="O184">
    <cfRule type="cellIs" dxfId="1529" priority="1465" stopIfTrue="1" operator="lessThan">
      <formula>G184</formula>
    </cfRule>
  </conditionalFormatting>
  <conditionalFormatting sqref="O184">
    <cfRule type="cellIs" dxfId="1528" priority="1464" stopIfTrue="1" operator="lessThan">
      <formula>G184</formula>
    </cfRule>
  </conditionalFormatting>
  <conditionalFormatting sqref="O184">
    <cfRule type="cellIs" dxfId="1527" priority="1463" stopIfTrue="1" operator="lessThan">
      <formula>G184</formula>
    </cfRule>
  </conditionalFormatting>
  <conditionalFormatting sqref="O184">
    <cfRule type="cellIs" dxfId="1526" priority="1462" stopIfTrue="1" operator="lessThan">
      <formula>G184</formula>
    </cfRule>
  </conditionalFormatting>
  <conditionalFormatting sqref="O184">
    <cfRule type="cellIs" dxfId="1525" priority="1461" stopIfTrue="1" operator="lessThan">
      <formula>G184</formula>
    </cfRule>
  </conditionalFormatting>
  <conditionalFormatting sqref="O184">
    <cfRule type="cellIs" dxfId="1524" priority="1460" stopIfTrue="1" operator="lessThan">
      <formula>G184</formula>
    </cfRule>
  </conditionalFormatting>
  <conditionalFormatting sqref="O184">
    <cfRule type="cellIs" dxfId="1523" priority="1459" stopIfTrue="1" operator="lessThan">
      <formula>G184</formula>
    </cfRule>
  </conditionalFormatting>
  <conditionalFormatting sqref="O184">
    <cfRule type="cellIs" dxfId="1522" priority="1458" stopIfTrue="1" operator="lessThan">
      <formula>G184</formula>
    </cfRule>
  </conditionalFormatting>
  <conditionalFormatting sqref="O184">
    <cfRule type="cellIs" dxfId="1521" priority="1457" stopIfTrue="1" operator="lessThan">
      <formula>G184</formula>
    </cfRule>
  </conditionalFormatting>
  <conditionalFormatting sqref="O184">
    <cfRule type="cellIs" dxfId="1520" priority="1456" stopIfTrue="1" operator="lessThan">
      <formula>G184</formula>
    </cfRule>
  </conditionalFormatting>
  <conditionalFormatting sqref="O184">
    <cfRule type="cellIs" dxfId="1519" priority="1455" stopIfTrue="1" operator="lessThan">
      <formula>G184</formula>
    </cfRule>
  </conditionalFormatting>
  <conditionalFormatting sqref="O184">
    <cfRule type="cellIs" dxfId="1518" priority="1454" stopIfTrue="1" operator="lessThan">
      <formula>G184</formula>
    </cfRule>
  </conditionalFormatting>
  <conditionalFormatting sqref="O184">
    <cfRule type="cellIs" dxfId="1517" priority="1453" stopIfTrue="1" operator="lessThan">
      <formula>G184</formula>
    </cfRule>
  </conditionalFormatting>
  <conditionalFormatting sqref="O184">
    <cfRule type="cellIs" dxfId="1516" priority="1452" stopIfTrue="1" operator="lessThan">
      <formula>G184</formula>
    </cfRule>
  </conditionalFormatting>
  <conditionalFormatting sqref="O184">
    <cfRule type="cellIs" dxfId="1515" priority="1451" stopIfTrue="1" operator="lessThan">
      <formula>G184</formula>
    </cfRule>
  </conditionalFormatting>
  <conditionalFormatting sqref="O184">
    <cfRule type="cellIs" dxfId="1514" priority="1450" stopIfTrue="1" operator="lessThan">
      <formula>G184</formula>
    </cfRule>
  </conditionalFormatting>
  <conditionalFormatting sqref="O184">
    <cfRule type="cellIs" dxfId="1513" priority="1449" stopIfTrue="1" operator="lessThan">
      <formula>G184</formula>
    </cfRule>
  </conditionalFormatting>
  <conditionalFormatting sqref="O184">
    <cfRule type="cellIs" dxfId="1512" priority="1448" stopIfTrue="1" operator="lessThan">
      <formula>G184</formula>
    </cfRule>
  </conditionalFormatting>
  <conditionalFormatting sqref="O184">
    <cfRule type="cellIs" dxfId="1511" priority="1447" stopIfTrue="1" operator="lessThan">
      <formula>G184</formula>
    </cfRule>
  </conditionalFormatting>
  <conditionalFormatting sqref="O184">
    <cfRule type="cellIs" dxfId="1510" priority="1446" stopIfTrue="1" operator="lessThan">
      <formula>G184</formula>
    </cfRule>
  </conditionalFormatting>
  <conditionalFormatting sqref="O184">
    <cfRule type="cellIs" dxfId="1509" priority="1445" stopIfTrue="1" operator="lessThan">
      <formula>G184</formula>
    </cfRule>
  </conditionalFormatting>
  <conditionalFormatting sqref="O184">
    <cfRule type="cellIs" dxfId="1508" priority="1444" stopIfTrue="1" operator="lessThan">
      <formula>G184</formula>
    </cfRule>
  </conditionalFormatting>
  <conditionalFormatting sqref="O184">
    <cfRule type="cellIs" dxfId="1507" priority="1443" stopIfTrue="1" operator="lessThan">
      <formula>G184</formula>
    </cfRule>
  </conditionalFormatting>
  <conditionalFormatting sqref="O184">
    <cfRule type="cellIs" dxfId="1506" priority="1442" stopIfTrue="1" operator="lessThan">
      <formula>G184</formula>
    </cfRule>
  </conditionalFormatting>
  <conditionalFormatting sqref="O184">
    <cfRule type="cellIs" dxfId="1505" priority="1441" stopIfTrue="1" operator="lessThan">
      <formula>G184</formula>
    </cfRule>
  </conditionalFormatting>
  <conditionalFormatting sqref="O184">
    <cfRule type="cellIs" dxfId="1504" priority="1440" stopIfTrue="1" operator="lessThan">
      <formula>G184</formula>
    </cfRule>
  </conditionalFormatting>
  <conditionalFormatting sqref="O184">
    <cfRule type="cellIs" dxfId="1503" priority="1439" stopIfTrue="1" operator="lessThan">
      <formula>G184</formula>
    </cfRule>
  </conditionalFormatting>
  <conditionalFormatting sqref="O184">
    <cfRule type="cellIs" dxfId="1502" priority="1438" stopIfTrue="1" operator="lessThan">
      <formula>G184</formula>
    </cfRule>
  </conditionalFormatting>
  <conditionalFormatting sqref="O184">
    <cfRule type="cellIs" dxfId="1501" priority="1437" stopIfTrue="1" operator="lessThan">
      <formula>G184</formula>
    </cfRule>
  </conditionalFormatting>
  <conditionalFormatting sqref="O184">
    <cfRule type="cellIs" dxfId="1500" priority="1436" stopIfTrue="1" operator="lessThan">
      <formula>G184</formula>
    </cfRule>
  </conditionalFormatting>
  <conditionalFormatting sqref="O184">
    <cfRule type="cellIs" dxfId="1499" priority="1435" stopIfTrue="1" operator="lessThan">
      <formula>G184</formula>
    </cfRule>
  </conditionalFormatting>
  <conditionalFormatting sqref="O184">
    <cfRule type="cellIs" dxfId="1498" priority="1434" stopIfTrue="1" operator="lessThan">
      <formula>G184</formula>
    </cfRule>
  </conditionalFormatting>
  <conditionalFormatting sqref="O184">
    <cfRule type="cellIs" dxfId="1497" priority="1433" stopIfTrue="1" operator="lessThan">
      <formula>G184</formula>
    </cfRule>
  </conditionalFormatting>
  <conditionalFormatting sqref="O184">
    <cfRule type="cellIs" dxfId="1496" priority="1432" stopIfTrue="1" operator="lessThan">
      <formula>G184</formula>
    </cfRule>
  </conditionalFormatting>
  <conditionalFormatting sqref="O184">
    <cfRule type="cellIs" dxfId="1495" priority="1431" stopIfTrue="1" operator="lessThan">
      <formula>G184</formula>
    </cfRule>
  </conditionalFormatting>
  <conditionalFormatting sqref="O184">
    <cfRule type="cellIs" dxfId="1494" priority="1430" stopIfTrue="1" operator="lessThan">
      <formula>G184</formula>
    </cfRule>
  </conditionalFormatting>
  <conditionalFormatting sqref="O184">
    <cfRule type="cellIs" dxfId="1493" priority="1429" stopIfTrue="1" operator="lessThan">
      <formula>G184</formula>
    </cfRule>
  </conditionalFormatting>
  <conditionalFormatting sqref="O184">
    <cfRule type="cellIs" dxfId="1492" priority="1428" stopIfTrue="1" operator="lessThan">
      <formula>G184</formula>
    </cfRule>
  </conditionalFormatting>
  <conditionalFormatting sqref="O184">
    <cfRule type="cellIs" dxfId="1491" priority="1427" stopIfTrue="1" operator="lessThan">
      <formula>G184</formula>
    </cfRule>
  </conditionalFormatting>
  <conditionalFormatting sqref="O184">
    <cfRule type="cellIs" dxfId="1490" priority="1426" stopIfTrue="1" operator="lessThan">
      <formula>G184</formula>
    </cfRule>
  </conditionalFormatting>
  <conditionalFormatting sqref="O184">
    <cfRule type="cellIs" dxfId="1489" priority="1425" stopIfTrue="1" operator="lessThan">
      <formula>G184</formula>
    </cfRule>
  </conditionalFormatting>
  <conditionalFormatting sqref="O184">
    <cfRule type="cellIs" dxfId="1488" priority="1424" stopIfTrue="1" operator="lessThan">
      <formula>G184</formula>
    </cfRule>
  </conditionalFormatting>
  <conditionalFormatting sqref="O184">
    <cfRule type="cellIs" dxfId="1487" priority="1423" stopIfTrue="1" operator="lessThan">
      <formula>G184</formula>
    </cfRule>
  </conditionalFormatting>
  <conditionalFormatting sqref="O184">
    <cfRule type="cellIs" dxfId="1486" priority="1422" stopIfTrue="1" operator="lessThan">
      <formula>G184</formula>
    </cfRule>
  </conditionalFormatting>
  <conditionalFormatting sqref="O184">
    <cfRule type="cellIs" dxfId="1485" priority="1421" stopIfTrue="1" operator="lessThan">
      <formula>G184</formula>
    </cfRule>
  </conditionalFormatting>
  <conditionalFormatting sqref="O184">
    <cfRule type="cellIs" dxfId="1484" priority="1420" stopIfTrue="1" operator="lessThan">
      <formula>G184</formula>
    </cfRule>
  </conditionalFormatting>
  <conditionalFormatting sqref="O184">
    <cfRule type="cellIs" dxfId="1483" priority="1419" stopIfTrue="1" operator="lessThan">
      <formula>G184</formula>
    </cfRule>
  </conditionalFormatting>
  <conditionalFormatting sqref="O184">
    <cfRule type="cellIs" dxfId="1482" priority="1418" stopIfTrue="1" operator="lessThan">
      <formula>G184</formula>
    </cfRule>
  </conditionalFormatting>
  <conditionalFormatting sqref="O184">
    <cfRule type="cellIs" dxfId="1481" priority="1417" stopIfTrue="1" operator="lessThan">
      <formula>G184</formula>
    </cfRule>
  </conditionalFormatting>
  <conditionalFormatting sqref="O184">
    <cfRule type="cellIs" dxfId="1480" priority="1416" stopIfTrue="1" operator="lessThan">
      <formula>G184</formula>
    </cfRule>
  </conditionalFormatting>
  <conditionalFormatting sqref="O184">
    <cfRule type="cellIs" dxfId="1479" priority="1415" stopIfTrue="1" operator="lessThan">
      <formula>G184</formula>
    </cfRule>
  </conditionalFormatting>
  <conditionalFormatting sqref="O184">
    <cfRule type="cellIs" dxfId="1478" priority="1414" stopIfTrue="1" operator="lessThan">
      <formula>G184</formula>
    </cfRule>
  </conditionalFormatting>
  <conditionalFormatting sqref="O184">
    <cfRule type="cellIs" dxfId="1477" priority="1413" stopIfTrue="1" operator="lessThan">
      <formula>G184</formula>
    </cfRule>
  </conditionalFormatting>
  <conditionalFormatting sqref="O184">
    <cfRule type="cellIs" dxfId="1476" priority="1412" stopIfTrue="1" operator="lessThan">
      <formula>G184</formula>
    </cfRule>
  </conditionalFormatting>
  <conditionalFormatting sqref="O184">
    <cfRule type="cellIs" dxfId="1475" priority="1411" stopIfTrue="1" operator="lessThan">
      <formula>G184</formula>
    </cfRule>
  </conditionalFormatting>
  <conditionalFormatting sqref="O184">
    <cfRule type="cellIs" dxfId="1474" priority="1410" stopIfTrue="1" operator="lessThan">
      <formula>G184</formula>
    </cfRule>
  </conditionalFormatting>
  <conditionalFormatting sqref="O184">
    <cfRule type="cellIs" dxfId="1473" priority="1409" stopIfTrue="1" operator="lessThan">
      <formula>G184</formula>
    </cfRule>
  </conditionalFormatting>
  <conditionalFormatting sqref="O184">
    <cfRule type="cellIs" dxfId="1472" priority="1408" stopIfTrue="1" operator="lessThan">
      <formula>G184</formula>
    </cfRule>
  </conditionalFormatting>
  <conditionalFormatting sqref="O184">
    <cfRule type="cellIs" dxfId="1471" priority="1407" stopIfTrue="1" operator="lessThan">
      <formula>G184</formula>
    </cfRule>
  </conditionalFormatting>
  <conditionalFormatting sqref="O184">
    <cfRule type="cellIs" dxfId="1470" priority="1406" stopIfTrue="1" operator="lessThan">
      <formula>G184</formula>
    </cfRule>
  </conditionalFormatting>
  <conditionalFormatting sqref="O184">
    <cfRule type="cellIs" dxfId="1469" priority="1405" stopIfTrue="1" operator="lessThan">
      <formula>G184</formula>
    </cfRule>
  </conditionalFormatting>
  <conditionalFormatting sqref="O184">
    <cfRule type="cellIs" dxfId="1468" priority="1404" stopIfTrue="1" operator="lessThan">
      <formula>G184</formula>
    </cfRule>
  </conditionalFormatting>
  <conditionalFormatting sqref="O184">
    <cfRule type="cellIs" dxfId="1467" priority="1403" stopIfTrue="1" operator="lessThan">
      <formula>G184</formula>
    </cfRule>
  </conditionalFormatting>
  <conditionalFormatting sqref="O184">
    <cfRule type="cellIs" dxfId="1466" priority="1402" stopIfTrue="1" operator="lessThan">
      <formula>G184</formula>
    </cfRule>
  </conditionalFormatting>
  <conditionalFormatting sqref="O184">
    <cfRule type="cellIs" dxfId="1465" priority="1401" stopIfTrue="1" operator="lessThan">
      <formula>G184</formula>
    </cfRule>
  </conditionalFormatting>
  <conditionalFormatting sqref="O184">
    <cfRule type="cellIs" dxfId="1464" priority="1400" stopIfTrue="1" operator="lessThan">
      <formula>G184</formula>
    </cfRule>
  </conditionalFormatting>
  <conditionalFormatting sqref="O184">
    <cfRule type="cellIs" dxfId="1463" priority="1399" stopIfTrue="1" operator="lessThan">
      <formula>G184</formula>
    </cfRule>
  </conditionalFormatting>
  <conditionalFormatting sqref="O184">
    <cfRule type="cellIs" dxfId="1462" priority="1398" stopIfTrue="1" operator="lessThan">
      <formula>G184</formula>
    </cfRule>
  </conditionalFormatting>
  <conditionalFormatting sqref="O184">
    <cfRule type="cellIs" dxfId="1461" priority="1397" stopIfTrue="1" operator="lessThan">
      <formula>G184</formula>
    </cfRule>
  </conditionalFormatting>
  <conditionalFormatting sqref="O184">
    <cfRule type="cellIs" dxfId="1460" priority="1396" stopIfTrue="1" operator="lessThan">
      <formula>G184</formula>
    </cfRule>
  </conditionalFormatting>
  <conditionalFormatting sqref="O184">
    <cfRule type="cellIs" dxfId="1459" priority="1395" stopIfTrue="1" operator="lessThan">
      <formula>G184</formula>
    </cfRule>
  </conditionalFormatting>
  <conditionalFormatting sqref="O184">
    <cfRule type="cellIs" dxfId="1458" priority="1394" stopIfTrue="1" operator="lessThan">
      <formula>G184</formula>
    </cfRule>
  </conditionalFormatting>
  <conditionalFormatting sqref="O184">
    <cfRule type="cellIs" dxfId="1457" priority="1393" stopIfTrue="1" operator="lessThan">
      <formula>G184</formula>
    </cfRule>
  </conditionalFormatting>
  <conditionalFormatting sqref="O184">
    <cfRule type="cellIs" dxfId="1456" priority="1392" stopIfTrue="1" operator="lessThan">
      <formula>G184</formula>
    </cfRule>
  </conditionalFormatting>
  <conditionalFormatting sqref="O184">
    <cfRule type="cellIs" dxfId="1455" priority="1391" stopIfTrue="1" operator="lessThan">
      <formula>G184</formula>
    </cfRule>
  </conditionalFormatting>
  <conditionalFormatting sqref="O184">
    <cfRule type="cellIs" dxfId="1454" priority="1390" stopIfTrue="1" operator="lessThan">
      <formula>G184</formula>
    </cfRule>
  </conditionalFormatting>
  <conditionalFormatting sqref="O184">
    <cfRule type="cellIs" dxfId="1453" priority="1389" stopIfTrue="1" operator="lessThan">
      <formula>G184</formula>
    </cfRule>
  </conditionalFormatting>
  <conditionalFormatting sqref="O184">
    <cfRule type="cellIs" dxfId="1452" priority="1388" stopIfTrue="1" operator="lessThan">
      <formula>G184</formula>
    </cfRule>
  </conditionalFormatting>
  <conditionalFormatting sqref="O184">
    <cfRule type="cellIs" dxfId="1451" priority="1387" stopIfTrue="1" operator="lessThan">
      <formula>G184</formula>
    </cfRule>
  </conditionalFormatting>
  <conditionalFormatting sqref="O184">
    <cfRule type="cellIs" dxfId="1450" priority="1386" stopIfTrue="1" operator="lessThan">
      <formula>G184</formula>
    </cfRule>
  </conditionalFormatting>
  <conditionalFormatting sqref="O184">
    <cfRule type="cellIs" dxfId="1449" priority="1385" stopIfTrue="1" operator="lessThan">
      <formula>G184</formula>
    </cfRule>
  </conditionalFormatting>
  <conditionalFormatting sqref="O184">
    <cfRule type="cellIs" dxfId="1448" priority="1384" stopIfTrue="1" operator="lessThan">
      <formula>G184</formula>
    </cfRule>
  </conditionalFormatting>
  <conditionalFormatting sqref="O184">
    <cfRule type="cellIs" dxfId="1447" priority="1383" stopIfTrue="1" operator="lessThan">
      <formula>G184</formula>
    </cfRule>
  </conditionalFormatting>
  <conditionalFormatting sqref="O184">
    <cfRule type="cellIs" dxfId="1446" priority="1382" stopIfTrue="1" operator="lessThan">
      <formula>G184</formula>
    </cfRule>
  </conditionalFormatting>
  <conditionalFormatting sqref="O184">
    <cfRule type="cellIs" dxfId="1445" priority="1381" stopIfTrue="1" operator="lessThan">
      <formula>G184</formula>
    </cfRule>
  </conditionalFormatting>
  <conditionalFormatting sqref="O184">
    <cfRule type="cellIs" dxfId="1444" priority="1380" stopIfTrue="1" operator="lessThan">
      <formula>G184</formula>
    </cfRule>
  </conditionalFormatting>
  <conditionalFormatting sqref="O184">
    <cfRule type="cellIs" dxfId="1443" priority="1379" stopIfTrue="1" operator="lessThan">
      <formula>G184</formula>
    </cfRule>
  </conditionalFormatting>
  <conditionalFormatting sqref="O184">
    <cfRule type="cellIs" dxfId="1442" priority="1378" stopIfTrue="1" operator="lessThan">
      <formula>G184</formula>
    </cfRule>
  </conditionalFormatting>
  <conditionalFormatting sqref="O184">
    <cfRule type="cellIs" dxfId="1441" priority="1377" stopIfTrue="1" operator="lessThan">
      <formula>G184</formula>
    </cfRule>
  </conditionalFormatting>
  <conditionalFormatting sqref="O184">
    <cfRule type="cellIs" dxfId="1440" priority="1376" stopIfTrue="1" operator="lessThan">
      <formula>G184</formula>
    </cfRule>
  </conditionalFormatting>
  <conditionalFormatting sqref="O184">
    <cfRule type="cellIs" dxfId="1439" priority="1375" stopIfTrue="1" operator="lessThan">
      <formula>G184</formula>
    </cfRule>
  </conditionalFormatting>
  <conditionalFormatting sqref="O184">
    <cfRule type="cellIs" dxfId="1438" priority="1374" stopIfTrue="1" operator="lessThan">
      <formula>G184</formula>
    </cfRule>
  </conditionalFormatting>
  <conditionalFormatting sqref="O184">
    <cfRule type="cellIs" dxfId="1437" priority="1373" stopIfTrue="1" operator="lessThan">
      <formula>G184</formula>
    </cfRule>
  </conditionalFormatting>
  <conditionalFormatting sqref="O184">
    <cfRule type="cellIs" dxfId="1436" priority="1372" stopIfTrue="1" operator="lessThan">
      <formula>G184</formula>
    </cfRule>
  </conditionalFormatting>
  <conditionalFormatting sqref="O184">
    <cfRule type="cellIs" dxfId="1435" priority="1371" stopIfTrue="1" operator="lessThan">
      <formula>G184</formula>
    </cfRule>
  </conditionalFormatting>
  <conditionalFormatting sqref="O184">
    <cfRule type="cellIs" dxfId="1434" priority="1370" stopIfTrue="1" operator="lessThan">
      <formula>G184</formula>
    </cfRule>
  </conditionalFormatting>
  <conditionalFormatting sqref="O184">
    <cfRule type="cellIs" dxfId="1433" priority="1369" stopIfTrue="1" operator="lessThan">
      <formula>G184</formula>
    </cfRule>
  </conditionalFormatting>
  <conditionalFormatting sqref="O184">
    <cfRule type="cellIs" dxfId="1432" priority="1368" stopIfTrue="1" operator="lessThan">
      <formula>G184</formula>
    </cfRule>
  </conditionalFormatting>
  <conditionalFormatting sqref="O184">
    <cfRule type="cellIs" dxfId="1431" priority="1367" stopIfTrue="1" operator="lessThan">
      <formula>G184</formula>
    </cfRule>
  </conditionalFormatting>
  <conditionalFormatting sqref="O184">
    <cfRule type="cellIs" dxfId="1430" priority="1366" stopIfTrue="1" operator="lessThan">
      <formula>G184</formula>
    </cfRule>
  </conditionalFormatting>
  <conditionalFormatting sqref="O184">
    <cfRule type="cellIs" dxfId="1429" priority="1365" stopIfTrue="1" operator="lessThan">
      <formula>G184</formula>
    </cfRule>
  </conditionalFormatting>
  <conditionalFormatting sqref="O184">
    <cfRule type="cellIs" dxfId="1428" priority="1364" stopIfTrue="1" operator="lessThan">
      <formula>G184</formula>
    </cfRule>
  </conditionalFormatting>
  <conditionalFormatting sqref="O184">
    <cfRule type="cellIs" dxfId="1427" priority="1363" stopIfTrue="1" operator="lessThan">
      <formula>G184</formula>
    </cfRule>
  </conditionalFormatting>
  <conditionalFormatting sqref="O184">
    <cfRule type="cellIs" dxfId="1426" priority="1362" stopIfTrue="1" operator="lessThan">
      <formula>G184</formula>
    </cfRule>
  </conditionalFormatting>
  <conditionalFormatting sqref="O184">
    <cfRule type="cellIs" dxfId="1425" priority="1361" stopIfTrue="1" operator="lessThan">
      <formula>G184</formula>
    </cfRule>
  </conditionalFormatting>
  <conditionalFormatting sqref="O184">
    <cfRule type="cellIs" dxfId="1424" priority="1360" stopIfTrue="1" operator="lessThan">
      <formula>G184</formula>
    </cfRule>
  </conditionalFormatting>
  <conditionalFormatting sqref="O184">
    <cfRule type="cellIs" dxfId="1423" priority="1359" stopIfTrue="1" operator="lessThan">
      <formula>G184</formula>
    </cfRule>
  </conditionalFormatting>
  <conditionalFormatting sqref="O184">
    <cfRule type="cellIs" dxfId="1422" priority="1358" stopIfTrue="1" operator="lessThan">
      <formula>G184</formula>
    </cfRule>
  </conditionalFormatting>
  <conditionalFormatting sqref="O184">
    <cfRule type="cellIs" dxfId="1421" priority="1357" stopIfTrue="1" operator="lessThan">
      <formula>G184</formula>
    </cfRule>
  </conditionalFormatting>
  <conditionalFormatting sqref="O184">
    <cfRule type="cellIs" dxfId="1420" priority="1356" stopIfTrue="1" operator="lessThan">
      <formula>G184</formula>
    </cfRule>
  </conditionalFormatting>
  <conditionalFormatting sqref="O184">
    <cfRule type="cellIs" dxfId="1419" priority="1355" stopIfTrue="1" operator="lessThan">
      <formula>G184</formula>
    </cfRule>
  </conditionalFormatting>
  <conditionalFormatting sqref="O184">
    <cfRule type="cellIs" dxfId="1418" priority="1354" stopIfTrue="1" operator="lessThan">
      <formula>G184</formula>
    </cfRule>
  </conditionalFormatting>
  <conditionalFormatting sqref="O184">
    <cfRule type="cellIs" dxfId="1417" priority="1353" stopIfTrue="1" operator="lessThan">
      <formula>G184</formula>
    </cfRule>
  </conditionalFormatting>
  <conditionalFormatting sqref="O184">
    <cfRule type="cellIs" dxfId="1416" priority="1352" stopIfTrue="1" operator="lessThan">
      <formula>G184</formula>
    </cfRule>
  </conditionalFormatting>
  <conditionalFormatting sqref="O184">
    <cfRule type="cellIs" dxfId="1415" priority="1351" stopIfTrue="1" operator="lessThan">
      <formula>G184</formula>
    </cfRule>
  </conditionalFormatting>
  <conditionalFormatting sqref="O184">
    <cfRule type="cellIs" dxfId="1414" priority="1350" stopIfTrue="1" operator="lessThan">
      <formula>G184</formula>
    </cfRule>
  </conditionalFormatting>
  <conditionalFormatting sqref="O184">
    <cfRule type="cellIs" dxfId="1413" priority="1349" stopIfTrue="1" operator="lessThan">
      <formula>G184</formula>
    </cfRule>
  </conditionalFormatting>
  <conditionalFormatting sqref="O184">
    <cfRule type="cellIs" dxfId="1412" priority="1348" stopIfTrue="1" operator="lessThan">
      <formula>G184</formula>
    </cfRule>
  </conditionalFormatting>
  <conditionalFormatting sqref="O184">
    <cfRule type="cellIs" dxfId="1411" priority="1347" stopIfTrue="1" operator="lessThan">
      <formula>G184</formula>
    </cfRule>
  </conditionalFormatting>
  <conditionalFormatting sqref="O184">
    <cfRule type="cellIs" dxfId="1410" priority="1346" stopIfTrue="1" operator="lessThan">
      <formula>G184</formula>
    </cfRule>
  </conditionalFormatting>
  <conditionalFormatting sqref="O184">
    <cfRule type="cellIs" dxfId="1409" priority="1345" stopIfTrue="1" operator="lessThan">
      <formula>G184</formula>
    </cfRule>
  </conditionalFormatting>
  <conditionalFormatting sqref="O184">
    <cfRule type="cellIs" dxfId="1408" priority="1344" stopIfTrue="1" operator="lessThan">
      <formula>G184</formula>
    </cfRule>
  </conditionalFormatting>
  <conditionalFormatting sqref="O184">
    <cfRule type="cellIs" dxfId="1407" priority="1343" stopIfTrue="1" operator="lessThan">
      <formula>G184</formula>
    </cfRule>
  </conditionalFormatting>
  <conditionalFormatting sqref="O184">
    <cfRule type="cellIs" dxfId="1406" priority="1342" stopIfTrue="1" operator="lessThan">
      <formula>G184</formula>
    </cfRule>
  </conditionalFormatting>
  <conditionalFormatting sqref="O184">
    <cfRule type="cellIs" dxfId="1405" priority="1341" stopIfTrue="1" operator="lessThan">
      <formula>G184</formula>
    </cfRule>
  </conditionalFormatting>
  <conditionalFormatting sqref="O184">
    <cfRule type="cellIs" dxfId="1404" priority="1340" stopIfTrue="1" operator="lessThan">
      <formula>G184</formula>
    </cfRule>
  </conditionalFormatting>
  <conditionalFormatting sqref="O184">
    <cfRule type="cellIs" dxfId="1403" priority="1339" stopIfTrue="1" operator="lessThan">
      <formula>G184</formula>
    </cfRule>
  </conditionalFormatting>
  <conditionalFormatting sqref="O184">
    <cfRule type="cellIs" dxfId="1402" priority="1338" stopIfTrue="1" operator="lessThan">
      <formula>G184</formula>
    </cfRule>
  </conditionalFormatting>
  <conditionalFormatting sqref="O184">
    <cfRule type="cellIs" dxfId="1401" priority="1337" stopIfTrue="1" operator="lessThan">
      <formula>G184</formula>
    </cfRule>
  </conditionalFormatting>
  <conditionalFormatting sqref="O184">
    <cfRule type="cellIs" dxfId="1400" priority="1336" stopIfTrue="1" operator="lessThan">
      <formula>G184</formula>
    </cfRule>
  </conditionalFormatting>
  <conditionalFormatting sqref="O184">
    <cfRule type="cellIs" dxfId="1399" priority="1335" stopIfTrue="1" operator="lessThan">
      <formula>G184</formula>
    </cfRule>
  </conditionalFormatting>
  <conditionalFormatting sqref="O184">
    <cfRule type="cellIs" dxfId="1398" priority="1334" stopIfTrue="1" operator="lessThan">
      <formula>G184</formula>
    </cfRule>
  </conditionalFormatting>
  <conditionalFormatting sqref="O184">
    <cfRule type="cellIs" dxfId="1397" priority="1333" stopIfTrue="1" operator="lessThan">
      <formula>G184</formula>
    </cfRule>
  </conditionalFormatting>
  <conditionalFormatting sqref="O184">
    <cfRule type="cellIs" dxfId="1396" priority="1332" stopIfTrue="1" operator="lessThan">
      <formula>G184</formula>
    </cfRule>
  </conditionalFormatting>
  <conditionalFormatting sqref="O184">
    <cfRule type="cellIs" dxfId="1395" priority="1331" stopIfTrue="1" operator="lessThan">
      <formula>G184</formula>
    </cfRule>
  </conditionalFormatting>
  <conditionalFormatting sqref="O184">
    <cfRule type="cellIs" dxfId="1394" priority="1330" stopIfTrue="1" operator="lessThan">
      <formula>G184</formula>
    </cfRule>
  </conditionalFormatting>
  <conditionalFormatting sqref="O184">
    <cfRule type="cellIs" dxfId="1393" priority="1329" stopIfTrue="1" operator="lessThan">
      <formula>G184</formula>
    </cfRule>
  </conditionalFormatting>
  <conditionalFormatting sqref="O184">
    <cfRule type="cellIs" dxfId="1392" priority="1328" stopIfTrue="1" operator="lessThan">
      <formula>G184</formula>
    </cfRule>
  </conditionalFormatting>
  <conditionalFormatting sqref="O184">
    <cfRule type="cellIs" dxfId="1391" priority="1327" stopIfTrue="1" operator="lessThan">
      <formula>G184</formula>
    </cfRule>
  </conditionalFormatting>
  <conditionalFormatting sqref="O184">
    <cfRule type="cellIs" dxfId="1390" priority="1326" stopIfTrue="1" operator="lessThan">
      <formula>G184</formula>
    </cfRule>
  </conditionalFormatting>
  <conditionalFormatting sqref="O184">
    <cfRule type="cellIs" dxfId="1389" priority="1325" stopIfTrue="1" operator="lessThan">
      <formula>G184</formula>
    </cfRule>
  </conditionalFormatting>
  <conditionalFormatting sqref="O184">
    <cfRule type="cellIs" dxfId="1388" priority="1324" stopIfTrue="1" operator="lessThan">
      <formula>G184</formula>
    </cfRule>
  </conditionalFormatting>
  <conditionalFormatting sqref="O184">
    <cfRule type="cellIs" dxfId="1387" priority="1323" stopIfTrue="1" operator="lessThan">
      <formula>G184</formula>
    </cfRule>
  </conditionalFormatting>
  <conditionalFormatting sqref="O184">
    <cfRule type="cellIs" dxfId="1386" priority="1322" stopIfTrue="1" operator="lessThan">
      <formula>G184</formula>
    </cfRule>
  </conditionalFormatting>
  <conditionalFormatting sqref="O184">
    <cfRule type="cellIs" dxfId="1385" priority="1321" stopIfTrue="1" operator="lessThan">
      <formula>G184</formula>
    </cfRule>
  </conditionalFormatting>
  <conditionalFormatting sqref="O184">
    <cfRule type="cellIs" dxfId="1384" priority="1320" stopIfTrue="1" operator="lessThan">
      <formula>G184</formula>
    </cfRule>
  </conditionalFormatting>
  <conditionalFormatting sqref="O184">
    <cfRule type="cellIs" dxfId="1383" priority="1319" stopIfTrue="1" operator="lessThan">
      <formula>G184</formula>
    </cfRule>
  </conditionalFormatting>
  <conditionalFormatting sqref="O184">
    <cfRule type="cellIs" dxfId="1382" priority="1318" stopIfTrue="1" operator="lessThan">
      <formula>G184</formula>
    </cfRule>
  </conditionalFormatting>
  <conditionalFormatting sqref="O184">
    <cfRule type="cellIs" dxfId="1381" priority="1317" stopIfTrue="1" operator="lessThan">
      <formula>G184</formula>
    </cfRule>
  </conditionalFormatting>
  <conditionalFormatting sqref="O184">
    <cfRule type="cellIs" dxfId="1380" priority="1316" stopIfTrue="1" operator="lessThan">
      <formula>G184</formula>
    </cfRule>
  </conditionalFormatting>
  <conditionalFormatting sqref="O184">
    <cfRule type="cellIs" dxfId="1379" priority="1315" stopIfTrue="1" operator="lessThan">
      <formula>G184</formula>
    </cfRule>
  </conditionalFormatting>
  <conditionalFormatting sqref="O184">
    <cfRule type="cellIs" dxfId="1378" priority="1314" stopIfTrue="1" operator="lessThan">
      <formula>G184</formula>
    </cfRule>
  </conditionalFormatting>
  <conditionalFormatting sqref="O184">
    <cfRule type="cellIs" dxfId="1377" priority="1313" stopIfTrue="1" operator="lessThan">
      <formula>G184</formula>
    </cfRule>
  </conditionalFormatting>
  <conditionalFormatting sqref="O184">
    <cfRule type="cellIs" dxfId="1376" priority="1312" stopIfTrue="1" operator="lessThan">
      <formula>G184</formula>
    </cfRule>
  </conditionalFormatting>
  <conditionalFormatting sqref="O184">
    <cfRule type="cellIs" dxfId="1375" priority="1311" stopIfTrue="1" operator="lessThan">
      <formula>G184</formula>
    </cfRule>
  </conditionalFormatting>
  <conditionalFormatting sqref="O184">
    <cfRule type="cellIs" dxfId="1374" priority="1310" stopIfTrue="1" operator="lessThan">
      <formula>G184</formula>
    </cfRule>
  </conditionalFormatting>
  <conditionalFormatting sqref="O184">
    <cfRule type="cellIs" dxfId="1373" priority="1309" stopIfTrue="1" operator="lessThan">
      <formula>G184</formula>
    </cfRule>
  </conditionalFormatting>
  <conditionalFormatting sqref="O184">
    <cfRule type="cellIs" dxfId="1372" priority="1308" stopIfTrue="1" operator="lessThan">
      <formula>G184</formula>
    </cfRule>
  </conditionalFormatting>
  <conditionalFormatting sqref="O184">
    <cfRule type="cellIs" dxfId="1371" priority="1307" stopIfTrue="1" operator="lessThan">
      <formula>G184</formula>
    </cfRule>
  </conditionalFormatting>
  <conditionalFormatting sqref="O184">
    <cfRule type="cellIs" dxfId="1370" priority="1306" stopIfTrue="1" operator="lessThan">
      <formula>G184</formula>
    </cfRule>
  </conditionalFormatting>
  <conditionalFormatting sqref="O184">
    <cfRule type="cellIs" dxfId="1369" priority="1305" stopIfTrue="1" operator="lessThan">
      <formula>G184</formula>
    </cfRule>
  </conditionalFormatting>
  <conditionalFormatting sqref="O184">
    <cfRule type="cellIs" dxfId="1368" priority="1304" stopIfTrue="1" operator="lessThan">
      <formula>G184</formula>
    </cfRule>
  </conditionalFormatting>
  <conditionalFormatting sqref="O184">
    <cfRule type="cellIs" dxfId="1367" priority="1303" stopIfTrue="1" operator="lessThan">
      <formula>G184</formula>
    </cfRule>
  </conditionalFormatting>
  <conditionalFormatting sqref="O184">
    <cfRule type="cellIs" dxfId="1366" priority="1302" stopIfTrue="1" operator="lessThan">
      <formula>G184</formula>
    </cfRule>
  </conditionalFormatting>
  <conditionalFormatting sqref="O184">
    <cfRule type="cellIs" dxfId="1365" priority="1301" stopIfTrue="1" operator="lessThan">
      <formula>G184</formula>
    </cfRule>
  </conditionalFormatting>
  <conditionalFormatting sqref="O184">
    <cfRule type="cellIs" dxfId="1364" priority="1300" stopIfTrue="1" operator="lessThan">
      <formula>G184</formula>
    </cfRule>
  </conditionalFormatting>
  <conditionalFormatting sqref="O184">
    <cfRule type="cellIs" dxfId="1363" priority="1299" stopIfTrue="1" operator="lessThan">
      <formula>G184</formula>
    </cfRule>
  </conditionalFormatting>
  <conditionalFormatting sqref="O184">
    <cfRule type="cellIs" dxfId="1362" priority="1298" stopIfTrue="1" operator="lessThan">
      <formula>G184</formula>
    </cfRule>
  </conditionalFormatting>
  <conditionalFormatting sqref="O184">
    <cfRule type="cellIs" dxfId="1361" priority="1297" stopIfTrue="1" operator="lessThan">
      <formula>G184</formula>
    </cfRule>
  </conditionalFormatting>
  <conditionalFormatting sqref="O184">
    <cfRule type="cellIs" dxfId="1360" priority="1296" stopIfTrue="1" operator="lessThan">
      <formula>G184</formula>
    </cfRule>
  </conditionalFormatting>
  <conditionalFormatting sqref="O184">
    <cfRule type="cellIs" dxfId="1359" priority="1295" stopIfTrue="1" operator="lessThan">
      <formula>G184</formula>
    </cfRule>
  </conditionalFormatting>
  <conditionalFormatting sqref="O184">
    <cfRule type="cellIs" dxfId="1358" priority="1294" stopIfTrue="1" operator="lessThan">
      <formula>G184</formula>
    </cfRule>
  </conditionalFormatting>
  <conditionalFormatting sqref="O184">
    <cfRule type="cellIs" dxfId="1357" priority="1293" stopIfTrue="1" operator="lessThan">
      <formula>G184</formula>
    </cfRule>
  </conditionalFormatting>
  <conditionalFormatting sqref="O184">
    <cfRule type="cellIs" dxfId="1356" priority="1292" stopIfTrue="1" operator="lessThan">
      <formula>G184</formula>
    </cfRule>
  </conditionalFormatting>
  <conditionalFormatting sqref="O184">
    <cfRule type="cellIs" dxfId="1355" priority="1291" stopIfTrue="1" operator="lessThan">
      <formula>G184</formula>
    </cfRule>
  </conditionalFormatting>
  <conditionalFormatting sqref="O184">
    <cfRule type="cellIs" dxfId="1354" priority="1290" stopIfTrue="1" operator="lessThan">
      <formula>G184</formula>
    </cfRule>
  </conditionalFormatting>
  <conditionalFormatting sqref="O184">
    <cfRule type="cellIs" dxfId="1353" priority="1289" stopIfTrue="1" operator="lessThan">
      <formula>G184</formula>
    </cfRule>
  </conditionalFormatting>
  <conditionalFormatting sqref="O184">
    <cfRule type="cellIs" dxfId="1352" priority="1288" stopIfTrue="1" operator="lessThan">
      <formula>G184</formula>
    </cfRule>
  </conditionalFormatting>
  <conditionalFormatting sqref="O184">
    <cfRule type="cellIs" dxfId="1351" priority="1287" stopIfTrue="1" operator="lessThan">
      <formula>G184</formula>
    </cfRule>
  </conditionalFormatting>
  <conditionalFormatting sqref="O184">
    <cfRule type="cellIs" dxfId="1350" priority="1286" stopIfTrue="1" operator="lessThan">
      <formula>G184</formula>
    </cfRule>
  </conditionalFormatting>
  <conditionalFormatting sqref="O184">
    <cfRule type="cellIs" dxfId="1349" priority="1285" stopIfTrue="1" operator="lessThan">
      <formula>G184</formula>
    </cfRule>
  </conditionalFormatting>
  <conditionalFormatting sqref="O184">
    <cfRule type="cellIs" dxfId="1348" priority="1284" stopIfTrue="1" operator="lessThan">
      <formula>G184</formula>
    </cfRule>
  </conditionalFormatting>
  <conditionalFormatting sqref="O184">
    <cfRule type="cellIs" dxfId="1347" priority="1283" stopIfTrue="1" operator="lessThan">
      <formula>G184</formula>
    </cfRule>
  </conditionalFormatting>
  <conditionalFormatting sqref="O184">
    <cfRule type="cellIs" dxfId="1346" priority="1282" stopIfTrue="1" operator="lessThan">
      <formula>G184</formula>
    </cfRule>
  </conditionalFormatting>
  <conditionalFormatting sqref="O184">
    <cfRule type="cellIs" dxfId="1345" priority="1281" stopIfTrue="1" operator="lessThan">
      <formula>G184</formula>
    </cfRule>
  </conditionalFormatting>
  <conditionalFormatting sqref="O184">
    <cfRule type="cellIs" dxfId="1344" priority="1280" stopIfTrue="1" operator="lessThan">
      <formula>G184</formula>
    </cfRule>
  </conditionalFormatting>
  <conditionalFormatting sqref="O184">
    <cfRule type="cellIs" dxfId="1343" priority="1279" stopIfTrue="1" operator="lessThan">
      <formula>G184</formula>
    </cfRule>
  </conditionalFormatting>
  <conditionalFormatting sqref="O184">
    <cfRule type="cellIs" dxfId="1342" priority="1278" stopIfTrue="1" operator="lessThan">
      <formula>G184</formula>
    </cfRule>
  </conditionalFormatting>
  <conditionalFormatting sqref="O184">
    <cfRule type="cellIs" dxfId="1341" priority="1277" stopIfTrue="1" operator="lessThan">
      <formula>G184</formula>
    </cfRule>
  </conditionalFormatting>
  <conditionalFormatting sqref="O184">
    <cfRule type="cellIs" dxfId="1340" priority="1276" stopIfTrue="1" operator="lessThan">
      <formula>G184</formula>
    </cfRule>
  </conditionalFormatting>
  <conditionalFormatting sqref="O184">
    <cfRule type="cellIs" dxfId="1339" priority="1275" stopIfTrue="1" operator="lessThan">
      <formula>G184</formula>
    </cfRule>
  </conditionalFormatting>
  <conditionalFormatting sqref="O184">
    <cfRule type="cellIs" dxfId="1338" priority="1274" stopIfTrue="1" operator="lessThan">
      <formula>G184</formula>
    </cfRule>
  </conditionalFormatting>
  <conditionalFormatting sqref="O184">
    <cfRule type="cellIs" dxfId="1337" priority="1273" stopIfTrue="1" operator="lessThan">
      <formula>G184</formula>
    </cfRule>
  </conditionalFormatting>
  <conditionalFormatting sqref="O184">
    <cfRule type="cellIs" dxfId="1336" priority="1272" stopIfTrue="1" operator="lessThan">
      <formula>G184</formula>
    </cfRule>
  </conditionalFormatting>
  <conditionalFormatting sqref="O184">
    <cfRule type="cellIs" dxfId="1335" priority="1271" stopIfTrue="1" operator="lessThan">
      <formula>G184</formula>
    </cfRule>
  </conditionalFormatting>
  <conditionalFormatting sqref="O184">
    <cfRule type="cellIs" dxfId="1334" priority="1270" stopIfTrue="1" operator="lessThan">
      <formula>G184</formula>
    </cfRule>
  </conditionalFormatting>
  <conditionalFormatting sqref="O184">
    <cfRule type="cellIs" dxfId="1333" priority="1269" stopIfTrue="1" operator="lessThan">
      <formula>G184</formula>
    </cfRule>
  </conditionalFormatting>
  <conditionalFormatting sqref="O184">
    <cfRule type="cellIs" dxfId="1332" priority="1268" stopIfTrue="1" operator="lessThan">
      <formula>G184</formula>
    </cfRule>
  </conditionalFormatting>
  <conditionalFormatting sqref="O184">
    <cfRule type="cellIs" dxfId="1331" priority="1267" stopIfTrue="1" operator="lessThan">
      <formula>G184</formula>
    </cfRule>
  </conditionalFormatting>
  <conditionalFormatting sqref="O184">
    <cfRule type="cellIs" dxfId="1330" priority="1266" stopIfTrue="1" operator="lessThan">
      <formula>G184</formula>
    </cfRule>
  </conditionalFormatting>
  <conditionalFormatting sqref="O184">
    <cfRule type="cellIs" dxfId="1329" priority="1265" stopIfTrue="1" operator="lessThan">
      <formula>G184</formula>
    </cfRule>
  </conditionalFormatting>
  <conditionalFormatting sqref="O184">
    <cfRule type="cellIs" dxfId="1328" priority="1264" stopIfTrue="1" operator="lessThan">
      <formula>G184</formula>
    </cfRule>
  </conditionalFormatting>
  <conditionalFormatting sqref="O184">
    <cfRule type="cellIs" dxfId="1327" priority="1263" stopIfTrue="1" operator="lessThan">
      <formula>G184</formula>
    </cfRule>
  </conditionalFormatting>
  <conditionalFormatting sqref="O184">
    <cfRule type="cellIs" dxfId="1326" priority="1262" stopIfTrue="1" operator="lessThan">
      <formula>G184</formula>
    </cfRule>
  </conditionalFormatting>
  <conditionalFormatting sqref="O184">
    <cfRule type="cellIs" dxfId="1325" priority="1261" stopIfTrue="1" operator="lessThan">
      <formula>G184</formula>
    </cfRule>
  </conditionalFormatting>
  <conditionalFormatting sqref="O184">
    <cfRule type="cellIs" dxfId="1324" priority="1260" stopIfTrue="1" operator="lessThan">
      <formula>G184</formula>
    </cfRule>
  </conditionalFormatting>
  <conditionalFormatting sqref="O184">
    <cfRule type="cellIs" dxfId="1323" priority="1259" stopIfTrue="1" operator="lessThan">
      <formula>G184</formula>
    </cfRule>
  </conditionalFormatting>
  <conditionalFormatting sqref="O184">
    <cfRule type="cellIs" dxfId="1322" priority="1258" stopIfTrue="1" operator="lessThan">
      <formula>G184</formula>
    </cfRule>
  </conditionalFormatting>
  <conditionalFormatting sqref="O184">
    <cfRule type="cellIs" dxfId="1321" priority="1257" stopIfTrue="1" operator="lessThan">
      <formula>G184</formula>
    </cfRule>
  </conditionalFormatting>
  <conditionalFormatting sqref="O184">
    <cfRule type="cellIs" dxfId="1320" priority="1256" stopIfTrue="1" operator="lessThan">
      <formula>G184</formula>
    </cfRule>
  </conditionalFormatting>
  <conditionalFormatting sqref="O184">
    <cfRule type="cellIs" dxfId="1319" priority="1255" stopIfTrue="1" operator="lessThan">
      <formula>G184</formula>
    </cfRule>
  </conditionalFormatting>
  <conditionalFormatting sqref="O184">
    <cfRule type="cellIs" dxfId="1318" priority="1254" stopIfTrue="1" operator="lessThan">
      <formula>G184</formula>
    </cfRule>
  </conditionalFormatting>
  <conditionalFormatting sqref="O184">
    <cfRule type="cellIs" dxfId="1317" priority="1253" stopIfTrue="1" operator="lessThan">
      <formula>G184</formula>
    </cfRule>
  </conditionalFormatting>
  <conditionalFormatting sqref="O184">
    <cfRule type="cellIs" dxfId="1316" priority="1252" stopIfTrue="1" operator="lessThan">
      <formula>G184</formula>
    </cfRule>
  </conditionalFormatting>
  <conditionalFormatting sqref="O184">
    <cfRule type="cellIs" dxfId="1315" priority="1251" stopIfTrue="1" operator="lessThan">
      <formula>G184</formula>
    </cfRule>
  </conditionalFormatting>
  <conditionalFormatting sqref="O184">
    <cfRule type="cellIs" dxfId="1314" priority="1250" stopIfTrue="1" operator="lessThan">
      <formula>G184</formula>
    </cfRule>
  </conditionalFormatting>
  <conditionalFormatting sqref="O184">
    <cfRule type="cellIs" dxfId="1313" priority="1249" stopIfTrue="1" operator="lessThan">
      <formula>G184</formula>
    </cfRule>
  </conditionalFormatting>
  <conditionalFormatting sqref="O184">
    <cfRule type="cellIs" dxfId="1312" priority="1248" stopIfTrue="1" operator="lessThan">
      <formula>G184</formula>
    </cfRule>
  </conditionalFormatting>
  <conditionalFormatting sqref="O184">
    <cfRule type="cellIs" dxfId="1311" priority="1247" stopIfTrue="1" operator="lessThan">
      <formula>G184</formula>
    </cfRule>
  </conditionalFormatting>
  <conditionalFormatting sqref="O184">
    <cfRule type="cellIs" dxfId="1310" priority="1246" stopIfTrue="1" operator="lessThan">
      <formula>G184</formula>
    </cfRule>
  </conditionalFormatting>
  <conditionalFormatting sqref="O184">
    <cfRule type="cellIs" dxfId="1309" priority="1245" stopIfTrue="1" operator="lessThan">
      <formula>G184</formula>
    </cfRule>
  </conditionalFormatting>
  <conditionalFormatting sqref="O184">
    <cfRule type="cellIs" dxfId="1308" priority="1244" stopIfTrue="1" operator="lessThan">
      <formula>G184</formula>
    </cfRule>
  </conditionalFormatting>
  <conditionalFormatting sqref="O184">
    <cfRule type="cellIs" dxfId="1307" priority="1243" stopIfTrue="1" operator="lessThan">
      <formula>G184</formula>
    </cfRule>
  </conditionalFormatting>
  <conditionalFormatting sqref="O184">
    <cfRule type="cellIs" dxfId="1306" priority="1242" stopIfTrue="1" operator="lessThan">
      <formula>G184</formula>
    </cfRule>
  </conditionalFormatting>
  <conditionalFormatting sqref="O184">
    <cfRule type="cellIs" dxfId="1305" priority="1241" stopIfTrue="1" operator="lessThan">
      <formula>G184</formula>
    </cfRule>
  </conditionalFormatting>
  <conditionalFormatting sqref="O184">
    <cfRule type="cellIs" dxfId="1304" priority="1240" stopIfTrue="1" operator="lessThan">
      <formula>G184</formula>
    </cfRule>
  </conditionalFormatting>
  <conditionalFormatting sqref="Y184">
    <cfRule type="cellIs" dxfId="1303" priority="1239" stopIfTrue="1" operator="lessThan">
      <formula>J184</formula>
    </cfRule>
  </conditionalFormatting>
  <conditionalFormatting sqref="Y184">
    <cfRule type="cellIs" dxfId="1302" priority="1238" stopIfTrue="1" operator="lessThan">
      <formula>J184</formula>
    </cfRule>
  </conditionalFormatting>
  <conditionalFormatting sqref="Y184">
    <cfRule type="cellIs" dxfId="1301" priority="1237" stopIfTrue="1" operator="lessThan">
      <formula>J184</formula>
    </cfRule>
  </conditionalFormatting>
  <conditionalFormatting sqref="Y184">
    <cfRule type="cellIs" dxfId="1300" priority="1236" stopIfTrue="1" operator="lessThan">
      <formula>J184</formula>
    </cfRule>
  </conditionalFormatting>
  <conditionalFormatting sqref="Y184">
    <cfRule type="cellIs" dxfId="1299" priority="1235" stopIfTrue="1" operator="lessThan">
      <formula>J184</formula>
    </cfRule>
  </conditionalFormatting>
  <conditionalFormatting sqref="Y184">
    <cfRule type="cellIs" dxfId="1298" priority="1234" stopIfTrue="1" operator="lessThan">
      <formula>J184</formula>
    </cfRule>
  </conditionalFormatting>
  <conditionalFormatting sqref="Y184">
    <cfRule type="cellIs" dxfId="1297" priority="1233" stopIfTrue="1" operator="lessThan">
      <formula>J184</formula>
    </cfRule>
  </conditionalFormatting>
  <conditionalFormatting sqref="Y184">
    <cfRule type="cellIs" dxfId="1296" priority="1232" stopIfTrue="1" operator="lessThan">
      <formula>J184</formula>
    </cfRule>
  </conditionalFormatting>
  <conditionalFormatting sqref="Y184">
    <cfRule type="cellIs" dxfId="1295" priority="1231" stopIfTrue="1" operator="lessThan">
      <formula>J184</formula>
    </cfRule>
  </conditionalFormatting>
  <conditionalFormatting sqref="Y184">
    <cfRule type="cellIs" dxfId="1294" priority="1230" stopIfTrue="1" operator="lessThan">
      <formula>J184</formula>
    </cfRule>
  </conditionalFormatting>
  <conditionalFormatting sqref="Y184">
    <cfRule type="cellIs" dxfId="1293" priority="1229" stopIfTrue="1" operator="lessThan">
      <formula>J184</formula>
    </cfRule>
  </conditionalFormatting>
  <conditionalFormatting sqref="Y184">
    <cfRule type="cellIs" dxfId="1292" priority="1228" stopIfTrue="1" operator="lessThan">
      <formula>J184</formula>
    </cfRule>
  </conditionalFormatting>
  <conditionalFormatting sqref="X184">
    <cfRule type="cellIs" dxfId="1291" priority="1227" stopIfTrue="1" operator="lessThan">
      <formula>J184</formula>
    </cfRule>
  </conditionalFormatting>
  <conditionalFormatting sqref="X184">
    <cfRule type="cellIs" dxfId="1290" priority="1226" stopIfTrue="1" operator="lessThan">
      <formula>J184</formula>
    </cfRule>
  </conditionalFormatting>
  <conditionalFormatting sqref="X184">
    <cfRule type="cellIs" dxfId="1289" priority="1225" stopIfTrue="1" operator="lessThan">
      <formula>J184</formula>
    </cfRule>
  </conditionalFormatting>
  <conditionalFormatting sqref="Y184">
    <cfRule type="cellIs" dxfId="1288" priority="1224" stopIfTrue="1" operator="lessThan">
      <formula>J184</formula>
    </cfRule>
  </conditionalFormatting>
  <conditionalFormatting sqref="X184">
    <cfRule type="cellIs" dxfId="1287" priority="1223" stopIfTrue="1" operator="lessThan">
      <formula>J184</formula>
    </cfRule>
  </conditionalFormatting>
  <conditionalFormatting sqref="X184">
    <cfRule type="cellIs" dxfId="1286" priority="1222" stopIfTrue="1" operator="lessThan">
      <formula>J184</formula>
    </cfRule>
  </conditionalFormatting>
  <conditionalFormatting sqref="Y184">
    <cfRule type="cellIs" dxfId="1285" priority="1221" stopIfTrue="1" operator="lessThan">
      <formula>J184</formula>
    </cfRule>
  </conditionalFormatting>
  <conditionalFormatting sqref="Y184">
    <cfRule type="cellIs" dxfId="1284" priority="1220" stopIfTrue="1" operator="lessThan">
      <formula>J184</formula>
    </cfRule>
  </conditionalFormatting>
  <conditionalFormatting sqref="Y184">
    <cfRule type="cellIs" dxfId="1283" priority="1219" stopIfTrue="1" operator="lessThan">
      <formula>J184</formula>
    </cfRule>
  </conditionalFormatting>
  <conditionalFormatting sqref="Y184">
    <cfRule type="cellIs" dxfId="1282" priority="1218" stopIfTrue="1" operator="lessThan">
      <formula>J184</formula>
    </cfRule>
  </conditionalFormatting>
  <conditionalFormatting sqref="Y184">
    <cfRule type="cellIs" dxfId="1281" priority="1217" stopIfTrue="1" operator="lessThan">
      <formula>J184</formula>
    </cfRule>
  </conditionalFormatting>
  <conditionalFormatting sqref="Y184">
    <cfRule type="cellIs" dxfId="1280" priority="1216" stopIfTrue="1" operator="lessThan">
      <formula>J184</formula>
    </cfRule>
  </conditionalFormatting>
  <conditionalFormatting sqref="Y184">
    <cfRule type="cellIs" dxfId="1279" priority="1215" stopIfTrue="1" operator="lessThan">
      <formula>J184</formula>
    </cfRule>
  </conditionalFormatting>
  <conditionalFormatting sqref="Y184">
    <cfRule type="cellIs" dxfId="1278" priority="1214" stopIfTrue="1" operator="lessThan">
      <formula>J184</formula>
    </cfRule>
  </conditionalFormatting>
  <conditionalFormatting sqref="Y184">
    <cfRule type="cellIs" dxfId="1277" priority="1213" stopIfTrue="1" operator="lessThan">
      <formula>J184</formula>
    </cfRule>
  </conditionalFormatting>
  <conditionalFormatting sqref="Y184">
    <cfRule type="cellIs" dxfId="1276" priority="1212" stopIfTrue="1" operator="lessThan">
      <formula>J184</formula>
    </cfRule>
  </conditionalFormatting>
  <conditionalFormatting sqref="Y184">
    <cfRule type="cellIs" dxfId="1275" priority="1211" stopIfTrue="1" operator="lessThan">
      <formula>J184</formula>
    </cfRule>
  </conditionalFormatting>
  <conditionalFormatting sqref="Y184">
    <cfRule type="cellIs" dxfId="1274" priority="1210" stopIfTrue="1" operator="lessThan">
      <formula>J184</formula>
    </cfRule>
  </conditionalFormatting>
  <conditionalFormatting sqref="X184">
    <cfRule type="cellIs" dxfId="1273" priority="1209" stopIfTrue="1" operator="lessThan">
      <formula>J184</formula>
    </cfRule>
  </conditionalFormatting>
  <conditionalFormatting sqref="X184">
    <cfRule type="cellIs" dxfId="1272" priority="1208" stopIfTrue="1" operator="lessThan">
      <formula>J184</formula>
    </cfRule>
  </conditionalFormatting>
  <conditionalFormatting sqref="X184">
    <cfRule type="cellIs" dxfId="1271" priority="1207" stopIfTrue="1" operator="lessThan">
      <formula>J184</formula>
    </cfRule>
  </conditionalFormatting>
  <conditionalFormatting sqref="Y184">
    <cfRule type="cellIs" dxfId="1270" priority="1206" stopIfTrue="1" operator="lessThan">
      <formula>J184</formula>
    </cfRule>
  </conditionalFormatting>
  <conditionalFormatting sqref="X184">
    <cfRule type="cellIs" dxfId="1269" priority="1205" stopIfTrue="1" operator="lessThan">
      <formula>J184</formula>
    </cfRule>
  </conditionalFormatting>
  <conditionalFormatting sqref="X184">
    <cfRule type="cellIs" dxfId="1268" priority="1204" stopIfTrue="1" operator="lessThan">
      <formula>J184</formula>
    </cfRule>
  </conditionalFormatting>
  <conditionalFormatting sqref="O185">
    <cfRule type="cellIs" dxfId="1267" priority="1203" stopIfTrue="1" operator="lessThan">
      <formula>G185</formula>
    </cfRule>
  </conditionalFormatting>
  <conditionalFormatting sqref="O185">
    <cfRule type="cellIs" dxfId="1266" priority="1202" stopIfTrue="1" operator="lessThan">
      <formula>G185</formula>
    </cfRule>
  </conditionalFormatting>
  <conditionalFormatting sqref="O185">
    <cfRule type="cellIs" dxfId="1265" priority="1201" stopIfTrue="1" operator="lessThan">
      <formula>G185</formula>
    </cfRule>
  </conditionalFormatting>
  <conditionalFormatting sqref="O185">
    <cfRule type="cellIs" dxfId="1264" priority="1200" stopIfTrue="1" operator="lessThan">
      <formula>G185</formula>
    </cfRule>
  </conditionalFormatting>
  <conditionalFormatting sqref="O185">
    <cfRule type="cellIs" dxfId="1263" priority="1199" stopIfTrue="1" operator="lessThan">
      <formula>G185</formula>
    </cfRule>
  </conditionalFormatting>
  <conditionalFormatting sqref="O185">
    <cfRule type="cellIs" dxfId="1262" priority="1198" stopIfTrue="1" operator="lessThan">
      <formula>G185</formula>
    </cfRule>
  </conditionalFormatting>
  <conditionalFormatting sqref="O185">
    <cfRule type="cellIs" dxfId="1261" priority="1197" stopIfTrue="1" operator="lessThan">
      <formula>G185</formula>
    </cfRule>
  </conditionalFormatting>
  <conditionalFormatting sqref="O185">
    <cfRule type="cellIs" dxfId="1260" priority="1196" stopIfTrue="1" operator="lessThan">
      <formula>G185</formula>
    </cfRule>
  </conditionalFormatting>
  <conditionalFormatting sqref="O185">
    <cfRule type="cellIs" dxfId="1259" priority="1195" stopIfTrue="1" operator="lessThan">
      <formula>G185</formula>
    </cfRule>
  </conditionalFormatting>
  <conditionalFormatting sqref="O185">
    <cfRule type="cellIs" dxfId="1258" priority="1194" stopIfTrue="1" operator="lessThan">
      <formula>G185</formula>
    </cfRule>
  </conditionalFormatting>
  <conditionalFormatting sqref="O185">
    <cfRule type="cellIs" dxfId="1257" priority="1193" stopIfTrue="1" operator="lessThan">
      <formula>G185</formula>
    </cfRule>
  </conditionalFormatting>
  <conditionalFormatting sqref="O185">
    <cfRule type="cellIs" dxfId="1256" priority="1192" stopIfTrue="1" operator="lessThan">
      <formula>G185</formula>
    </cfRule>
  </conditionalFormatting>
  <conditionalFormatting sqref="O185">
    <cfRule type="cellIs" dxfId="1255" priority="1191" stopIfTrue="1" operator="lessThan">
      <formula>G185</formula>
    </cfRule>
  </conditionalFormatting>
  <conditionalFormatting sqref="O185">
    <cfRule type="cellIs" dxfId="1254" priority="1190" stopIfTrue="1" operator="lessThan">
      <formula>G185</formula>
    </cfRule>
  </conditionalFormatting>
  <conditionalFormatting sqref="O185">
    <cfRule type="cellIs" dxfId="1253" priority="1189" stopIfTrue="1" operator="lessThan">
      <formula>G185</formula>
    </cfRule>
  </conditionalFormatting>
  <conditionalFormatting sqref="O185">
    <cfRule type="cellIs" dxfId="1252" priority="1188" stopIfTrue="1" operator="lessThan">
      <formula>G185</formula>
    </cfRule>
  </conditionalFormatting>
  <conditionalFormatting sqref="O185">
    <cfRule type="cellIs" dxfId="1251" priority="1187" stopIfTrue="1" operator="lessThan">
      <formula>G185</formula>
    </cfRule>
  </conditionalFormatting>
  <conditionalFormatting sqref="O185">
    <cfRule type="cellIs" dxfId="1250" priority="1186" stopIfTrue="1" operator="lessThan">
      <formula>G185</formula>
    </cfRule>
  </conditionalFormatting>
  <conditionalFormatting sqref="O185">
    <cfRule type="cellIs" dxfId="1249" priority="1185" stopIfTrue="1" operator="lessThan">
      <formula>G185</formula>
    </cfRule>
  </conditionalFormatting>
  <conditionalFormatting sqref="O185">
    <cfRule type="cellIs" dxfId="1248" priority="1184" stopIfTrue="1" operator="lessThan">
      <formula>G185</formula>
    </cfRule>
  </conditionalFormatting>
  <conditionalFormatting sqref="O185">
    <cfRule type="cellIs" dxfId="1247" priority="1183" stopIfTrue="1" operator="lessThan">
      <formula>G185</formula>
    </cfRule>
  </conditionalFormatting>
  <conditionalFormatting sqref="O185">
    <cfRule type="cellIs" dxfId="1246" priority="1182" stopIfTrue="1" operator="lessThan">
      <formula>G185</formula>
    </cfRule>
  </conditionalFormatting>
  <conditionalFormatting sqref="O185">
    <cfRule type="cellIs" dxfId="1245" priority="1181" stopIfTrue="1" operator="lessThan">
      <formula>G185</formula>
    </cfRule>
  </conditionalFormatting>
  <conditionalFormatting sqref="O185">
    <cfRule type="cellIs" dxfId="1244" priority="1180" stopIfTrue="1" operator="lessThan">
      <formula>G185</formula>
    </cfRule>
  </conditionalFormatting>
  <conditionalFormatting sqref="O185">
    <cfRule type="cellIs" dxfId="1243" priority="1179" stopIfTrue="1" operator="lessThan">
      <formula>G185</formula>
    </cfRule>
  </conditionalFormatting>
  <conditionalFormatting sqref="O185">
    <cfRule type="cellIs" dxfId="1242" priority="1178" stopIfTrue="1" operator="lessThan">
      <formula>G185</formula>
    </cfRule>
  </conditionalFormatting>
  <conditionalFormatting sqref="O185">
    <cfRule type="cellIs" dxfId="1241" priority="1177" stopIfTrue="1" operator="lessThan">
      <formula>G185</formula>
    </cfRule>
  </conditionalFormatting>
  <conditionalFormatting sqref="O185">
    <cfRule type="cellIs" dxfId="1240" priority="1176" stopIfTrue="1" operator="lessThan">
      <formula>G185</formula>
    </cfRule>
  </conditionalFormatting>
  <conditionalFormatting sqref="O185">
    <cfRule type="cellIs" dxfId="1239" priority="1175" stopIfTrue="1" operator="lessThan">
      <formula>G185</formula>
    </cfRule>
  </conditionalFormatting>
  <conditionalFormatting sqref="O185">
    <cfRule type="cellIs" dxfId="1238" priority="1174" stopIfTrue="1" operator="lessThan">
      <formula>G185</formula>
    </cfRule>
  </conditionalFormatting>
  <conditionalFormatting sqref="O185">
    <cfRule type="cellIs" dxfId="1237" priority="1173" stopIfTrue="1" operator="lessThan">
      <formula>G185</formula>
    </cfRule>
  </conditionalFormatting>
  <conditionalFormatting sqref="O185">
    <cfRule type="cellIs" dxfId="1236" priority="1172" stopIfTrue="1" operator="lessThan">
      <formula>G185</formula>
    </cfRule>
  </conditionalFormatting>
  <conditionalFormatting sqref="O185">
    <cfRule type="cellIs" dxfId="1235" priority="1171" stopIfTrue="1" operator="lessThan">
      <formula>G185</formula>
    </cfRule>
  </conditionalFormatting>
  <conditionalFormatting sqref="O185">
    <cfRule type="cellIs" dxfId="1234" priority="1170" stopIfTrue="1" operator="lessThan">
      <formula>G185</formula>
    </cfRule>
  </conditionalFormatting>
  <conditionalFormatting sqref="O185">
    <cfRule type="cellIs" dxfId="1233" priority="1169" stopIfTrue="1" operator="lessThan">
      <formula>G185</formula>
    </cfRule>
  </conditionalFormatting>
  <conditionalFormatting sqref="O185">
    <cfRule type="cellIs" dxfId="1232" priority="1168" stopIfTrue="1" operator="lessThan">
      <formula>G185</formula>
    </cfRule>
  </conditionalFormatting>
  <conditionalFormatting sqref="O185">
    <cfRule type="cellIs" dxfId="1231" priority="1167" stopIfTrue="1" operator="lessThan">
      <formula>G185</formula>
    </cfRule>
  </conditionalFormatting>
  <conditionalFormatting sqref="O185">
    <cfRule type="cellIs" dxfId="1230" priority="1166" stopIfTrue="1" operator="lessThan">
      <formula>G185</formula>
    </cfRule>
  </conditionalFormatting>
  <conditionalFormatting sqref="O185">
    <cfRule type="cellIs" dxfId="1229" priority="1165" stopIfTrue="1" operator="lessThan">
      <formula>G185</formula>
    </cfRule>
  </conditionalFormatting>
  <conditionalFormatting sqref="O185">
    <cfRule type="cellIs" dxfId="1228" priority="1164" stopIfTrue="1" operator="lessThan">
      <formula>G185</formula>
    </cfRule>
  </conditionalFormatting>
  <conditionalFormatting sqref="O185">
    <cfRule type="cellIs" dxfId="1227" priority="1163" stopIfTrue="1" operator="lessThan">
      <formula>G185</formula>
    </cfRule>
  </conditionalFormatting>
  <conditionalFormatting sqref="O185">
    <cfRule type="cellIs" dxfId="1226" priority="1162" stopIfTrue="1" operator="lessThan">
      <formula>G185</formula>
    </cfRule>
  </conditionalFormatting>
  <conditionalFormatting sqref="O185">
    <cfRule type="cellIs" dxfId="1225" priority="1161" stopIfTrue="1" operator="lessThan">
      <formula>G185</formula>
    </cfRule>
  </conditionalFormatting>
  <conditionalFormatting sqref="O185">
    <cfRule type="cellIs" dxfId="1224" priority="1160" stopIfTrue="1" operator="lessThan">
      <formula>G185</formula>
    </cfRule>
  </conditionalFormatting>
  <conditionalFormatting sqref="O185">
    <cfRule type="cellIs" dxfId="1223" priority="1159" stopIfTrue="1" operator="lessThan">
      <formula>G185</formula>
    </cfRule>
  </conditionalFormatting>
  <conditionalFormatting sqref="O185">
    <cfRule type="cellIs" dxfId="1222" priority="1158" stopIfTrue="1" operator="lessThan">
      <formula>G185</formula>
    </cfRule>
  </conditionalFormatting>
  <conditionalFormatting sqref="O185">
    <cfRule type="cellIs" dxfId="1221" priority="1157" stopIfTrue="1" operator="lessThan">
      <formula>G185</formula>
    </cfRule>
  </conditionalFormatting>
  <conditionalFormatting sqref="O185">
    <cfRule type="cellIs" dxfId="1220" priority="1156" stopIfTrue="1" operator="lessThan">
      <formula>G185</formula>
    </cfRule>
  </conditionalFormatting>
  <conditionalFormatting sqref="O185">
    <cfRule type="cellIs" dxfId="1219" priority="1155" stopIfTrue="1" operator="lessThan">
      <formula>G185</formula>
    </cfRule>
  </conditionalFormatting>
  <conditionalFormatting sqref="O185">
    <cfRule type="cellIs" dxfId="1218" priority="1154" stopIfTrue="1" operator="lessThan">
      <formula>G185</formula>
    </cfRule>
  </conditionalFormatting>
  <conditionalFormatting sqref="O185">
    <cfRule type="cellIs" dxfId="1217" priority="1153" stopIfTrue="1" operator="lessThan">
      <formula>G185</formula>
    </cfRule>
  </conditionalFormatting>
  <conditionalFormatting sqref="O185">
    <cfRule type="cellIs" dxfId="1216" priority="1152" stopIfTrue="1" operator="lessThan">
      <formula>G185</formula>
    </cfRule>
  </conditionalFormatting>
  <conditionalFormatting sqref="O185">
    <cfRule type="cellIs" dxfId="1215" priority="1151" stopIfTrue="1" operator="lessThan">
      <formula>G185</formula>
    </cfRule>
  </conditionalFormatting>
  <conditionalFormatting sqref="O185">
    <cfRule type="cellIs" dxfId="1214" priority="1150" stopIfTrue="1" operator="lessThan">
      <formula>G185</formula>
    </cfRule>
  </conditionalFormatting>
  <conditionalFormatting sqref="O185">
    <cfRule type="cellIs" dxfId="1213" priority="1149" stopIfTrue="1" operator="lessThan">
      <formula>G185</formula>
    </cfRule>
  </conditionalFormatting>
  <conditionalFormatting sqref="O185">
    <cfRule type="cellIs" dxfId="1212" priority="1148" stopIfTrue="1" operator="lessThan">
      <formula>G185</formula>
    </cfRule>
  </conditionalFormatting>
  <conditionalFormatting sqref="O185">
    <cfRule type="cellIs" dxfId="1211" priority="1147" stopIfTrue="1" operator="lessThan">
      <formula>G185</formula>
    </cfRule>
  </conditionalFormatting>
  <conditionalFormatting sqref="O185">
    <cfRule type="cellIs" dxfId="1210" priority="1146" stopIfTrue="1" operator="lessThan">
      <formula>G185</formula>
    </cfRule>
  </conditionalFormatting>
  <conditionalFormatting sqref="O185">
    <cfRule type="cellIs" dxfId="1209" priority="1145" stopIfTrue="1" operator="lessThan">
      <formula>G185</formula>
    </cfRule>
  </conditionalFormatting>
  <conditionalFormatting sqref="O185">
    <cfRule type="cellIs" dxfId="1208" priority="1144" stopIfTrue="1" operator="lessThan">
      <formula>G185</formula>
    </cfRule>
  </conditionalFormatting>
  <conditionalFormatting sqref="O185">
    <cfRule type="cellIs" dxfId="1207" priority="1143" stopIfTrue="1" operator="lessThan">
      <formula>G185</formula>
    </cfRule>
  </conditionalFormatting>
  <conditionalFormatting sqref="O185">
    <cfRule type="cellIs" dxfId="1206" priority="1142" stopIfTrue="1" operator="lessThan">
      <formula>G185</formula>
    </cfRule>
  </conditionalFormatting>
  <conditionalFormatting sqref="O185">
    <cfRule type="cellIs" dxfId="1205" priority="1141" stopIfTrue="1" operator="lessThan">
      <formula>G185</formula>
    </cfRule>
  </conditionalFormatting>
  <conditionalFormatting sqref="O185">
    <cfRule type="cellIs" dxfId="1204" priority="1140" stopIfTrue="1" operator="lessThan">
      <formula>G185</formula>
    </cfRule>
  </conditionalFormatting>
  <conditionalFormatting sqref="O185">
    <cfRule type="cellIs" dxfId="1203" priority="1139" stopIfTrue="1" operator="lessThan">
      <formula>G185</formula>
    </cfRule>
  </conditionalFormatting>
  <conditionalFormatting sqref="O185">
    <cfRule type="cellIs" dxfId="1202" priority="1138" stopIfTrue="1" operator="lessThan">
      <formula>G185</formula>
    </cfRule>
  </conditionalFormatting>
  <conditionalFormatting sqref="O185">
    <cfRule type="cellIs" dxfId="1201" priority="1137" stopIfTrue="1" operator="lessThan">
      <formula>G185</formula>
    </cfRule>
  </conditionalFormatting>
  <conditionalFormatting sqref="O185">
    <cfRule type="cellIs" dxfId="1200" priority="1136" stopIfTrue="1" operator="lessThan">
      <formula>G185</formula>
    </cfRule>
  </conditionalFormatting>
  <conditionalFormatting sqref="O185">
    <cfRule type="cellIs" dxfId="1199" priority="1135" stopIfTrue="1" operator="lessThan">
      <formula>G185</formula>
    </cfRule>
  </conditionalFormatting>
  <conditionalFormatting sqref="O185">
    <cfRule type="cellIs" dxfId="1198" priority="1134" stopIfTrue="1" operator="lessThan">
      <formula>G185</formula>
    </cfRule>
  </conditionalFormatting>
  <conditionalFormatting sqref="O185">
    <cfRule type="cellIs" dxfId="1197" priority="1133" stopIfTrue="1" operator="lessThan">
      <formula>G185</formula>
    </cfRule>
  </conditionalFormatting>
  <conditionalFormatting sqref="O185">
    <cfRule type="cellIs" dxfId="1196" priority="1132" stopIfTrue="1" operator="lessThan">
      <formula>G185</formula>
    </cfRule>
  </conditionalFormatting>
  <conditionalFormatting sqref="O185">
    <cfRule type="cellIs" dxfId="1195" priority="1131" stopIfTrue="1" operator="lessThan">
      <formula>G185</formula>
    </cfRule>
  </conditionalFormatting>
  <conditionalFormatting sqref="O185">
    <cfRule type="cellIs" dxfId="1194" priority="1130" stopIfTrue="1" operator="lessThan">
      <formula>G185</formula>
    </cfRule>
  </conditionalFormatting>
  <conditionalFormatting sqref="O185">
    <cfRule type="cellIs" dxfId="1193" priority="1129" stopIfTrue="1" operator="lessThan">
      <formula>G185</formula>
    </cfRule>
  </conditionalFormatting>
  <conditionalFormatting sqref="O185">
    <cfRule type="cellIs" dxfId="1192" priority="1128" stopIfTrue="1" operator="lessThan">
      <formula>G185</formula>
    </cfRule>
  </conditionalFormatting>
  <conditionalFormatting sqref="O185">
    <cfRule type="cellIs" dxfId="1191" priority="1127" stopIfTrue="1" operator="lessThan">
      <formula>G185</formula>
    </cfRule>
  </conditionalFormatting>
  <conditionalFormatting sqref="O185">
    <cfRule type="cellIs" dxfId="1190" priority="1126" stopIfTrue="1" operator="lessThan">
      <formula>G185</formula>
    </cfRule>
  </conditionalFormatting>
  <conditionalFormatting sqref="O185">
    <cfRule type="cellIs" dxfId="1189" priority="1125" stopIfTrue="1" operator="lessThan">
      <formula>G185</formula>
    </cfRule>
  </conditionalFormatting>
  <conditionalFormatting sqref="O185">
    <cfRule type="cellIs" dxfId="1188" priority="1124" stopIfTrue="1" operator="lessThan">
      <formula>G185</formula>
    </cfRule>
  </conditionalFormatting>
  <conditionalFormatting sqref="O185">
    <cfRule type="cellIs" dxfId="1187" priority="1123" stopIfTrue="1" operator="lessThan">
      <formula>G185</formula>
    </cfRule>
  </conditionalFormatting>
  <conditionalFormatting sqref="O185">
    <cfRule type="cellIs" dxfId="1186" priority="1122" stopIfTrue="1" operator="lessThan">
      <formula>G185</formula>
    </cfRule>
  </conditionalFormatting>
  <conditionalFormatting sqref="O185">
    <cfRule type="cellIs" dxfId="1185" priority="1121" stopIfTrue="1" operator="lessThan">
      <formula>G185</formula>
    </cfRule>
  </conditionalFormatting>
  <conditionalFormatting sqref="O185">
    <cfRule type="cellIs" dxfId="1184" priority="1120" stopIfTrue="1" operator="lessThan">
      <formula>G185</formula>
    </cfRule>
  </conditionalFormatting>
  <conditionalFormatting sqref="O185">
    <cfRule type="cellIs" dxfId="1183" priority="1119" stopIfTrue="1" operator="lessThan">
      <formula>G185</formula>
    </cfRule>
  </conditionalFormatting>
  <conditionalFormatting sqref="O185">
    <cfRule type="cellIs" dxfId="1182" priority="1118" stopIfTrue="1" operator="lessThan">
      <formula>G185</formula>
    </cfRule>
  </conditionalFormatting>
  <conditionalFormatting sqref="O185">
    <cfRule type="cellIs" dxfId="1181" priority="1117" stopIfTrue="1" operator="lessThan">
      <formula>G185</formula>
    </cfRule>
  </conditionalFormatting>
  <conditionalFormatting sqref="O185">
    <cfRule type="cellIs" dxfId="1180" priority="1116" stopIfTrue="1" operator="lessThan">
      <formula>G185</formula>
    </cfRule>
  </conditionalFormatting>
  <conditionalFormatting sqref="O185">
    <cfRule type="cellIs" dxfId="1179" priority="1115" stopIfTrue="1" operator="lessThan">
      <formula>G185</formula>
    </cfRule>
  </conditionalFormatting>
  <conditionalFormatting sqref="O185">
    <cfRule type="cellIs" dxfId="1178" priority="1114" stopIfTrue="1" operator="lessThan">
      <formula>G185</formula>
    </cfRule>
  </conditionalFormatting>
  <conditionalFormatting sqref="O185">
    <cfRule type="cellIs" dxfId="1177" priority="1113" stopIfTrue="1" operator="lessThan">
      <formula>G185</formula>
    </cfRule>
  </conditionalFormatting>
  <conditionalFormatting sqref="O185">
    <cfRule type="cellIs" dxfId="1176" priority="1112" stopIfTrue="1" operator="lessThan">
      <formula>G185</formula>
    </cfRule>
  </conditionalFormatting>
  <conditionalFormatting sqref="O185">
    <cfRule type="cellIs" dxfId="1175" priority="1111" stopIfTrue="1" operator="lessThan">
      <formula>G185</formula>
    </cfRule>
  </conditionalFormatting>
  <conditionalFormatting sqref="O185">
    <cfRule type="cellIs" dxfId="1174" priority="1110" stopIfTrue="1" operator="lessThan">
      <formula>G185</formula>
    </cfRule>
  </conditionalFormatting>
  <conditionalFormatting sqref="O185">
    <cfRule type="cellIs" dxfId="1173" priority="1109" stopIfTrue="1" operator="lessThan">
      <formula>G185</formula>
    </cfRule>
  </conditionalFormatting>
  <conditionalFormatting sqref="O185">
    <cfRule type="cellIs" dxfId="1172" priority="1108" stopIfTrue="1" operator="lessThan">
      <formula>G185</formula>
    </cfRule>
  </conditionalFormatting>
  <conditionalFormatting sqref="O185">
    <cfRule type="cellIs" dxfId="1171" priority="1107" stopIfTrue="1" operator="lessThan">
      <formula>G185</formula>
    </cfRule>
  </conditionalFormatting>
  <conditionalFormatting sqref="O185">
    <cfRule type="cellIs" dxfId="1170" priority="1106" stopIfTrue="1" operator="lessThan">
      <formula>G185</formula>
    </cfRule>
  </conditionalFormatting>
  <conditionalFormatting sqref="O185">
    <cfRule type="cellIs" dxfId="1169" priority="1105" stopIfTrue="1" operator="lessThan">
      <formula>G185</formula>
    </cfRule>
  </conditionalFormatting>
  <conditionalFormatting sqref="O185">
    <cfRule type="cellIs" dxfId="1168" priority="1104" stopIfTrue="1" operator="lessThan">
      <formula>G185</formula>
    </cfRule>
  </conditionalFormatting>
  <conditionalFormatting sqref="O185">
    <cfRule type="cellIs" dxfId="1167" priority="1103" stopIfTrue="1" operator="lessThan">
      <formula>G185</formula>
    </cfRule>
  </conditionalFormatting>
  <conditionalFormatting sqref="O185">
    <cfRule type="cellIs" dxfId="1166" priority="1102" stopIfTrue="1" operator="lessThan">
      <formula>G185</formula>
    </cfRule>
  </conditionalFormatting>
  <conditionalFormatting sqref="O185">
    <cfRule type="cellIs" dxfId="1165" priority="1101" stopIfTrue="1" operator="lessThan">
      <formula>G185</formula>
    </cfRule>
  </conditionalFormatting>
  <conditionalFormatting sqref="O185">
    <cfRule type="cellIs" dxfId="1164" priority="1100" stopIfTrue="1" operator="lessThan">
      <formula>G185</formula>
    </cfRule>
  </conditionalFormatting>
  <conditionalFormatting sqref="O185">
    <cfRule type="cellIs" dxfId="1163" priority="1099" stopIfTrue="1" operator="lessThan">
      <formula>G185</formula>
    </cfRule>
  </conditionalFormatting>
  <conditionalFormatting sqref="O185">
    <cfRule type="cellIs" dxfId="1162" priority="1098" stopIfTrue="1" operator="lessThan">
      <formula>G185</formula>
    </cfRule>
  </conditionalFormatting>
  <conditionalFormatting sqref="O185">
    <cfRule type="cellIs" dxfId="1161" priority="1097" stopIfTrue="1" operator="lessThan">
      <formula>G185</formula>
    </cfRule>
  </conditionalFormatting>
  <conditionalFormatting sqref="O185">
    <cfRule type="cellIs" dxfId="1160" priority="1096" stopIfTrue="1" operator="lessThan">
      <formula>G185</formula>
    </cfRule>
  </conditionalFormatting>
  <conditionalFormatting sqref="O185">
    <cfRule type="cellIs" dxfId="1159" priority="1095" stopIfTrue="1" operator="lessThan">
      <formula>G185</formula>
    </cfRule>
  </conditionalFormatting>
  <conditionalFormatting sqref="O185">
    <cfRule type="cellIs" dxfId="1158" priority="1094" stopIfTrue="1" operator="lessThan">
      <formula>G185</formula>
    </cfRule>
  </conditionalFormatting>
  <conditionalFormatting sqref="O185">
    <cfRule type="cellIs" dxfId="1157" priority="1093" stopIfTrue="1" operator="lessThan">
      <formula>G185</formula>
    </cfRule>
  </conditionalFormatting>
  <conditionalFormatting sqref="O185">
    <cfRule type="cellIs" dxfId="1156" priority="1092" stopIfTrue="1" operator="lessThan">
      <formula>G185</formula>
    </cfRule>
  </conditionalFormatting>
  <conditionalFormatting sqref="O185">
    <cfRule type="cellIs" dxfId="1155" priority="1091" stopIfTrue="1" operator="lessThan">
      <formula>G185</formula>
    </cfRule>
  </conditionalFormatting>
  <conditionalFormatting sqref="O185">
    <cfRule type="cellIs" dxfId="1154" priority="1090" stopIfTrue="1" operator="lessThan">
      <formula>G185</formula>
    </cfRule>
  </conditionalFormatting>
  <conditionalFormatting sqref="O185">
    <cfRule type="cellIs" dxfId="1153" priority="1089" stopIfTrue="1" operator="lessThan">
      <formula>G185</formula>
    </cfRule>
  </conditionalFormatting>
  <conditionalFormatting sqref="O185">
    <cfRule type="cellIs" dxfId="1152" priority="1088" stopIfTrue="1" operator="lessThan">
      <formula>G185</formula>
    </cfRule>
  </conditionalFormatting>
  <conditionalFormatting sqref="O185">
    <cfRule type="cellIs" dxfId="1151" priority="1087" stopIfTrue="1" operator="lessThan">
      <formula>G185</formula>
    </cfRule>
  </conditionalFormatting>
  <conditionalFormatting sqref="O185">
    <cfRule type="cellIs" dxfId="1150" priority="1086" stopIfTrue="1" operator="lessThan">
      <formula>G185</formula>
    </cfRule>
  </conditionalFormatting>
  <conditionalFormatting sqref="O185">
    <cfRule type="cellIs" dxfId="1149" priority="1085" stopIfTrue="1" operator="lessThan">
      <formula>G185</formula>
    </cfRule>
  </conditionalFormatting>
  <conditionalFormatting sqref="O185">
    <cfRule type="cellIs" dxfId="1148" priority="1084" stopIfTrue="1" operator="lessThan">
      <formula>G185</formula>
    </cfRule>
  </conditionalFormatting>
  <conditionalFormatting sqref="O185">
    <cfRule type="cellIs" dxfId="1147" priority="1083" stopIfTrue="1" operator="lessThan">
      <formula>G185</formula>
    </cfRule>
  </conditionalFormatting>
  <conditionalFormatting sqref="O185">
    <cfRule type="cellIs" dxfId="1146" priority="1082" stopIfTrue="1" operator="lessThan">
      <formula>G185</formula>
    </cfRule>
  </conditionalFormatting>
  <conditionalFormatting sqref="O185">
    <cfRule type="cellIs" dxfId="1145" priority="1081" stopIfTrue="1" operator="lessThan">
      <formula>G185</formula>
    </cfRule>
  </conditionalFormatting>
  <conditionalFormatting sqref="O185">
    <cfRule type="cellIs" dxfId="1144" priority="1080" stopIfTrue="1" operator="lessThan">
      <formula>G185</formula>
    </cfRule>
  </conditionalFormatting>
  <conditionalFormatting sqref="O185">
    <cfRule type="cellIs" dxfId="1143" priority="1079" stopIfTrue="1" operator="lessThan">
      <formula>G185</formula>
    </cfRule>
  </conditionalFormatting>
  <conditionalFormatting sqref="O185">
    <cfRule type="cellIs" dxfId="1142" priority="1078" stopIfTrue="1" operator="lessThan">
      <formula>G185</formula>
    </cfRule>
  </conditionalFormatting>
  <conditionalFormatting sqref="O185">
    <cfRule type="cellIs" dxfId="1141" priority="1077" stopIfTrue="1" operator="lessThan">
      <formula>G185</formula>
    </cfRule>
  </conditionalFormatting>
  <conditionalFormatting sqref="O185">
    <cfRule type="cellIs" dxfId="1140" priority="1076" stopIfTrue="1" operator="lessThan">
      <formula>G185</formula>
    </cfRule>
  </conditionalFormatting>
  <conditionalFormatting sqref="O185">
    <cfRule type="cellIs" dxfId="1139" priority="1075" stopIfTrue="1" operator="lessThan">
      <formula>G185</formula>
    </cfRule>
  </conditionalFormatting>
  <conditionalFormatting sqref="O185">
    <cfRule type="cellIs" dxfId="1138" priority="1074" stopIfTrue="1" operator="lessThan">
      <formula>G185</formula>
    </cfRule>
  </conditionalFormatting>
  <conditionalFormatting sqref="O185">
    <cfRule type="cellIs" dxfId="1137" priority="1073" stopIfTrue="1" operator="lessThan">
      <formula>G185</formula>
    </cfRule>
  </conditionalFormatting>
  <conditionalFormatting sqref="O185">
    <cfRule type="cellIs" dxfId="1136" priority="1072" stopIfTrue="1" operator="lessThan">
      <formula>G185</formula>
    </cfRule>
  </conditionalFormatting>
  <conditionalFormatting sqref="O185">
    <cfRule type="cellIs" dxfId="1135" priority="1071" stopIfTrue="1" operator="lessThan">
      <formula>G185</formula>
    </cfRule>
  </conditionalFormatting>
  <conditionalFormatting sqref="O185">
    <cfRule type="cellIs" dxfId="1134" priority="1070" stopIfTrue="1" operator="lessThan">
      <formula>G185</formula>
    </cfRule>
  </conditionalFormatting>
  <conditionalFormatting sqref="O185">
    <cfRule type="cellIs" dxfId="1133" priority="1069" stopIfTrue="1" operator="lessThan">
      <formula>G185</formula>
    </cfRule>
  </conditionalFormatting>
  <conditionalFormatting sqref="O185">
    <cfRule type="cellIs" dxfId="1132" priority="1068" stopIfTrue="1" operator="lessThan">
      <formula>G185</formula>
    </cfRule>
  </conditionalFormatting>
  <conditionalFormatting sqref="O185">
    <cfRule type="cellIs" dxfId="1131" priority="1067" stopIfTrue="1" operator="lessThan">
      <formula>G185</formula>
    </cfRule>
  </conditionalFormatting>
  <conditionalFormatting sqref="O185">
    <cfRule type="cellIs" dxfId="1130" priority="1066" stopIfTrue="1" operator="lessThan">
      <formula>G185</formula>
    </cfRule>
  </conditionalFormatting>
  <conditionalFormatting sqref="O185">
    <cfRule type="cellIs" dxfId="1129" priority="1065" stopIfTrue="1" operator="lessThan">
      <formula>G185</formula>
    </cfRule>
  </conditionalFormatting>
  <conditionalFormatting sqref="O185">
    <cfRule type="cellIs" dxfId="1128" priority="1064" stopIfTrue="1" operator="lessThan">
      <formula>G185</formula>
    </cfRule>
  </conditionalFormatting>
  <conditionalFormatting sqref="O185">
    <cfRule type="cellIs" dxfId="1127" priority="1063" stopIfTrue="1" operator="lessThan">
      <formula>G185</formula>
    </cfRule>
  </conditionalFormatting>
  <conditionalFormatting sqref="O185">
    <cfRule type="cellIs" dxfId="1126" priority="1062" stopIfTrue="1" operator="lessThan">
      <formula>G185</formula>
    </cfRule>
  </conditionalFormatting>
  <conditionalFormatting sqref="O185">
    <cfRule type="cellIs" dxfId="1125" priority="1061" stopIfTrue="1" operator="lessThan">
      <formula>G185</formula>
    </cfRule>
  </conditionalFormatting>
  <conditionalFormatting sqref="O185">
    <cfRule type="cellIs" dxfId="1124" priority="1060" stopIfTrue="1" operator="lessThan">
      <formula>G185</formula>
    </cfRule>
  </conditionalFormatting>
  <conditionalFormatting sqref="O185">
    <cfRule type="cellIs" dxfId="1123" priority="1059" stopIfTrue="1" operator="lessThan">
      <formula>G185</formula>
    </cfRule>
  </conditionalFormatting>
  <conditionalFormatting sqref="O185">
    <cfRule type="cellIs" dxfId="1122" priority="1058" stopIfTrue="1" operator="lessThan">
      <formula>G185</formula>
    </cfRule>
  </conditionalFormatting>
  <conditionalFormatting sqref="O185">
    <cfRule type="cellIs" dxfId="1121" priority="1057" stopIfTrue="1" operator="lessThan">
      <formula>G185</formula>
    </cfRule>
  </conditionalFormatting>
  <conditionalFormatting sqref="O185">
    <cfRule type="cellIs" dxfId="1120" priority="1056" stopIfTrue="1" operator="lessThan">
      <formula>G185</formula>
    </cfRule>
  </conditionalFormatting>
  <conditionalFormatting sqref="O185">
    <cfRule type="cellIs" dxfId="1119" priority="1055" stopIfTrue="1" operator="lessThan">
      <formula>G185</formula>
    </cfRule>
  </conditionalFormatting>
  <conditionalFormatting sqref="O185">
    <cfRule type="cellIs" dxfId="1118" priority="1054" stopIfTrue="1" operator="lessThan">
      <formula>G185</formula>
    </cfRule>
  </conditionalFormatting>
  <conditionalFormatting sqref="O185">
    <cfRule type="cellIs" dxfId="1117" priority="1053" stopIfTrue="1" operator="lessThan">
      <formula>G185</formula>
    </cfRule>
  </conditionalFormatting>
  <conditionalFormatting sqref="O185">
    <cfRule type="cellIs" dxfId="1116" priority="1052" stopIfTrue="1" operator="lessThan">
      <formula>G185</formula>
    </cfRule>
  </conditionalFormatting>
  <conditionalFormatting sqref="O185">
    <cfRule type="cellIs" dxfId="1115" priority="1051" stopIfTrue="1" operator="lessThan">
      <formula>G185</formula>
    </cfRule>
  </conditionalFormatting>
  <conditionalFormatting sqref="O185">
    <cfRule type="cellIs" dxfId="1114" priority="1050" stopIfTrue="1" operator="lessThan">
      <formula>G185</formula>
    </cfRule>
  </conditionalFormatting>
  <conditionalFormatting sqref="O185">
    <cfRule type="cellIs" dxfId="1113" priority="1049" stopIfTrue="1" operator="lessThan">
      <formula>G185</formula>
    </cfRule>
  </conditionalFormatting>
  <conditionalFormatting sqref="O185">
    <cfRule type="cellIs" dxfId="1112" priority="1048" stopIfTrue="1" operator="lessThan">
      <formula>G185</formula>
    </cfRule>
  </conditionalFormatting>
  <conditionalFormatting sqref="O185">
    <cfRule type="cellIs" dxfId="1111" priority="1047" stopIfTrue="1" operator="lessThan">
      <formula>G185</formula>
    </cfRule>
  </conditionalFormatting>
  <conditionalFormatting sqref="O185">
    <cfRule type="cellIs" dxfId="1110" priority="1046" stopIfTrue="1" operator="lessThan">
      <formula>G185</formula>
    </cfRule>
  </conditionalFormatting>
  <conditionalFormatting sqref="O185">
    <cfRule type="cellIs" dxfId="1109" priority="1045" stopIfTrue="1" operator="lessThan">
      <formula>G185</formula>
    </cfRule>
  </conditionalFormatting>
  <conditionalFormatting sqref="O185">
    <cfRule type="cellIs" dxfId="1108" priority="1044" stopIfTrue="1" operator="lessThan">
      <formula>G185</formula>
    </cfRule>
  </conditionalFormatting>
  <conditionalFormatting sqref="O185">
    <cfRule type="cellIs" dxfId="1107" priority="1043" stopIfTrue="1" operator="lessThan">
      <formula>G185</formula>
    </cfRule>
  </conditionalFormatting>
  <conditionalFormatting sqref="O185">
    <cfRule type="cellIs" dxfId="1106" priority="1042" stopIfTrue="1" operator="lessThan">
      <formula>G185</formula>
    </cfRule>
  </conditionalFormatting>
  <conditionalFormatting sqref="O185">
    <cfRule type="cellIs" dxfId="1105" priority="1041" stopIfTrue="1" operator="lessThan">
      <formula>G185</formula>
    </cfRule>
  </conditionalFormatting>
  <conditionalFormatting sqref="O185">
    <cfRule type="cellIs" dxfId="1104" priority="1040" stopIfTrue="1" operator="lessThan">
      <formula>G185</formula>
    </cfRule>
  </conditionalFormatting>
  <conditionalFormatting sqref="O185">
    <cfRule type="cellIs" dxfId="1103" priority="1039" stopIfTrue="1" operator="lessThan">
      <formula>G185</formula>
    </cfRule>
  </conditionalFormatting>
  <conditionalFormatting sqref="O185">
    <cfRule type="cellIs" dxfId="1102" priority="1038" stopIfTrue="1" operator="lessThan">
      <formula>G185</formula>
    </cfRule>
  </conditionalFormatting>
  <conditionalFormatting sqref="O185">
    <cfRule type="cellIs" dxfId="1101" priority="1037" stopIfTrue="1" operator="lessThan">
      <formula>G185</formula>
    </cfRule>
  </conditionalFormatting>
  <conditionalFormatting sqref="O185">
    <cfRule type="cellIs" dxfId="1100" priority="1036" stopIfTrue="1" operator="lessThan">
      <formula>G185</formula>
    </cfRule>
  </conditionalFormatting>
  <conditionalFormatting sqref="O185">
    <cfRule type="cellIs" dxfId="1099" priority="1035" stopIfTrue="1" operator="lessThan">
      <formula>G185</formula>
    </cfRule>
  </conditionalFormatting>
  <conditionalFormatting sqref="O185">
    <cfRule type="cellIs" dxfId="1098" priority="1034" stopIfTrue="1" operator="lessThan">
      <formula>G185</formula>
    </cfRule>
  </conditionalFormatting>
  <conditionalFormatting sqref="O185">
    <cfRule type="cellIs" dxfId="1097" priority="1033" stopIfTrue="1" operator="lessThan">
      <formula>G185</formula>
    </cfRule>
  </conditionalFormatting>
  <conditionalFormatting sqref="O185">
    <cfRule type="cellIs" dxfId="1096" priority="1032" stopIfTrue="1" operator="lessThan">
      <formula>G185</formula>
    </cfRule>
  </conditionalFormatting>
  <conditionalFormatting sqref="O185">
    <cfRule type="cellIs" dxfId="1095" priority="1031" stopIfTrue="1" operator="lessThan">
      <formula>G185</formula>
    </cfRule>
  </conditionalFormatting>
  <conditionalFormatting sqref="O185">
    <cfRule type="cellIs" dxfId="1094" priority="1030" stopIfTrue="1" operator="lessThan">
      <formula>G185</formula>
    </cfRule>
  </conditionalFormatting>
  <conditionalFormatting sqref="O185">
    <cfRule type="cellIs" dxfId="1093" priority="1029" stopIfTrue="1" operator="lessThan">
      <formula>G185</formula>
    </cfRule>
  </conditionalFormatting>
  <conditionalFormatting sqref="O185">
    <cfRule type="cellIs" dxfId="1092" priority="1028" stopIfTrue="1" operator="lessThan">
      <formula>G185</formula>
    </cfRule>
  </conditionalFormatting>
  <conditionalFormatting sqref="O185">
    <cfRule type="cellIs" dxfId="1091" priority="1027" stopIfTrue="1" operator="lessThan">
      <formula>G185</formula>
    </cfRule>
  </conditionalFormatting>
  <conditionalFormatting sqref="O185">
    <cfRule type="cellIs" dxfId="1090" priority="1026" stopIfTrue="1" operator="lessThan">
      <formula>G185</formula>
    </cfRule>
  </conditionalFormatting>
  <conditionalFormatting sqref="O185">
    <cfRule type="cellIs" dxfId="1089" priority="1025" stopIfTrue="1" operator="lessThan">
      <formula>G185</formula>
    </cfRule>
  </conditionalFormatting>
  <conditionalFormatting sqref="O185">
    <cfRule type="cellIs" dxfId="1088" priority="1024" stopIfTrue="1" operator="lessThan">
      <formula>G185</formula>
    </cfRule>
  </conditionalFormatting>
  <conditionalFormatting sqref="O185">
    <cfRule type="cellIs" dxfId="1087" priority="1023" stopIfTrue="1" operator="lessThan">
      <formula>G185</formula>
    </cfRule>
  </conditionalFormatting>
  <conditionalFormatting sqref="O185">
    <cfRule type="cellIs" dxfId="1086" priority="1022" stopIfTrue="1" operator="lessThan">
      <formula>G185</formula>
    </cfRule>
  </conditionalFormatting>
  <conditionalFormatting sqref="O185">
    <cfRule type="cellIs" dxfId="1085" priority="1021" stopIfTrue="1" operator="lessThan">
      <formula>G185</formula>
    </cfRule>
  </conditionalFormatting>
  <conditionalFormatting sqref="O185">
    <cfRule type="cellIs" dxfId="1084" priority="1020" stopIfTrue="1" operator="lessThan">
      <formula>G185</formula>
    </cfRule>
  </conditionalFormatting>
  <conditionalFormatting sqref="O185">
    <cfRule type="cellIs" dxfId="1083" priority="1019" stopIfTrue="1" operator="lessThan">
      <formula>G185</formula>
    </cfRule>
  </conditionalFormatting>
  <conditionalFormatting sqref="O185">
    <cfRule type="cellIs" dxfId="1082" priority="1018" stopIfTrue="1" operator="lessThan">
      <formula>G185</formula>
    </cfRule>
  </conditionalFormatting>
  <conditionalFormatting sqref="O185">
    <cfRule type="cellIs" dxfId="1081" priority="1017" stopIfTrue="1" operator="lessThan">
      <formula>G185</formula>
    </cfRule>
  </conditionalFormatting>
  <conditionalFormatting sqref="O185">
    <cfRule type="cellIs" dxfId="1080" priority="1016" stopIfTrue="1" operator="lessThan">
      <formula>G185</formula>
    </cfRule>
  </conditionalFormatting>
  <conditionalFormatting sqref="O185">
    <cfRule type="cellIs" dxfId="1079" priority="1015" stopIfTrue="1" operator="lessThan">
      <formula>G185</formula>
    </cfRule>
  </conditionalFormatting>
  <conditionalFormatting sqref="O185">
    <cfRule type="cellIs" dxfId="1078" priority="1014" stopIfTrue="1" operator="lessThan">
      <formula>G185</formula>
    </cfRule>
  </conditionalFormatting>
  <conditionalFormatting sqref="O185">
    <cfRule type="cellIs" dxfId="1077" priority="1013" stopIfTrue="1" operator="lessThan">
      <formula>G185</formula>
    </cfRule>
  </conditionalFormatting>
  <conditionalFormatting sqref="O185">
    <cfRule type="cellIs" dxfId="1076" priority="1012" stopIfTrue="1" operator="lessThan">
      <formula>G185</formula>
    </cfRule>
  </conditionalFormatting>
  <conditionalFormatting sqref="O185">
    <cfRule type="cellIs" dxfId="1075" priority="1011" stopIfTrue="1" operator="lessThan">
      <formula>G185</formula>
    </cfRule>
  </conditionalFormatting>
  <conditionalFormatting sqref="O185">
    <cfRule type="cellIs" dxfId="1074" priority="1010" stopIfTrue="1" operator="lessThan">
      <formula>G185</formula>
    </cfRule>
  </conditionalFormatting>
  <conditionalFormatting sqref="O185">
    <cfRule type="cellIs" dxfId="1073" priority="1009" stopIfTrue="1" operator="lessThan">
      <formula>G185</formula>
    </cfRule>
  </conditionalFormatting>
  <conditionalFormatting sqref="O185">
    <cfRule type="cellIs" dxfId="1072" priority="1008" stopIfTrue="1" operator="lessThan">
      <formula>G185</formula>
    </cfRule>
  </conditionalFormatting>
  <conditionalFormatting sqref="O185">
    <cfRule type="cellIs" dxfId="1071" priority="1007" stopIfTrue="1" operator="lessThan">
      <formula>G185</formula>
    </cfRule>
  </conditionalFormatting>
  <conditionalFormatting sqref="O185">
    <cfRule type="cellIs" dxfId="1070" priority="1006" stopIfTrue="1" operator="lessThan">
      <formula>G185</formula>
    </cfRule>
  </conditionalFormatting>
  <conditionalFormatting sqref="O185">
    <cfRule type="cellIs" dxfId="1069" priority="1005" stopIfTrue="1" operator="lessThan">
      <formula>G185</formula>
    </cfRule>
  </conditionalFormatting>
  <conditionalFormatting sqref="O185">
    <cfRule type="cellIs" dxfId="1068" priority="1004" stopIfTrue="1" operator="lessThan">
      <formula>G185</formula>
    </cfRule>
  </conditionalFormatting>
  <conditionalFormatting sqref="O185">
    <cfRule type="cellIs" dxfId="1067" priority="1003" stopIfTrue="1" operator="lessThan">
      <formula>G185</formula>
    </cfRule>
  </conditionalFormatting>
  <conditionalFormatting sqref="O185">
    <cfRule type="cellIs" dxfId="1066" priority="1002" stopIfTrue="1" operator="lessThan">
      <formula>G185</formula>
    </cfRule>
  </conditionalFormatting>
  <conditionalFormatting sqref="O185">
    <cfRule type="cellIs" dxfId="1065" priority="1001" stopIfTrue="1" operator="lessThan">
      <formula>G185</formula>
    </cfRule>
  </conditionalFormatting>
  <conditionalFormatting sqref="O185">
    <cfRule type="cellIs" dxfId="1064" priority="1000" stopIfTrue="1" operator="lessThan">
      <formula>G185</formula>
    </cfRule>
  </conditionalFormatting>
  <conditionalFormatting sqref="O185">
    <cfRule type="cellIs" dxfId="1063" priority="999" stopIfTrue="1" operator="lessThan">
      <formula>G185</formula>
    </cfRule>
  </conditionalFormatting>
  <conditionalFormatting sqref="O185">
    <cfRule type="cellIs" dxfId="1062" priority="998" stopIfTrue="1" operator="lessThan">
      <formula>G185</formula>
    </cfRule>
  </conditionalFormatting>
  <conditionalFormatting sqref="O185">
    <cfRule type="cellIs" dxfId="1061" priority="997" stopIfTrue="1" operator="lessThan">
      <formula>G185</formula>
    </cfRule>
  </conditionalFormatting>
  <conditionalFormatting sqref="O185">
    <cfRule type="cellIs" dxfId="1060" priority="996" stopIfTrue="1" operator="lessThan">
      <formula>G185</formula>
    </cfRule>
  </conditionalFormatting>
  <conditionalFormatting sqref="O185">
    <cfRule type="cellIs" dxfId="1059" priority="995" stopIfTrue="1" operator="lessThan">
      <formula>G185</formula>
    </cfRule>
  </conditionalFormatting>
  <conditionalFormatting sqref="O185">
    <cfRule type="cellIs" dxfId="1058" priority="994" stopIfTrue="1" operator="lessThan">
      <formula>G185</formula>
    </cfRule>
  </conditionalFormatting>
  <conditionalFormatting sqref="O185">
    <cfRule type="cellIs" dxfId="1057" priority="993" stopIfTrue="1" operator="lessThan">
      <formula>G185</formula>
    </cfRule>
  </conditionalFormatting>
  <conditionalFormatting sqref="O185">
    <cfRule type="cellIs" dxfId="1056" priority="992" stopIfTrue="1" operator="lessThan">
      <formula>G185</formula>
    </cfRule>
  </conditionalFormatting>
  <conditionalFormatting sqref="O185">
    <cfRule type="cellIs" dxfId="1055" priority="991" stopIfTrue="1" operator="lessThan">
      <formula>G185</formula>
    </cfRule>
  </conditionalFormatting>
  <conditionalFormatting sqref="O185">
    <cfRule type="cellIs" dxfId="1054" priority="990" stopIfTrue="1" operator="lessThan">
      <formula>G185</formula>
    </cfRule>
  </conditionalFormatting>
  <conditionalFormatting sqref="O185">
    <cfRule type="cellIs" dxfId="1053" priority="989" stopIfTrue="1" operator="lessThan">
      <formula>G185</formula>
    </cfRule>
  </conditionalFormatting>
  <conditionalFormatting sqref="O185">
    <cfRule type="cellIs" dxfId="1052" priority="988" stopIfTrue="1" operator="lessThan">
      <formula>G185</formula>
    </cfRule>
  </conditionalFormatting>
  <conditionalFormatting sqref="O185">
    <cfRule type="cellIs" dxfId="1051" priority="987" stopIfTrue="1" operator="lessThan">
      <formula>G185</formula>
    </cfRule>
  </conditionalFormatting>
  <conditionalFormatting sqref="O185">
    <cfRule type="cellIs" dxfId="1050" priority="986" stopIfTrue="1" operator="lessThan">
      <formula>G185</formula>
    </cfRule>
  </conditionalFormatting>
  <conditionalFormatting sqref="O185">
    <cfRule type="cellIs" dxfId="1049" priority="985" stopIfTrue="1" operator="lessThan">
      <formula>G185</formula>
    </cfRule>
  </conditionalFormatting>
  <conditionalFormatting sqref="O185">
    <cfRule type="cellIs" dxfId="1048" priority="984" stopIfTrue="1" operator="lessThan">
      <formula>G185</formula>
    </cfRule>
  </conditionalFormatting>
  <conditionalFormatting sqref="O185">
    <cfRule type="cellIs" dxfId="1047" priority="983" stopIfTrue="1" operator="lessThan">
      <formula>G185</formula>
    </cfRule>
  </conditionalFormatting>
  <conditionalFormatting sqref="O185">
    <cfRule type="cellIs" dxfId="1046" priority="982" stopIfTrue="1" operator="lessThan">
      <formula>G185</formula>
    </cfRule>
  </conditionalFormatting>
  <conditionalFormatting sqref="O185">
    <cfRule type="cellIs" dxfId="1045" priority="981" stopIfTrue="1" operator="lessThan">
      <formula>G185</formula>
    </cfRule>
  </conditionalFormatting>
  <conditionalFormatting sqref="O185">
    <cfRule type="cellIs" dxfId="1044" priority="980" stopIfTrue="1" operator="lessThan">
      <formula>G185</formula>
    </cfRule>
  </conditionalFormatting>
  <conditionalFormatting sqref="O185">
    <cfRule type="cellIs" dxfId="1043" priority="979" stopIfTrue="1" operator="lessThan">
      <formula>G185</formula>
    </cfRule>
  </conditionalFormatting>
  <conditionalFormatting sqref="O185">
    <cfRule type="cellIs" dxfId="1042" priority="978" stopIfTrue="1" operator="lessThan">
      <formula>G185</formula>
    </cfRule>
  </conditionalFormatting>
  <conditionalFormatting sqref="O185">
    <cfRule type="cellIs" dxfId="1041" priority="977" stopIfTrue="1" operator="lessThan">
      <formula>G185</formula>
    </cfRule>
  </conditionalFormatting>
  <conditionalFormatting sqref="O185">
    <cfRule type="cellIs" dxfId="1040" priority="976" stopIfTrue="1" operator="lessThan">
      <formula>G185</formula>
    </cfRule>
  </conditionalFormatting>
  <conditionalFormatting sqref="O185">
    <cfRule type="cellIs" dxfId="1039" priority="975" stopIfTrue="1" operator="lessThan">
      <formula>G185</formula>
    </cfRule>
  </conditionalFormatting>
  <conditionalFormatting sqref="O185">
    <cfRule type="cellIs" dxfId="1038" priority="974" stopIfTrue="1" operator="lessThan">
      <formula>G185</formula>
    </cfRule>
  </conditionalFormatting>
  <conditionalFormatting sqref="O185">
    <cfRule type="cellIs" dxfId="1037" priority="973" stopIfTrue="1" operator="lessThan">
      <formula>G185</formula>
    </cfRule>
  </conditionalFormatting>
  <conditionalFormatting sqref="O185">
    <cfRule type="cellIs" dxfId="1036" priority="972" stopIfTrue="1" operator="lessThan">
      <formula>G185</formula>
    </cfRule>
  </conditionalFormatting>
  <conditionalFormatting sqref="O185">
    <cfRule type="cellIs" dxfId="1035" priority="971" stopIfTrue="1" operator="lessThan">
      <formula>G185</formula>
    </cfRule>
  </conditionalFormatting>
  <conditionalFormatting sqref="O185">
    <cfRule type="cellIs" dxfId="1034" priority="970" stopIfTrue="1" operator="lessThan">
      <formula>G185</formula>
    </cfRule>
  </conditionalFormatting>
  <conditionalFormatting sqref="O185">
    <cfRule type="cellIs" dxfId="1033" priority="969" stopIfTrue="1" operator="lessThan">
      <formula>G185</formula>
    </cfRule>
  </conditionalFormatting>
  <conditionalFormatting sqref="O185">
    <cfRule type="cellIs" dxfId="1032" priority="968" stopIfTrue="1" operator="lessThan">
      <formula>G185</formula>
    </cfRule>
  </conditionalFormatting>
  <conditionalFormatting sqref="O185">
    <cfRule type="cellIs" dxfId="1031" priority="967" stopIfTrue="1" operator="lessThan">
      <formula>G185</formula>
    </cfRule>
  </conditionalFormatting>
  <conditionalFormatting sqref="O185">
    <cfRule type="cellIs" dxfId="1030" priority="966" stopIfTrue="1" operator="lessThan">
      <formula>G185</formula>
    </cfRule>
  </conditionalFormatting>
  <conditionalFormatting sqref="O185">
    <cfRule type="cellIs" dxfId="1029" priority="965" stopIfTrue="1" operator="lessThan">
      <formula>G185</formula>
    </cfRule>
  </conditionalFormatting>
  <conditionalFormatting sqref="O185">
    <cfRule type="cellIs" dxfId="1028" priority="964" stopIfTrue="1" operator="lessThan">
      <formula>G185</formula>
    </cfRule>
  </conditionalFormatting>
  <conditionalFormatting sqref="O185">
    <cfRule type="cellIs" dxfId="1027" priority="963" stopIfTrue="1" operator="lessThan">
      <formula>G185</formula>
    </cfRule>
  </conditionalFormatting>
  <conditionalFormatting sqref="O185">
    <cfRule type="cellIs" dxfId="1026" priority="962" stopIfTrue="1" operator="lessThan">
      <formula>G185</formula>
    </cfRule>
  </conditionalFormatting>
  <conditionalFormatting sqref="O185">
    <cfRule type="cellIs" dxfId="1025" priority="961" stopIfTrue="1" operator="lessThan">
      <formula>G185</formula>
    </cfRule>
  </conditionalFormatting>
  <conditionalFormatting sqref="O185">
    <cfRule type="cellIs" dxfId="1024" priority="960" stopIfTrue="1" operator="lessThan">
      <formula>G185</formula>
    </cfRule>
  </conditionalFormatting>
  <conditionalFormatting sqref="O185">
    <cfRule type="cellIs" dxfId="1023" priority="959" stopIfTrue="1" operator="lessThan">
      <formula>G185</formula>
    </cfRule>
  </conditionalFormatting>
  <conditionalFormatting sqref="O185">
    <cfRule type="cellIs" dxfId="1022" priority="958" stopIfTrue="1" operator="lessThan">
      <formula>G185</formula>
    </cfRule>
  </conditionalFormatting>
  <conditionalFormatting sqref="O185">
    <cfRule type="cellIs" dxfId="1021" priority="957" stopIfTrue="1" operator="lessThan">
      <formula>G185</formula>
    </cfRule>
  </conditionalFormatting>
  <conditionalFormatting sqref="O185">
    <cfRule type="cellIs" dxfId="1020" priority="956" stopIfTrue="1" operator="lessThan">
      <formula>G185</formula>
    </cfRule>
  </conditionalFormatting>
  <conditionalFormatting sqref="O185">
    <cfRule type="cellIs" dxfId="1019" priority="955" stopIfTrue="1" operator="lessThan">
      <formula>G185</formula>
    </cfRule>
  </conditionalFormatting>
  <conditionalFormatting sqref="O185">
    <cfRule type="cellIs" dxfId="1018" priority="954" stopIfTrue="1" operator="lessThan">
      <formula>G185</formula>
    </cfRule>
  </conditionalFormatting>
  <conditionalFormatting sqref="O185">
    <cfRule type="cellIs" dxfId="1017" priority="953" stopIfTrue="1" operator="lessThan">
      <formula>G185</formula>
    </cfRule>
  </conditionalFormatting>
  <conditionalFormatting sqref="O185">
    <cfRule type="cellIs" dxfId="1016" priority="952" stopIfTrue="1" operator="lessThan">
      <formula>G185</formula>
    </cfRule>
  </conditionalFormatting>
  <conditionalFormatting sqref="O185">
    <cfRule type="cellIs" dxfId="1015" priority="951" stopIfTrue="1" operator="lessThan">
      <formula>G185</formula>
    </cfRule>
  </conditionalFormatting>
  <conditionalFormatting sqref="O185">
    <cfRule type="cellIs" dxfId="1014" priority="950" stopIfTrue="1" operator="lessThan">
      <formula>G185</formula>
    </cfRule>
  </conditionalFormatting>
  <conditionalFormatting sqref="O185">
    <cfRule type="cellIs" dxfId="1013" priority="949" stopIfTrue="1" operator="lessThan">
      <formula>G185</formula>
    </cfRule>
  </conditionalFormatting>
  <conditionalFormatting sqref="O185">
    <cfRule type="cellIs" dxfId="1012" priority="948" stopIfTrue="1" operator="lessThan">
      <formula>G185</formula>
    </cfRule>
  </conditionalFormatting>
  <conditionalFormatting sqref="O185">
    <cfRule type="cellIs" dxfId="1011" priority="947" stopIfTrue="1" operator="lessThan">
      <formula>G185</formula>
    </cfRule>
  </conditionalFormatting>
  <conditionalFormatting sqref="O185">
    <cfRule type="cellIs" dxfId="1010" priority="946" stopIfTrue="1" operator="lessThan">
      <formula>G185</formula>
    </cfRule>
  </conditionalFormatting>
  <conditionalFormatting sqref="O185">
    <cfRule type="cellIs" dxfId="1009" priority="945" stopIfTrue="1" operator="lessThan">
      <formula>G185</formula>
    </cfRule>
  </conditionalFormatting>
  <conditionalFormatting sqref="O185">
    <cfRule type="cellIs" dxfId="1008" priority="944" stopIfTrue="1" operator="lessThan">
      <formula>G185</formula>
    </cfRule>
  </conditionalFormatting>
  <conditionalFormatting sqref="O185">
    <cfRule type="cellIs" dxfId="1007" priority="943" stopIfTrue="1" operator="lessThan">
      <formula>G185</formula>
    </cfRule>
  </conditionalFormatting>
  <conditionalFormatting sqref="O185">
    <cfRule type="cellIs" dxfId="1006" priority="942" stopIfTrue="1" operator="lessThan">
      <formula>G185</formula>
    </cfRule>
  </conditionalFormatting>
  <conditionalFormatting sqref="O185">
    <cfRule type="cellIs" dxfId="1005" priority="941" stopIfTrue="1" operator="lessThan">
      <formula>G185</formula>
    </cfRule>
  </conditionalFormatting>
  <conditionalFormatting sqref="O185">
    <cfRule type="cellIs" dxfId="1004" priority="940" stopIfTrue="1" operator="lessThan">
      <formula>G185</formula>
    </cfRule>
  </conditionalFormatting>
  <conditionalFormatting sqref="O185">
    <cfRule type="cellIs" dxfId="1003" priority="939" stopIfTrue="1" operator="lessThan">
      <formula>G185</formula>
    </cfRule>
  </conditionalFormatting>
  <conditionalFormatting sqref="O185">
    <cfRule type="cellIs" dxfId="1002" priority="938" stopIfTrue="1" operator="lessThan">
      <formula>G185</formula>
    </cfRule>
  </conditionalFormatting>
  <conditionalFormatting sqref="O185">
    <cfRule type="cellIs" dxfId="1001" priority="937" stopIfTrue="1" operator="lessThan">
      <formula>G185</formula>
    </cfRule>
  </conditionalFormatting>
  <conditionalFormatting sqref="O185">
    <cfRule type="cellIs" dxfId="1000" priority="936" stopIfTrue="1" operator="lessThan">
      <formula>G185</formula>
    </cfRule>
  </conditionalFormatting>
  <conditionalFormatting sqref="O185">
    <cfRule type="cellIs" dxfId="999" priority="935" stopIfTrue="1" operator="lessThan">
      <formula>G185</formula>
    </cfRule>
  </conditionalFormatting>
  <conditionalFormatting sqref="O185">
    <cfRule type="cellIs" dxfId="998" priority="934" stopIfTrue="1" operator="lessThan">
      <formula>G185</formula>
    </cfRule>
  </conditionalFormatting>
  <conditionalFormatting sqref="O185">
    <cfRule type="cellIs" dxfId="997" priority="933" stopIfTrue="1" operator="lessThan">
      <formula>G185</formula>
    </cfRule>
  </conditionalFormatting>
  <conditionalFormatting sqref="O185">
    <cfRule type="cellIs" dxfId="996" priority="932" stopIfTrue="1" operator="lessThan">
      <formula>G185</formula>
    </cfRule>
  </conditionalFormatting>
  <conditionalFormatting sqref="O185">
    <cfRule type="cellIs" dxfId="995" priority="931" stopIfTrue="1" operator="lessThan">
      <formula>G185</formula>
    </cfRule>
  </conditionalFormatting>
  <conditionalFormatting sqref="O185">
    <cfRule type="cellIs" dxfId="994" priority="930" stopIfTrue="1" operator="lessThan">
      <formula>G185</formula>
    </cfRule>
  </conditionalFormatting>
  <conditionalFormatting sqref="O185">
    <cfRule type="cellIs" dxfId="993" priority="929" stopIfTrue="1" operator="lessThan">
      <formula>G185</formula>
    </cfRule>
  </conditionalFormatting>
  <conditionalFormatting sqref="O185">
    <cfRule type="cellIs" dxfId="992" priority="928" stopIfTrue="1" operator="lessThan">
      <formula>G185</formula>
    </cfRule>
  </conditionalFormatting>
  <conditionalFormatting sqref="O185">
    <cfRule type="cellIs" dxfId="991" priority="927" stopIfTrue="1" operator="lessThan">
      <formula>G185</formula>
    </cfRule>
  </conditionalFormatting>
  <conditionalFormatting sqref="O185">
    <cfRule type="cellIs" dxfId="990" priority="926" stopIfTrue="1" operator="lessThan">
      <formula>G185</formula>
    </cfRule>
  </conditionalFormatting>
  <conditionalFormatting sqref="O185">
    <cfRule type="cellIs" dxfId="989" priority="925" stopIfTrue="1" operator="lessThan">
      <formula>G185</formula>
    </cfRule>
  </conditionalFormatting>
  <conditionalFormatting sqref="O185">
    <cfRule type="cellIs" dxfId="988" priority="924" stopIfTrue="1" operator="lessThan">
      <formula>G185</formula>
    </cfRule>
  </conditionalFormatting>
  <conditionalFormatting sqref="O185">
    <cfRule type="cellIs" dxfId="987" priority="923" stopIfTrue="1" operator="lessThan">
      <formula>G185</formula>
    </cfRule>
  </conditionalFormatting>
  <conditionalFormatting sqref="O185">
    <cfRule type="cellIs" dxfId="986" priority="922" stopIfTrue="1" operator="lessThan">
      <formula>G185</formula>
    </cfRule>
  </conditionalFormatting>
  <conditionalFormatting sqref="O185">
    <cfRule type="cellIs" dxfId="985" priority="921" stopIfTrue="1" operator="lessThan">
      <formula>G185</formula>
    </cfRule>
  </conditionalFormatting>
  <conditionalFormatting sqref="O185">
    <cfRule type="cellIs" dxfId="984" priority="920" stopIfTrue="1" operator="lessThan">
      <formula>G185</formula>
    </cfRule>
  </conditionalFormatting>
  <conditionalFormatting sqref="O185">
    <cfRule type="cellIs" dxfId="983" priority="919" stopIfTrue="1" operator="lessThan">
      <formula>G185</formula>
    </cfRule>
  </conditionalFormatting>
  <conditionalFormatting sqref="O185">
    <cfRule type="cellIs" dxfId="982" priority="918" stopIfTrue="1" operator="lessThan">
      <formula>G185</formula>
    </cfRule>
  </conditionalFormatting>
  <conditionalFormatting sqref="O185">
    <cfRule type="cellIs" dxfId="981" priority="917" stopIfTrue="1" operator="lessThan">
      <formula>G185</formula>
    </cfRule>
  </conditionalFormatting>
  <conditionalFormatting sqref="O185">
    <cfRule type="cellIs" dxfId="980" priority="916" stopIfTrue="1" operator="lessThan">
      <formula>G185</formula>
    </cfRule>
  </conditionalFormatting>
  <conditionalFormatting sqref="O185">
    <cfRule type="cellIs" dxfId="979" priority="915" stopIfTrue="1" operator="lessThan">
      <formula>G185</formula>
    </cfRule>
  </conditionalFormatting>
  <conditionalFormatting sqref="O185">
    <cfRule type="cellIs" dxfId="978" priority="914" stopIfTrue="1" operator="lessThan">
      <formula>G185</formula>
    </cfRule>
  </conditionalFormatting>
  <conditionalFormatting sqref="O185">
    <cfRule type="cellIs" dxfId="977" priority="913" stopIfTrue="1" operator="lessThan">
      <formula>G185</formula>
    </cfRule>
  </conditionalFormatting>
  <conditionalFormatting sqref="O185">
    <cfRule type="cellIs" dxfId="976" priority="912" stopIfTrue="1" operator="lessThan">
      <formula>G185</formula>
    </cfRule>
  </conditionalFormatting>
  <conditionalFormatting sqref="O185">
    <cfRule type="cellIs" dxfId="975" priority="911" stopIfTrue="1" operator="lessThan">
      <formula>G185</formula>
    </cfRule>
  </conditionalFormatting>
  <conditionalFormatting sqref="O185">
    <cfRule type="cellIs" dxfId="974" priority="910" stopIfTrue="1" operator="lessThan">
      <formula>G185</formula>
    </cfRule>
  </conditionalFormatting>
  <conditionalFormatting sqref="O185">
    <cfRule type="cellIs" dxfId="973" priority="909" stopIfTrue="1" operator="lessThan">
      <formula>G185</formula>
    </cfRule>
  </conditionalFormatting>
  <conditionalFormatting sqref="O185">
    <cfRule type="cellIs" dxfId="972" priority="908" stopIfTrue="1" operator="lessThan">
      <formula>G185</formula>
    </cfRule>
  </conditionalFormatting>
  <conditionalFormatting sqref="O185">
    <cfRule type="cellIs" dxfId="971" priority="907" stopIfTrue="1" operator="lessThan">
      <formula>G185</formula>
    </cfRule>
  </conditionalFormatting>
  <conditionalFormatting sqref="O185">
    <cfRule type="cellIs" dxfId="970" priority="906" stopIfTrue="1" operator="lessThan">
      <formula>G185</formula>
    </cfRule>
  </conditionalFormatting>
  <conditionalFormatting sqref="O185">
    <cfRule type="cellIs" dxfId="969" priority="905" stopIfTrue="1" operator="lessThan">
      <formula>G185</formula>
    </cfRule>
  </conditionalFormatting>
  <conditionalFormatting sqref="O185">
    <cfRule type="cellIs" dxfId="968" priority="904" stopIfTrue="1" operator="lessThan">
      <formula>G185</formula>
    </cfRule>
  </conditionalFormatting>
  <conditionalFormatting sqref="O185">
    <cfRule type="cellIs" dxfId="967" priority="903" stopIfTrue="1" operator="lessThan">
      <formula>G185</formula>
    </cfRule>
  </conditionalFormatting>
  <conditionalFormatting sqref="O185">
    <cfRule type="cellIs" dxfId="966" priority="902" stopIfTrue="1" operator="lessThan">
      <formula>G185</formula>
    </cfRule>
  </conditionalFormatting>
  <conditionalFormatting sqref="O185">
    <cfRule type="cellIs" dxfId="965" priority="901" stopIfTrue="1" operator="lessThan">
      <formula>G185</formula>
    </cfRule>
  </conditionalFormatting>
  <conditionalFormatting sqref="O185">
    <cfRule type="cellIs" dxfId="964" priority="900" stopIfTrue="1" operator="lessThan">
      <formula>G185</formula>
    </cfRule>
  </conditionalFormatting>
  <conditionalFormatting sqref="O185">
    <cfRule type="cellIs" dxfId="963" priority="899" stopIfTrue="1" operator="lessThan">
      <formula>G185</formula>
    </cfRule>
  </conditionalFormatting>
  <conditionalFormatting sqref="O185">
    <cfRule type="cellIs" dxfId="962" priority="898" stopIfTrue="1" operator="lessThan">
      <formula>G185</formula>
    </cfRule>
  </conditionalFormatting>
  <conditionalFormatting sqref="O185">
    <cfRule type="cellIs" dxfId="961" priority="897" stopIfTrue="1" operator="lessThan">
      <formula>G185</formula>
    </cfRule>
  </conditionalFormatting>
  <conditionalFormatting sqref="O185">
    <cfRule type="cellIs" dxfId="960" priority="896" stopIfTrue="1" operator="lessThan">
      <formula>G185</formula>
    </cfRule>
  </conditionalFormatting>
  <conditionalFormatting sqref="O185">
    <cfRule type="cellIs" dxfId="959" priority="895" stopIfTrue="1" operator="lessThan">
      <formula>G185</formula>
    </cfRule>
  </conditionalFormatting>
  <conditionalFormatting sqref="O185">
    <cfRule type="cellIs" dxfId="958" priority="894" stopIfTrue="1" operator="lessThan">
      <formula>G185</formula>
    </cfRule>
  </conditionalFormatting>
  <conditionalFormatting sqref="O185">
    <cfRule type="cellIs" dxfId="957" priority="893" stopIfTrue="1" operator="lessThan">
      <formula>G185</formula>
    </cfRule>
  </conditionalFormatting>
  <conditionalFormatting sqref="O185">
    <cfRule type="cellIs" dxfId="956" priority="892" stopIfTrue="1" operator="lessThan">
      <formula>G185</formula>
    </cfRule>
  </conditionalFormatting>
  <conditionalFormatting sqref="O185">
    <cfRule type="cellIs" dxfId="955" priority="891" stopIfTrue="1" operator="lessThan">
      <formula>G185</formula>
    </cfRule>
  </conditionalFormatting>
  <conditionalFormatting sqref="O185">
    <cfRule type="cellIs" dxfId="954" priority="890" stopIfTrue="1" operator="lessThan">
      <formula>G185</formula>
    </cfRule>
  </conditionalFormatting>
  <conditionalFormatting sqref="O185">
    <cfRule type="cellIs" dxfId="953" priority="889" stopIfTrue="1" operator="lessThan">
      <formula>G185</formula>
    </cfRule>
  </conditionalFormatting>
  <conditionalFormatting sqref="O185">
    <cfRule type="cellIs" dxfId="952" priority="888" stopIfTrue="1" operator="lessThan">
      <formula>G185</formula>
    </cfRule>
  </conditionalFormatting>
  <conditionalFormatting sqref="O185">
    <cfRule type="cellIs" dxfId="951" priority="887" stopIfTrue="1" operator="lessThan">
      <formula>G185</formula>
    </cfRule>
  </conditionalFormatting>
  <conditionalFormatting sqref="O185">
    <cfRule type="cellIs" dxfId="950" priority="886" stopIfTrue="1" operator="lessThan">
      <formula>G185</formula>
    </cfRule>
  </conditionalFormatting>
  <conditionalFormatting sqref="O185">
    <cfRule type="cellIs" dxfId="949" priority="885" stopIfTrue="1" operator="lessThan">
      <formula>G185</formula>
    </cfRule>
  </conditionalFormatting>
  <conditionalFormatting sqref="O185">
    <cfRule type="cellIs" dxfId="948" priority="884" stopIfTrue="1" operator="lessThan">
      <formula>G185</formula>
    </cfRule>
  </conditionalFormatting>
  <conditionalFormatting sqref="O185">
    <cfRule type="cellIs" dxfId="947" priority="883" stopIfTrue="1" operator="lessThan">
      <formula>G185</formula>
    </cfRule>
  </conditionalFormatting>
  <conditionalFormatting sqref="O185">
    <cfRule type="cellIs" dxfId="946" priority="882" stopIfTrue="1" operator="lessThan">
      <formula>G185</formula>
    </cfRule>
  </conditionalFormatting>
  <conditionalFormatting sqref="O185">
    <cfRule type="cellIs" dxfId="945" priority="881" stopIfTrue="1" operator="lessThan">
      <formula>G185</formula>
    </cfRule>
  </conditionalFormatting>
  <conditionalFormatting sqref="O185">
    <cfRule type="cellIs" dxfId="944" priority="880" stopIfTrue="1" operator="lessThan">
      <formula>G185</formula>
    </cfRule>
  </conditionalFormatting>
  <conditionalFormatting sqref="O185">
    <cfRule type="cellIs" dxfId="943" priority="879" stopIfTrue="1" operator="lessThan">
      <formula>G185</formula>
    </cfRule>
  </conditionalFormatting>
  <conditionalFormatting sqref="O185">
    <cfRule type="cellIs" dxfId="942" priority="878" stopIfTrue="1" operator="lessThan">
      <formula>G185</formula>
    </cfRule>
  </conditionalFormatting>
  <conditionalFormatting sqref="O185">
    <cfRule type="cellIs" dxfId="941" priority="877" stopIfTrue="1" operator="lessThan">
      <formula>G185</formula>
    </cfRule>
  </conditionalFormatting>
  <conditionalFormatting sqref="O185">
    <cfRule type="cellIs" dxfId="940" priority="876" stopIfTrue="1" operator="lessThan">
      <formula>G185</formula>
    </cfRule>
  </conditionalFormatting>
  <conditionalFormatting sqref="O185">
    <cfRule type="cellIs" dxfId="939" priority="875" stopIfTrue="1" operator="lessThan">
      <formula>G185</formula>
    </cfRule>
  </conditionalFormatting>
  <conditionalFormatting sqref="O185">
    <cfRule type="cellIs" dxfId="938" priority="874" stopIfTrue="1" operator="lessThan">
      <formula>G185</formula>
    </cfRule>
  </conditionalFormatting>
  <conditionalFormatting sqref="O185">
    <cfRule type="cellIs" dxfId="937" priority="873" stopIfTrue="1" operator="lessThan">
      <formula>G185</formula>
    </cfRule>
  </conditionalFormatting>
  <conditionalFormatting sqref="O185">
    <cfRule type="cellIs" dxfId="936" priority="872" stopIfTrue="1" operator="lessThan">
      <formula>G185</formula>
    </cfRule>
  </conditionalFormatting>
  <conditionalFormatting sqref="O185">
    <cfRule type="cellIs" dxfId="935" priority="871" stopIfTrue="1" operator="lessThan">
      <formula>G185</formula>
    </cfRule>
  </conditionalFormatting>
  <conditionalFormatting sqref="O185">
    <cfRule type="cellIs" dxfId="934" priority="870" stopIfTrue="1" operator="lessThan">
      <formula>G185</formula>
    </cfRule>
  </conditionalFormatting>
  <conditionalFormatting sqref="O185">
    <cfRule type="cellIs" dxfId="933" priority="869" stopIfTrue="1" operator="lessThan">
      <formula>G185</formula>
    </cfRule>
  </conditionalFormatting>
  <conditionalFormatting sqref="O185">
    <cfRule type="cellIs" dxfId="932" priority="868" stopIfTrue="1" operator="lessThan">
      <formula>G185</formula>
    </cfRule>
  </conditionalFormatting>
  <conditionalFormatting sqref="O185">
    <cfRule type="cellIs" dxfId="931" priority="867" stopIfTrue="1" operator="lessThan">
      <formula>G185</formula>
    </cfRule>
  </conditionalFormatting>
  <conditionalFormatting sqref="O185">
    <cfRule type="cellIs" dxfId="930" priority="866" stopIfTrue="1" operator="lessThan">
      <formula>G185</formula>
    </cfRule>
  </conditionalFormatting>
  <conditionalFormatting sqref="O185">
    <cfRule type="cellIs" dxfId="929" priority="865" stopIfTrue="1" operator="lessThan">
      <formula>G185</formula>
    </cfRule>
  </conditionalFormatting>
  <conditionalFormatting sqref="O185">
    <cfRule type="cellIs" dxfId="928" priority="864" stopIfTrue="1" operator="lessThan">
      <formula>G185</formula>
    </cfRule>
  </conditionalFormatting>
  <conditionalFormatting sqref="O185">
    <cfRule type="cellIs" dxfId="927" priority="863" stopIfTrue="1" operator="lessThan">
      <formula>G185</formula>
    </cfRule>
  </conditionalFormatting>
  <conditionalFormatting sqref="O185">
    <cfRule type="cellIs" dxfId="926" priority="862" stopIfTrue="1" operator="lessThan">
      <formula>G185</formula>
    </cfRule>
  </conditionalFormatting>
  <conditionalFormatting sqref="O185">
    <cfRule type="cellIs" dxfId="925" priority="861" stopIfTrue="1" operator="lessThan">
      <formula>G185</formula>
    </cfRule>
  </conditionalFormatting>
  <conditionalFormatting sqref="O185">
    <cfRule type="cellIs" dxfId="924" priority="860" stopIfTrue="1" operator="lessThan">
      <formula>G185</formula>
    </cfRule>
  </conditionalFormatting>
  <conditionalFormatting sqref="O185">
    <cfRule type="cellIs" dxfId="923" priority="859" stopIfTrue="1" operator="lessThan">
      <formula>G185</formula>
    </cfRule>
  </conditionalFormatting>
  <conditionalFormatting sqref="O185">
    <cfRule type="cellIs" dxfId="922" priority="858" stopIfTrue="1" operator="lessThan">
      <formula>G185</formula>
    </cfRule>
  </conditionalFormatting>
  <conditionalFormatting sqref="O185">
    <cfRule type="cellIs" dxfId="921" priority="857" stopIfTrue="1" operator="lessThan">
      <formula>G185</formula>
    </cfRule>
  </conditionalFormatting>
  <conditionalFormatting sqref="O185">
    <cfRule type="cellIs" dxfId="920" priority="856" stopIfTrue="1" operator="lessThan">
      <formula>G185</formula>
    </cfRule>
  </conditionalFormatting>
  <conditionalFormatting sqref="O185">
    <cfRule type="cellIs" dxfId="919" priority="855" stopIfTrue="1" operator="lessThan">
      <formula>G185</formula>
    </cfRule>
  </conditionalFormatting>
  <conditionalFormatting sqref="O185">
    <cfRule type="cellIs" dxfId="918" priority="854" stopIfTrue="1" operator="lessThan">
      <formula>G185</formula>
    </cfRule>
  </conditionalFormatting>
  <conditionalFormatting sqref="O185">
    <cfRule type="cellIs" dxfId="917" priority="853" stopIfTrue="1" operator="lessThan">
      <formula>G185</formula>
    </cfRule>
  </conditionalFormatting>
  <conditionalFormatting sqref="O185">
    <cfRule type="cellIs" dxfId="916" priority="852" stopIfTrue="1" operator="lessThan">
      <formula>G185</formula>
    </cfRule>
  </conditionalFormatting>
  <conditionalFormatting sqref="O185">
    <cfRule type="cellIs" dxfId="915" priority="851" stopIfTrue="1" operator="lessThan">
      <formula>G185</formula>
    </cfRule>
  </conditionalFormatting>
  <conditionalFormatting sqref="O185">
    <cfRule type="cellIs" dxfId="914" priority="850" stopIfTrue="1" operator="lessThan">
      <formula>G185</formula>
    </cfRule>
  </conditionalFormatting>
  <conditionalFormatting sqref="O185">
    <cfRule type="cellIs" dxfId="913" priority="849" stopIfTrue="1" operator="lessThan">
      <formula>G185</formula>
    </cfRule>
  </conditionalFormatting>
  <conditionalFormatting sqref="O185">
    <cfRule type="cellIs" dxfId="912" priority="848" stopIfTrue="1" operator="lessThan">
      <formula>G185</formula>
    </cfRule>
  </conditionalFormatting>
  <conditionalFormatting sqref="O185">
    <cfRule type="cellIs" dxfId="911" priority="847" stopIfTrue="1" operator="lessThan">
      <formula>G185</formula>
    </cfRule>
  </conditionalFormatting>
  <conditionalFormatting sqref="O185">
    <cfRule type="cellIs" dxfId="910" priority="846" stopIfTrue="1" operator="lessThan">
      <formula>G185</formula>
    </cfRule>
  </conditionalFormatting>
  <conditionalFormatting sqref="O185">
    <cfRule type="cellIs" dxfId="909" priority="845" stopIfTrue="1" operator="lessThan">
      <formula>G185</formula>
    </cfRule>
  </conditionalFormatting>
  <conditionalFormatting sqref="O185">
    <cfRule type="cellIs" dxfId="908" priority="844" stopIfTrue="1" operator="lessThan">
      <formula>G185</formula>
    </cfRule>
  </conditionalFormatting>
  <conditionalFormatting sqref="O185">
    <cfRule type="cellIs" dxfId="907" priority="843" stopIfTrue="1" operator="lessThan">
      <formula>G185</formula>
    </cfRule>
  </conditionalFormatting>
  <conditionalFormatting sqref="O185">
    <cfRule type="cellIs" dxfId="906" priority="842" stopIfTrue="1" operator="lessThan">
      <formula>G185</formula>
    </cfRule>
  </conditionalFormatting>
  <conditionalFormatting sqref="O185">
    <cfRule type="cellIs" dxfId="905" priority="841" stopIfTrue="1" operator="lessThan">
      <formula>G185</formula>
    </cfRule>
  </conditionalFormatting>
  <conditionalFormatting sqref="O185">
    <cfRule type="cellIs" dxfId="904" priority="840" stopIfTrue="1" operator="lessThan">
      <formula>G185</formula>
    </cfRule>
  </conditionalFormatting>
  <conditionalFormatting sqref="O185">
    <cfRule type="cellIs" dxfId="903" priority="839" stopIfTrue="1" operator="lessThan">
      <formula>G185</formula>
    </cfRule>
  </conditionalFormatting>
  <conditionalFormatting sqref="Y185">
    <cfRule type="cellIs" dxfId="902" priority="838" stopIfTrue="1" operator="lessThan">
      <formula>J185</formula>
    </cfRule>
  </conditionalFormatting>
  <conditionalFormatting sqref="Y185">
    <cfRule type="cellIs" dxfId="901" priority="837" stopIfTrue="1" operator="lessThan">
      <formula>J185</formula>
    </cfRule>
  </conditionalFormatting>
  <conditionalFormatting sqref="Y185">
    <cfRule type="cellIs" dxfId="900" priority="836" stopIfTrue="1" operator="lessThan">
      <formula>J185</formula>
    </cfRule>
  </conditionalFormatting>
  <conditionalFormatting sqref="Y185">
    <cfRule type="cellIs" dxfId="899" priority="835" stopIfTrue="1" operator="lessThan">
      <formula>J185</formula>
    </cfRule>
  </conditionalFormatting>
  <conditionalFormatting sqref="Y185">
    <cfRule type="cellIs" dxfId="898" priority="834" stopIfTrue="1" operator="lessThan">
      <formula>J185</formula>
    </cfRule>
  </conditionalFormatting>
  <conditionalFormatting sqref="Y185">
    <cfRule type="cellIs" dxfId="897" priority="833" stopIfTrue="1" operator="lessThan">
      <formula>J185</formula>
    </cfRule>
  </conditionalFormatting>
  <conditionalFormatting sqref="Y185">
    <cfRule type="cellIs" dxfId="896" priority="832" stopIfTrue="1" operator="lessThan">
      <formula>J185</formula>
    </cfRule>
  </conditionalFormatting>
  <conditionalFormatting sqref="Y185">
    <cfRule type="cellIs" dxfId="895" priority="831" stopIfTrue="1" operator="lessThan">
      <formula>J185</formula>
    </cfRule>
  </conditionalFormatting>
  <conditionalFormatting sqref="Y185">
    <cfRule type="cellIs" dxfId="894" priority="830" stopIfTrue="1" operator="lessThan">
      <formula>J185</formula>
    </cfRule>
  </conditionalFormatting>
  <conditionalFormatting sqref="Y185">
    <cfRule type="cellIs" dxfId="893" priority="829" stopIfTrue="1" operator="lessThan">
      <formula>J185</formula>
    </cfRule>
  </conditionalFormatting>
  <conditionalFormatting sqref="Y185">
    <cfRule type="cellIs" dxfId="892" priority="828" stopIfTrue="1" operator="lessThan">
      <formula>J185</formula>
    </cfRule>
  </conditionalFormatting>
  <conditionalFormatting sqref="Y185">
    <cfRule type="cellIs" dxfId="891" priority="827" stopIfTrue="1" operator="lessThan">
      <formula>J185</formula>
    </cfRule>
  </conditionalFormatting>
  <conditionalFormatting sqref="X185">
    <cfRule type="cellIs" dxfId="890" priority="826" stopIfTrue="1" operator="lessThan">
      <formula>J185</formula>
    </cfRule>
  </conditionalFormatting>
  <conditionalFormatting sqref="X185">
    <cfRule type="cellIs" dxfId="889" priority="825" stopIfTrue="1" operator="lessThan">
      <formula>J185</formula>
    </cfRule>
  </conditionalFormatting>
  <conditionalFormatting sqref="X185">
    <cfRule type="cellIs" dxfId="888" priority="824" stopIfTrue="1" operator="lessThan">
      <formula>J185</formula>
    </cfRule>
  </conditionalFormatting>
  <conditionalFormatting sqref="Y185">
    <cfRule type="cellIs" dxfId="887" priority="823" stopIfTrue="1" operator="lessThan">
      <formula>J185</formula>
    </cfRule>
  </conditionalFormatting>
  <conditionalFormatting sqref="X185">
    <cfRule type="cellIs" dxfId="886" priority="822" stopIfTrue="1" operator="lessThan">
      <formula>J185</formula>
    </cfRule>
  </conditionalFormatting>
  <conditionalFormatting sqref="X185">
    <cfRule type="cellIs" dxfId="885" priority="821" stopIfTrue="1" operator="lessThan">
      <formula>J185</formula>
    </cfRule>
  </conditionalFormatting>
  <conditionalFormatting sqref="Y185">
    <cfRule type="cellIs" dxfId="884" priority="820" stopIfTrue="1" operator="lessThan">
      <formula>J185</formula>
    </cfRule>
  </conditionalFormatting>
  <conditionalFormatting sqref="Y185">
    <cfRule type="cellIs" dxfId="883" priority="819" stopIfTrue="1" operator="lessThan">
      <formula>J185</formula>
    </cfRule>
  </conditionalFormatting>
  <conditionalFormatting sqref="Y185">
    <cfRule type="cellIs" dxfId="882" priority="818" stopIfTrue="1" operator="lessThan">
      <formula>J185</formula>
    </cfRule>
  </conditionalFormatting>
  <conditionalFormatting sqref="Y185">
    <cfRule type="cellIs" dxfId="881" priority="817" stopIfTrue="1" operator="lessThan">
      <formula>J185</formula>
    </cfRule>
  </conditionalFormatting>
  <conditionalFormatting sqref="Y185">
    <cfRule type="cellIs" dxfId="880" priority="816" stopIfTrue="1" operator="lessThan">
      <formula>J185</formula>
    </cfRule>
  </conditionalFormatting>
  <conditionalFormatting sqref="Y185">
    <cfRule type="cellIs" dxfId="879" priority="815" stopIfTrue="1" operator="lessThan">
      <formula>J185</formula>
    </cfRule>
  </conditionalFormatting>
  <conditionalFormatting sqref="Y185">
    <cfRule type="cellIs" dxfId="878" priority="814" stopIfTrue="1" operator="lessThan">
      <formula>J185</formula>
    </cfRule>
  </conditionalFormatting>
  <conditionalFormatting sqref="Y185">
    <cfRule type="cellIs" dxfId="877" priority="813" stopIfTrue="1" operator="lessThan">
      <formula>J185</formula>
    </cfRule>
  </conditionalFormatting>
  <conditionalFormatting sqref="Y185">
    <cfRule type="cellIs" dxfId="876" priority="812" stopIfTrue="1" operator="lessThan">
      <formula>J185</formula>
    </cfRule>
  </conditionalFormatting>
  <conditionalFormatting sqref="Y185">
    <cfRule type="cellIs" dxfId="875" priority="811" stopIfTrue="1" operator="lessThan">
      <formula>J185</formula>
    </cfRule>
  </conditionalFormatting>
  <conditionalFormatting sqref="Y185">
    <cfRule type="cellIs" dxfId="874" priority="810" stopIfTrue="1" operator="lessThan">
      <formula>J185</formula>
    </cfRule>
  </conditionalFormatting>
  <conditionalFormatting sqref="Y185">
    <cfRule type="cellIs" dxfId="873" priority="809" stopIfTrue="1" operator="lessThan">
      <formula>J185</formula>
    </cfRule>
  </conditionalFormatting>
  <conditionalFormatting sqref="X185">
    <cfRule type="cellIs" dxfId="872" priority="808" stopIfTrue="1" operator="lessThan">
      <formula>J185</formula>
    </cfRule>
  </conditionalFormatting>
  <conditionalFormatting sqref="X185">
    <cfRule type="cellIs" dxfId="871" priority="807" stopIfTrue="1" operator="lessThan">
      <formula>J185</formula>
    </cfRule>
  </conditionalFormatting>
  <conditionalFormatting sqref="X185">
    <cfRule type="cellIs" dxfId="870" priority="806" stopIfTrue="1" operator="lessThan">
      <formula>J185</formula>
    </cfRule>
  </conditionalFormatting>
  <conditionalFormatting sqref="Y185">
    <cfRule type="cellIs" dxfId="869" priority="805" stopIfTrue="1" operator="lessThan">
      <formula>J185</formula>
    </cfRule>
  </conditionalFormatting>
  <conditionalFormatting sqref="X185">
    <cfRule type="cellIs" dxfId="868" priority="804" stopIfTrue="1" operator="lessThan">
      <formula>J185</formula>
    </cfRule>
  </conditionalFormatting>
  <conditionalFormatting sqref="X185">
    <cfRule type="cellIs" dxfId="867" priority="803" stopIfTrue="1" operator="lessThan">
      <formula>J185</formula>
    </cfRule>
  </conditionalFormatting>
  <conditionalFormatting sqref="O186">
    <cfRule type="cellIs" dxfId="866" priority="802" stopIfTrue="1" operator="lessThan">
      <formula>G186</formula>
    </cfRule>
  </conditionalFormatting>
  <conditionalFormatting sqref="O186">
    <cfRule type="cellIs" dxfId="865" priority="801" stopIfTrue="1" operator="lessThan">
      <formula>G186</formula>
    </cfRule>
  </conditionalFormatting>
  <conditionalFormatting sqref="O186">
    <cfRule type="cellIs" dxfId="864" priority="800" stopIfTrue="1" operator="lessThan">
      <formula>G186</formula>
    </cfRule>
  </conditionalFormatting>
  <conditionalFormatting sqref="O186">
    <cfRule type="cellIs" dxfId="863" priority="799" stopIfTrue="1" operator="lessThan">
      <formula>G186</formula>
    </cfRule>
  </conditionalFormatting>
  <conditionalFormatting sqref="O186">
    <cfRule type="cellIs" dxfId="862" priority="798" stopIfTrue="1" operator="lessThan">
      <formula>G186</formula>
    </cfRule>
  </conditionalFormatting>
  <conditionalFormatting sqref="O186">
    <cfRule type="cellIs" dxfId="861" priority="797" stopIfTrue="1" operator="lessThan">
      <formula>G186</formula>
    </cfRule>
  </conditionalFormatting>
  <conditionalFormatting sqref="O186">
    <cfRule type="cellIs" dxfId="860" priority="796" stopIfTrue="1" operator="lessThan">
      <formula>G186</formula>
    </cfRule>
  </conditionalFormatting>
  <conditionalFormatting sqref="O186">
    <cfRule type="cellIs" dxfId="859" priority="795" stopIfTrue="1" operator="lessThan">
      <formula>G186</formula>
    </cfRule>
  </conditionalFormatting>
  <conditionalFormatting sqref="O186">
    <cfRule type="cellIs" dxfId="858" priority="794" stopIfTrue="1" operator="lessThan">
      <formula>G186</formula>
    </cfRule>
  </conditionalFormatting>
  <conditionalFormatting sqref="O186">
    <cfRule type="cellIs" dxfId="857" priority="793" stopIfTrue="1" operator="lessThan">
      <formula>G186</formula>
    </cfRule>
  </conditionalFormatting>
  <conditionalFormatting sqref="O186">
    <cfRule type="cellIs" dxfId="856" priority="792" stopIfTrue="1" operator="lessThan">
      <formula>G186</formula>
    </cfRule>
  </conditionalFormatting>
  <conditionalFormatting sqref="O186">
    <cfRule type="cellIs" dxfId="855" priority="791" stopIfTrue="1" operator="lessThan">
      <formula>G186</formula>
    </cfRule>
  </conditionalFormatting>
  <conditionalFormatting sqref="O186">
    <cfRule type="cellIs" dxfId="854" priority="790" stopIfTrue="1" operator="lessThan">
      <formula>G186</formula>
    </cfRule>
  </conditionalFormatting>
  <conditionalFormatting sqref="O186">
    <cfRule type="cellIs" dxfId="853" priority="789" stopIfTrue="1" operator="lessThan">
      <formula>G186</formula>
    </cfRule>
  </conditionalFormatting>
  <conditionalFormatting sqref="O186">
    <cfRule type="cellIs" dxfId="852" priority="788" stopIfTrue="1" operator="lessThan">
      <formula>G186</formula>
    </cfRule>
  </conditionalFormatting>
  <conditionalFormatting sqref="O186">
    <cfRule type="cellIs" dxfId="851" priority="787" stopIfTrue="1" operator="lessThan">
      <formula>G186</formula>
    </cfRule>
  </conditionalFormatting>
  <conditionalFormatting sqref="O186">
    <cfRule type="cellIs" dxfId="850" priority="786" stopIfTrue="1" operator="lessThan">
      <formula>G186</formula>
    </cfRule>
  </conditionalFormatting>
  <conditionalFormatting sqref="O186">
    <cfRule type="cellIs" dxfId="849" priority="785" stopIfTrue="1" operator="lessThan">
      <formula>G186</formula>
    </cfRule>
  </conditionalFormatting>
  <conditionalFormatting sqref="O186">
    <cfRule type="cellIs" dxfId="848" priority="784" stopIfTrue="1" operator="lessThan">
      <formula>G186</formula>
    </cfRule>
  </conditionalFormatting>
  <conditionalFormatting sqref="O186">
    <cfRule type="cellIs" dxfId="847" priority="783" stopIfTrue="1" operator="lessThan">
      <formula>G186</formula>
    </cfRule>
  </conditionalFormatting>
  <conditionalFormatting sqref="O186">
    <cfRule type="cellIs" dxfId="846" priority="782" stopIfTrue="1" operator="lessThan">
      <formula>G186</formula>
    </cfRule>
  </conditionalFormatting>
  <conditionalFormatting sqref="O186">
    <cfRule type="cellIs" dxfId="845" priority="781" stopIfTrue="1" operator="lessThan">
      <formula>G186</formula>
    </cfRule>
  </conditionalFormatting>
  <conditionalFormatting sqref="O186">
    <cfRule type="cellIs" dxfId="844" priority="780" stopIfTrue="1" operator="lessThan">
      <formula>G186</formula>
    </cfRule>
  </conditionalFormatting>
  <conditionalFormatting sqref="O186">
    <cfRule type="cellIs" dxfId="843" priority="779" stopIfTrue="1" operator="lessThan">
      <formula>G186</formula>
    </cfRule>
  </conditionalFormatting>
  <conditionalFormatting sqref="O186">
    <cfRule type="cellIs" dxfId="842" priority="778" stopIfTrue="1" operator="lessThan">
      <formula>G186</formula>
    </cfRule>
  </conditionalFormatting>
  <conditionalFormatting sqref="O186">
    <cfRule type="cellIs" dxfId="841" priority="777" stopIfTrue="1" operator="lessThan">
      <formula>G186</formula>
    </cfRule>
  </conditionalFormatting>
  <conditionalFormatting sqref="O186">
    <cfRule type="cellIs" dxfId="840" priority="776" stopIfTrue="1" operator="lessThan">
      <formula>G186</formula>
    </cfRule>
  </conditionalFormatting>
  <conditionalFormatting sqref="O186">
    <cfRule type="cellIs" dxfId="839" priority="775" stopIfTrue="1" operator="lessThan">
      <formula>G186</formula>
    </cfRule>
  </conditionalFormatting>
  <conditionalFormatting sqref="O186">
    <cfRule type="cellIs" dxfId="838" priority="774" stopIfTrue="1" operator="lessThan">
      <formula>G186</formula>
    </cfRule>
  </conditionalFormatting>
  <conditionalFormatting sqref="O186">
    <cfRule type="cellIs" dxfId="837" priority="773" stopIfTrue="1" operator="lessThan">
      <formula>G186</formula>
    </cfRule>
  </conditionalFormatting>
  <conditionalFormatting sqref="O186">
    <cfRule type="cellIs" dxfId="836" priority="772" stopIfTrue="1" operator="lessThan">
      <formula>G186</formula>
    </cfRule>
  </conditionalFormatting>
  <conditionalFormatting sqref="O186">
    <cfRule type="cellIs" dxfId="835" priority="771" stopIfTrue="1" operator="lessThan">
      <formula>G186</formula>
    </cfRule>
  </conditionalFormatting>
  <conditionalFormatting sqref="O186">
    <cfRule type="cellIs" dxfId="834" priority="770" stopIfTrue="1" operator="lessThan">
      <formula>G186</formula>
    </cfRule>
  </conditionalFormatting>
  <conditionalFormatting sqref="O186">
    <cfRule type="cellIs" dxfId="833" priority="769" stopIfTrue="1" operator="lessThan">
      <formula>G186</formula>
    </cfRule>
  </conditionalFormatting>
  <conditionalFormatting sqref="O186">
    <cfRule type="cellIs" dxfId="832" priority="768" stopIfTrue="1" operator="lessThan">
      <formula>G186</formula>
    </cfRule>
  </conditionalFormatting>
  <conditionalFormatting sqref="O186">
    <cfRule type="cellIs" dxfId="831" priority="767" stopIfTrue="1" operator="lessThan">
      <formula>G186</formula>
    </cfRule>
  </conditionalFormatting>
  <conditionalFormatting sqref="O186">
    <cfRule type="cellIs" dxfId="830" priority="766" stopIfTrue="1" operator="lessThan">
      <formula>G186</formula>
    </cfRule>
  </conditionalFormatting>
  <conditionalFormatting sqref="O186">
    <cfRule type="cellIs" dxfId="829" priority="765" stopIfTrue="1" operator="lessThan">
      <formula>G186</formula>
    </cfRule>
  </conditionalFormatting>
  <conditionalFormatting sqref="O186">
    <cfRule type="cellIs" dxfId="828" priority="764" stopIfTrue="1" operator="lessThan">
      <formula>G186</formula>
    </cfRule>
  </conditionalFormatting>
  <conditionalFormatting sqref="O186">
    <cfRule type="cellIs" dxfId="827" priority="763" stopIfTrue="1" operator="lessThan">
      <formula>G186</formula>
    </cfRule>
  </conditionalFormatting>
  <conditionalFormatting sqref="O186">
    <cfRule type="cellIs" dxfId="826" priority="762" stopIfTrue="1" operator="lessThan">
      <formula>G186</formula>
    </cfRule>
  </conditionalFormatting>
  <conditionalFormatting sqref="O186">
    <cfRule type="cellIs" dxfId="825" priority="761" stopIfTrue="1" operator="lessThan">
      <formula>G186</formula>
    </cfRule>
  </conditionalFormatting>
  <conditionalFormatting sqref="O186">
    <cfRule type="cellIs" dxfId="824" priority="760" stopIfTrue="1" operator="lessThan">
      <formula>G186</formula>
    </cfRule>
  </conditionalFormatting>
  <conditionalFormatting sqref="O186">
    <cfRule type="cellIs" dxfId="823" priority="759" stopIfTrue="1" operator="lessThan">
      <formula>G186</formula>
    </cfRule>
  </conditionalFormatting>
  <conditionalFormatting sqref="O186">
    <cfRule type="cellIs" dxfId="822" priority="758" stopIfTrue="1" operator="lessThan">
      <formula>G186</formula>
    </cfRule>
  </conditionalFormatting>
  <conditionalFormatting sqref="O186">
    <cfRule type="cellIs" dxfId="821" priority="757" stopIfTrue="1" operator="lessThan">
      <formula>G186</formula>
    </cfRule>
  </conditionalFormatting>
  <conditionalFormatting sqref="O186">
    <cfRule type="cellIs" dxfId="820" priority="756" stopIfTrue="1" operator="lessThan">
      <formula>G186</formula>
    </cfRule>
  </conditionalFormatting>
  <conditionalFormatting sqref="O186">
    <cfRule type="cellIs" dxfId="819" priority="755" stopIfTrue="1" operator="lessThan">
      <formula>G186</formula>
    </cfRule>
  </conditionalFormatting>
  <conditionalFormatting sqref="O186">
    <cfRule type="cellIs" dxfId="818" priority="754" stopIfTrue="1" operator="lessThan">
      <formula>G186</formula>
    </cfRule>
  </conditionalFormatting>
  <conditionalFormatting sqref="O186">
    <cfRule type="cellIs" dxfId="817" priority="753" stopIfTrue="1" operator="lessThan">
      <formula>G186</formula>
    </cfRule>
  </conditionalFormatting>
  <conditionalFormatting sqref="O186">
    <cfRule type="cellIs" dxfId="816" priority="752" stopIfTrue="1" operator="lessThan">
      <formula>G186</formula>
    </cfRule>
  </conditionalFormatting>
  <conditionalFormatting sqref="O186">
    <cfRule type="cellIs" dxfId="815" priority="751" stopIfTrue="1" operator="lessThan">
      <formula>G186</formula>
    </cfRule>
  </conditionalFormatting>
  <conditionalFormatting sqref="O186">
    <cfRule type="cellIs" dxfId="814" priority="750" stopIfTrue="1" operator="lessThan">
      <formula>G186</formula>
    </cfRule>
  </conditionalFormatting>
  <conditionalFormatting sqref="O186">
    <cfRule type="cellIs" dxfId="813" priority="749" stopIfTrue="1" operator="lessThan">
      <formula>G186</formula>
    </cfRule>
  </conditionalFormatting>
  <conditionalFormatting sqref="O186">
    <cfRule type="cellIs" dxfId="812" priority="748" stopIfTrue="1" operator="lessThan">
      <formula>G186</formula>
    </cfRule>
  </conditionalFormatting>
  <conditionalFormatting sqref="O186">
    <cfRule type="cellIs" dxfId="811" priority="747" stopIfTrue="1" operator="lessThan">
      <formula>G186</formula>
    </cfRule>
  </conditionalFormatting>
  <conditionalFormatting sqref="O186">
    <cfRule type="cellIs" dxfId="810" priority="746" stopIfTrue="1" operator="lessThan">
      <formula>G186</formula>
    </cfRule>
  </conditionalFormatting>
  <conditionalFormatting sqref="O186">
    <cfRule type="cellIs" dxfId="809" priority="745" stopIfTrue="1" operator="lessThan">
      <formula>G186</formula>
    </cfRule>
  </conditionalFormatting>
  <conditionalFormatting sqref="O186">
    <cfRule type="cellIs" dxfId="808" priority="744" stopIfTrue="1" operator="lessThan">
      <formula>G186</formula>
    </cfRule>
  </conditionalFormatting>
  <conditionalFormatting sqref="O186">
    <cfRule type="cellIs" dxfId="807" priority="743" stopIfTrue="1" operator="lessThan">
      <formula>G186</formula>
    </cfRule>
  </conditionalFormatting>
  <conditionalFormatting sqref="O186">
    <cfRule type="cellIs" dxfId="806" priority="742" stopIfTrue="1" operator="lessThan">
      <formula>G186</formula>
    </cfRule>
  </conditionalFormatting>
  <conditionalFormatting sqref="O186">
    <cfRule type="cellIs" dxfId="805" priority="741" stopIfTrue="1" operator="lessThan">
      <formula>G186</formula>
    </cfRule>
  </conditionalFormatting>
  <conditionalFormatting sqref="O186">
    <cfRule type="cellIs" dxfId="804" priority="740" stopIfTrue="1" operator="lessThan">
      <formula>G186</formula>
    </cfRule>
  </conditionalFormatting>
  <conditionalFormatting sqref="O186">
    <cfRule type="cellIs" dxfId="803" priority="739" stopIfTrue="1" operator="lessThan">
      <formula>G186</formula>
    </cfRule>
  </conditionalFormatting>
  <conditionalFormatting sqref="O186">
    <cfRule type="cellIs" dxfId="802" priority="738" stopIfTrue="1" operator="lessThan">
      <formula>G186</formula>
    </cfRule>
  </conditionalFormatting>
  <conditionalFormatting sqref="O186">
    <cfRule type="cellIs" dxfId="801" priority="737" stopIfTrue="1" operator="lessThan">
      <formula>G186</formula>
    </cfRule>
  </conditionalFormatting>
  <conditionalFormatting sqref="O186">
    <cfRule type="cellIs" dxfId="800" priority="736" stopIfTrue="1" operator="lessThan">
      <formula>G186</formula>
    </cfRule>
  </conditionalFormatting>
  <conditionalFormatting sqref="O186">
    <cfRule type="cellIs" dxfId="799" priority="735" stopIfTrue="1" operator="lessThan">
      <formula>G186</formula>
    </cfRule>
  </conditionalFormatting>
  <conditionalFormatting sqref="O186">
    <cfRule type="cellIs" dxfId="798" priority="734" stopIfTrue="1" operator="lessThan">
      <formula>G186</formula>
    </cfRule>
  </conditionalFormatting>
  <conditionalFormatting sqref="O186">
    <cfRule type="cellIs" dxfId="797" priority="733" stopIfTrue="1" operator="lessThan">
      <formula>G186</formula>
    </cfRule>
  </conditionalFormatting>
  <conditionalFormatting sqref="O186">
    <cfRule type="cellIs" dxfId="796" priority="732" stopIfTrue="1" operator="lessThan">
      <formula>G186</formula>
    </cfRule>
  </conditionalFormatting>
  <conditionalFormatting sqref="O186">
    <cfRule type="cellIs" dxfId="795" priority="731" stopIfTrue="1" operator="lessThan">
      <formula>G186</formula>
    </cfRule>
  </conditionalFormatting>
  <conditionalFormatting sqref="O186">
    <cfRule type="cellIs" dxfId="794" priority="730" stopIfTrue="1" operator="lessThan">
      <formula>G186</formula>
    </cfRule>
  </conditionalFormatting>
  <conditionalFormatting sqref="O186">
    <cfRule type="cellIs" dxfId="793" priority="729" stopIfTrue="1" operator="lessThan">
      <formula>G186</formula>
    </cfRule>
  </conditionalFormatting>
  <conditionalFormatting sqref="O186">
    <cfRule type="cellIs" dxfId="792" priority="728" stopIfTrue="1" operator="lessThan">
      <formula>G186</formula>
    </cfRule>
  </conditionalFormatting>
  <conditionalFormatting sqref="O186">
    <cfRule type="cellIs" dxfId="791" priority="727" stopIfTrue="1" operator="lessThan">
      <formula>G186</formula>
    </cfRule>
  </conditionalFormatting>
  <conditionalFormatting sqref="O186">
    <cfRule type="cellIs" dxfId="790" priority="726" stopIfTrue="1" operator="lessThan">
      <formula>G186</formula>
    </cfRule>
  </conditionalFormatting>
  <conditionalFormatting sqref="O186">
    <cfRule type="cellIs" dxfId="789" priority="725" stopIfTrue="1" operator="lessThan">
      <formula>G186</formula>
    </cfRule>
  </conditionalFormatting>
  <conditionalFormatting sqref="O186">
    <cfRule type="cellIs" dxfId="788" priority="724" stopIfTrue="1" operator="lessThan">
      <formula>G186</formula>
    </cfRule>
  </conditionalFormatting>
  <conditionalFormatting sqref="O186">
    <cfRule type="cellIs" dxfId="787" priority="723" stopIfTrue="1" operator="lessThan">
      <formula>G186</formula>
    </cfRule>
  </conditionalFormatting>
  <conditionalFormatting sqref="O186">
    <cfRule type="cellIs" dxfId="786" priority="722" stopIfTrue="1" operator="lessThan">
      <formula>G186</formula>
    </cfRule>
  </conditionalFormatting>
  <conditionalFormatting sqref="O186">
    <cfRule type="cellIs" dxfId="785" priority="721" stopIfTrue="1" operator="lessThan">
      <formula>G186</formula>
    </cfRule>
  </conditionalFormatting>
  <conditionalFormatting sqref="O186">
    <cfRule type="cellIs" dxfId="784" priority="720" stopIfTrue="1" operator="lessThan">
      <formula>G186</formula>
    </cfRule>
  </conditionalFormatting>
  <conditionalFormatting sqref="O186">
    <cfRule type="cellIs" dxfId="783" priority="719" stopIfTrue="1" operator="lessThan">
      <formula>G186</formula>
    </cfRule>
  </conditionalFormatting>
  <conditionalFormatting sqref="O186">
    <cfRule type="cellIs" dxfId="782" priority="718" stopIfTrue="1" operator="lessThan">
      <formula>G186</formula>
    </cfRule>
  </conditionalFormatting>
  <conditionalFormatting sqref="O186">
    <cfRule type="cellIs" dxfId="781" priority="717" stopIfTrue="1" operator="lessThan">
      <formula>G186</formula>
    </cfRule>
  </conditionalFormatting>
  <conditionalFormatting sqref="O186">
    <cfRule type="cellIs" dxfId="780" priority="716" stopIfTrue="1" operator="lessThan">
      <formula>G186</formula>
    </cfRule>
  </conditionalFormatting>
  <conditionalFormatting sqref="O186">
    <cfRule type="cellIs" dxfId="779" priority="715" stopIfTrue="1" operator="lessThan">
      <formula>G186</formula>
    </cfRule>
  </conditionalFormatting>
  <conditionalFormatting sqref="O186">
    <cfRule type="cellIs" dxfId="778" priority="714" stopIfTrue="1" operator="lessThan">
      <formula>G186</formula>
    </cfRule>
  </conditionalFormatting>
  <conditionalFormatting sqref="O186">
    <cfRule type="cellIs" dxfId="777" priority="713" stopIfTrue="1" operator="lessThan">
      <formula>G186</formula>
    </cfRule>
  </conditionalFormatting>
  <conditionalFormatting sqref="O186">
    <cfRule type="cellIs" dxfId="776" priority="712" stopIfTrue="1" operator="lessThan">
      <formula>G186</formula>
    </cfRule>
  </conditionalFormatting>
  <conditionalFormatting sqref="O186">
    <cfRule type="cellIs" dxfId="775" priority="711" stopIfTrue="1" operator="lessThan">
      <formula>G186</formula>
    </cfRule>
  </conditionalFormatting>
  <conditionalFormatting sqref="O186">
    <cfRule type="cellIs" dxfId="774" priority="710" stopIfTrue="1" operator="lessThan">
      <formula>G186</formula>
    </cfRule>
  </conditionalFormatting>
  <conditionalFormatting sqref="O186">
    <cfRule type="cellIs" dxfId="773" priority="709" stopIfTrue="1" operator="lessThan">
      <formula>G186</formula>
    </cfRule>
  </conditionalFormatting>
  <conditionalFormatting sqref="O186">
    <cfRule type="cellIs" dxfId="772" priority="708" stopIfTrue="1" operator="lessThan">
      <formula>G186</formula>
    </cfRule>
  </conditionalFormatting>
  <conditionalFormatting sqref="O186">
    <cfRule type="cellIs" dxfId="771" priority="707" stopIfTrue="1" operator="lessThan">
      <formula>G186</formula>
    </cfRule>
  </conditionalFormatting>
  <conditionalFormatting sqref="O186">
    <cfRule type="cellIs" dxfId="770" priority="706" stopIfTrue="1" operator="lessThan">
      <formula>G186</formula>
    </cfRule>
  </conditionalFormatting>
  <conditionalFormatting sqref="O186">
    <cfRule type="cellIs" dxfId="769" priority="705" stopIfTrue="1" operator="lessThan">
      <formula>G186</formula>
    </cfRule>
  </conditionalFormatting>
  <conditionalFormatting sqref="O186">
    <cfRule type="cellIs" dxfId="768" priority="704" stopIfTrue="1" operator="lessThan">
      <formula>G186</formula>
    </cfRule>
  </conditionalFormatting>
  <conditionalFormatting sqref="O186">
    <cfRule type="cellIs" dxfId="767" priority="703" stopIfTrue="1" operator="lessThan">
      <formula>G186</formula>
    </cfRule>
  </conditionalFormatting>
  <conditionalFormatting sqref="O186">
    <cfRule type="cellIs" dxfId="766" priority="702" stopIfTrue="1" operator="lessThan">
      <formula>G186</formula>
    </cfRule>
  </conditionalFormatting>
  <conditionalFormatting sqref="O186">
    <cfRule type="cellIs" dxfId="765" priority="701" stopIfTrue="1" operator="lessThan">
      <formula>G186</formula>
    </cfRule>
  </conditionalFormatting>
  <conditionalFormatting sqref="O186">
    <cfRule type="cellIs" dxfId="764" priority="700" stopIfTrue="1" operator="lessThan">
      <formula>G186</formula>
    </cfRule>
  </conditionalFormatting>
  <conditionalFormatting sqref="O186">
    <cfRule type="cellIs" dxfId="763" priority="699" stopIfTrue="1" operator="lessThan">
      <formula>G186</formula>
    </cfRule>
  </conditionalFormatting>
  <conditionalFormatting sqref="O186">
    <cfRule type="cellIs" dxfId="762" priority="698" stopIfTrue="1" operator="lessThan">
      <formula>G186</formula>
    </cfRule>
  </conditionalFormatting>
  <conditionalFormatting sqref="O186">
    <cfRule type="cellIs" dxfId="761" priority="697" stopIfTrue="1" operator="lessThan">
      <formula>G186</formula>
    </cfRule>
  </conditionalFormatting>
  <conditionalFormatting sqref="O186">
    <cfRule type="cellIs" dxfId="760" priority="696" stopIfTrue="1" operator="lessThan">
      <formula>G186</formula>
    </cfRule>
  </conditionalFormatting>
  <conditionalFormatting sqref="O186">
    <cfRule type="cellIs" dxfId="759" priority="695" stopIfTrue="1" operator="lessThan">
      <formula>G186</formula>
    </cfRule>
  </conditionalFormatting>
  <conditionalFormatting sqref="O186">
    <cfRule type="cellIs" dxfId="758" priority="694" stopIfTrue="1" operator="lessThan">
      <formula>G186</formula>
    </cfRule>
  </conditionalFormatting>
  <conditionalFormatting sqref="O186">
    <cfRule type="cellIs" dxfId="757" priority="693" stopIfTrue="1" operator="lessThan">
      <formula>G186</formula>
    </cfRule>
  </conditionalFormatting>
  <conditionalFormatting sqref="O186">
    <cfRule type="cellIs" dxfId="756" priority="692" stopIfTrue="1" operator="lessThan">
      <formula>G186</formula>
    </cfRule>
  </conditionalFormatting>
  <conditionalFormatting sqref="O186">
    <cfRule type="cellIs" dxfId="755" priority="691" stopIfTrue="1" operator="lessThan">
      <formula>G186</formula>
    </cfRule>
  </conditionalFormatting>
  <conditionalFormatting sqref="O186">
    <cfRule type="cellIs" dxfId="754" priority="690" stopIfTrue="1" operator="lessThan">
      <formula>G186</formula>
    </cfRule>
  </conditionalFormatting>
  <conditionalFormatting sqref="O186">
    <cfRule type="cellIs" dxfId="753" priority="689" stopIfTrue="1" operator="lessThan">
      <formula>G186</formula>
    </cfRule>
  </conditionalFormatting>
  <conditionalFormatting sqref="O186">
    <cfRule type="cellIs" dxfId="752" priority="688" stopIfTrue="1" operator="lessThan">
      <formula>G186</formula>
    </cfRule>
  </conditionalFormatting>
  <conditionalFormatting sqref="O186">
    <cfRule type="cellIs" dxfId="751" priority="687" stopIfTrue="1" operator="lessThan">
      <formula>G186</formula>
    </cfRule>
  </conditionalFormatting>
  <conditionalFormatting sqref="O186">
    <cfRule type="cellIs" dxfId="750" priority="686" stopIfTrue="1" operator="lessThan">
      <formula>G186</formula>
    </cfRule>
  </conditionalFormatting>
  <conditionalFormatting sqref="O186">
    <cfRule type="cellIs" dxfId="749" priority="685" stopIfTrue="1" operator="lessThan">
      <formula>G186</formula>
    </cfRule>
  </conditionalFormatting>
  <conditionalFormatting sqref="O186">
    <cfRule type="cellIs" dxfId="748" priority="684" stopIfTrue="1" operator="lessThan">
      <formula>G186</formula>
    </cfRule>
  </conditionalFormatting>
  <conditionalFormatting sqref="O186">
    <cfRule type="cellIs" dxfId="747" priority="683" stopIfTrue="1" operator="lessThan">
      <formula>G186</formula>
    </cfRule>
  </conditionalFormatting>
  <conditionalFormatting sqref="O186">
    <cfRule type="cellIs" dxfId="746" priority="682" stopIfTrue="1" operator="lessThan">
      <formula>G186</formula>
    </cfRule>
  </conditionalFormatting>
  <conditionalFormatting sqref="O186">
    <cfRule type="cellIs" dxfId="745" priority="681" stopIfTrue="1" operator="lessThan">
      <formula>G186</formula>
    </cfRule>
  </conditionalFormatting>
  <conditionalFormatting sqref="O186">
    <cfRule type="cellIs" dxfId="744" priority="680" stopIfTrue="1" operator="lessThan">
      <formula>G186</formula>
    </cfRule>
  </conditionalFormatting>
  <conditionalFormatting sqref="O186">
    <cfRule type="cellIs" dxfId="743" priority="679" stopIfTrue="1" operator="lessThan">
      <formula>G186</formula>
    </cfRule>
  </conditionalFormatting>
  <conditionalFormatting sqref="O186">
    <cfRule type="cellIs" dxfId="742" priority="678" stopIfTrue="1" operator="lessThan">
      <formula>G186</formula>
    </cfRule>
  </conditionalFormatting>
  <conditionalFormatting sqref="O186">
    <cfRule type="cellIs" dxfId="741" priority="677" stopIfTrue="1" operator="lessThan">
      <formula>G186</formula>
    </cfRule>
  </conditionalFormatting>
  <conditionalFormatting sqref="O186">
    <cfRule type="cellIs" dxfId="740" priority="676" stopIfTrue="1" operator="lessThan">
      <formula>G186</formula>
    </cfRule>
  </conditionalFormatting>
  <conditionalFormatting sqref="O186">
    <cfRule type="cellIs" dxfId="739" priority="675" stopIfTrue="1" operator="lessThan">
      <formula>G186</formula>
    </cfRule>
  </conditionalFormatting>
  <conditionalFormatting sqref="O186">
    <cfRule type="cellIs" dxfId="738" priority="674" stopIfTrue="1" operator="lessThan">
      <formula>G186</formula>
    </cfRule>
  </conditionalFormatting>
  <conditionalFormatting sqref="O186">
    <cfRule type="cellIs" dxfId="737" priority="673" stopIfTrue="1" operator="lessThan">
      <formula>G186</formula>
    </cfRule>
  </conditionalFormatting>
  <conditionalFormatting sqref="O186">
    <cfRule type="cellIs" dxfId="736" priority="672" stopIfTrue="1" operator="lessThan">
      <formula>G186</formula>
    </cfRule>
  </conditionalFormatting>
  <conditionalFormatting sqref="O186">
    <cfRule type="cellIs" dxfId="735" priority="671" stopIfTrue="1" operator="lessThan">
      <formula>G186</formula>
    </cfRule>
  </conditionalFormatting>
  <conditionalFormatting sqref="O186">
    <cfRule type="cellIs" dxfId="734" priority="670" stopIfTrue="1" operator="lessThan">
      <formula>G186</formula>
    </cfRule>
  </conditionalFormatting>
  <conditionalFormatting sqref="O186">
    <cfRule type="cellIs" dxfId="733" priority="669" stopIfTrue="1" operator="lessThan">
      <formula>G186</formula>
    </cfRule>
  </conditionalFormatting>
  <conditionalFormatting sqref="O186">
    <cfRule type="cellIs" dxfId="732" priority="668" stopIfTrue="1" operator="lessThan">
      <formula>G186</formula>
    </cfRule>
  </conditionalFormatting>
  <conditionalFormatting sqref="O186">
    <cfRule type="cellIs" dxfId="731" priority="667" stopIfTrue="1" operator="lessThan">
      <formula>G186</formula>
    </cfRule>
  </conditionalFormatting>
  <conditionalFormatting sqref="O186">
    <cfRule type="cellIs" dxfId="730" priority="666" stopIfTrue="1" operator="lessThan">
      <formula>G186</formula>
    </cfRule>
  </conditionalFormatting>
  <conditionalFormatting sqref="O186">
    <cfRule type="cellIs" dxfId="729" priority="665" stopIfTrue="1" operator="lessThan">
      <formula>G186</formula>
    </cfRule>
  </conditionalFormatting>
  <conditionalFormatting sqref="O186">
    <cfRule type="cellIs" dxfId="728" priority="664" stopIfTrue="1" operator="lessThan">
      <formula>G186</formula>
    </cfRule>
  </conditionalFormatting>
  <conditionalFormatting sqref="O186">
    <cfRule type="cellIs" dxfId="727" priority="663" stopIfTrue="1" operator="lessThan">
      <formula>G186</formula>
    </cfRule>
  </conditionalFormatting>
  <conditionalFormatting sqref="O186">
    <cfRule type="cellIs" dxfId="726" priority="662" stopIfTrue="1" operator="lessThan">
      <formula>G186</formula>
    </cfRule>
  </conditionalFormatting>
  <conditionalFormatting sqref="O186">
    <cfRule type="cellIs" dxfId="725" priority="661" stopIfTrue="1" operator="lessThan">
      <formula>G186</formula>
    </cfRule>
  </conditionalFormatting>
  <conditionalFormatting sqref="O186">
    <cfRule type="cellIs" dxfId="724" priority="660" stopIfTrue="1" operator="lessThan">
      <formula>G186</formula>
    </cfRule>
  </conditionalFormatting>
  <conditionalFormatting sqref="O186">
    <cfRule type="cellIs" dxfId="723" priority="659" stopIfTrue="1" operator="lessThan">
      <formula>G186</formula>
    </cfRule>
  </conditionalFormatting>
  <conditionalFormatting sqref="O186">
    <cfRule type="cellIs" dxfId="722" priority="658" stopIfTrue="1" operator="lessThan">
      <formula>G186</formula>
    </cfRule>
  </conditionalFormatting>
  <conditionalFormatting sqref="O186">
    <cfRule type="cellIs" dxfId="721" priority="657" stopIfTrue="1" operator="lessThan">
      <formula>G186</formula>
    </cfRule>
  </conditionalFormatting>
  <conditionalFormatting sqref="O186">
    <cfRule type="cellIs" dxfId="720" priority="656" stopIfTrue="1" operator="lessThan">
      <formula>G186</formula>
    </cfRule>
  </conditionalFormatting>
  <conditionalFormatting sqref="O186">
    <cfRule type="cellIs" dxfId="719" priority="655" stopIfTrue="1" operator="lessThan">
      <formula>G186</formula>
    </cfRule>
  </conditionalFormatting>
  <conditionalFormatting sqref="O186">
    <cfRule type="cellIs" dxfId="718" priority="654" stopIfTrue="1" operator="lessThan">
      <formula>G186</formula>
    </cfRule>
  </conditionalFormatting>
  <conditionalFormatting sqref="O186">
    <cfRule type="cellIs" dxfId="717" priority="653" stopIfTrue="1" operator="lessThan">
      <formula>G186</formula>
    </cfRule>
  </conditionalFormatting>
  <conditionalFormatting sqref="O186">
    <cfRule type="cellIs" dxfId="716" priority="652" stopIfTrue="1" operator="lessThan">
      <formula>G186</formula>
    </cfRule>
  </conditionalFormatting>
  <conditionalFormatting sqref="O186">
    <cfRule type="cellIs" dxfId="715" priority="651" stopIfTrue="1" operator="lessThan">
      <formula>G186</formula>
    </cfRule>
  </conditionalFormatting>
  <conditionalFormatting sqref="O186">
    <cfRule type="cellIs" dxfId="714" priority="650" stopIfTrue="1" operator="lessThan">
      <formula>G186</formula>
    </cfRule>
  </conditionalFormatting>
  <conditionalFormatting sqref="O186">
    <cfRule type="cellIs" dxfId="713" priority="649" stopIfTrue="1" operator="lessThan">
      <formula>G186</formula>
    </cfRule>
  </conditionalFormatting>
  <conditionalFormatting sqref="O186">
    <cfRule type="cellIs" dxfId="712" priority="648" stopIfTrue="1" operator="lessThan">
      <formula>G186</formula>
    </cfRule>
  </conditionalFormatting>
  <conditionalFormatting sqref="O186">
    <cfRule type="cellIs" dxfId="711" priority="647" stopIfTrue="1" operator="lessThan">
      <formula>G186</formula>
    </cfRule>
  </conditionalFormatting>
  <conditionalFormatting sqref="O186">
    <cfRule type="cellIs" dxfId="710" priority="646" stopIfTrue="1" operator="lessThan">
      <formula>G186</formula>
    </cfRule>
  </conditionalFormatting>
  <conditionalFormatting sqref="O186">
    <cfRule type="cellIs" dxfId="709" priority="645" stopIfTrue="1" operator="lessThan">
      <formula>G186</formula>
    </cfRule>
  </conditionalFormatting>
  <conditionalFormatting sqref="O186">
    <cfRule type="cellIs" dxfId="708" priority="644" stopIfTrue="1" operator="lessThan">
      <formula>G186</formula>
    </cfRule>
  </conditionalFormatting>
  <conditionalFormatting sqref="O186">
    <cfRule type="cellIs" dxfId="707" priority="643" stopIfTrue="1" operator="lessThan">
      <formula>G186</formula>
    </cfRule>
  </conditionalFormatting>
  <conditionalFormatting sqref="O186">
    <cfRule type="cellIs" dxfId="706" priority="642" stopIfTrue="1" operator="lessThan">
      <formula>G186</formula>
    </cfRule>
  </conditionalFormatting>
  <conditionalFormatting sqref="O186">
    <cfRule type="cellIs" dxfId="705" priority="641" stopIfTrue="1" operator="lessThan">
      <formula>G186</formula>
    </cfRule>
  </conditionalFormatting>
  <conditionalFormatting sqref="O186">
    <cfRule type="cellIs" dxfId="704" priority="640" stopIfTrue="1" operator="lessThan">
      <formula>G186</formula>
    </cfRule>
  </conditionalFormatting>
  <conditionalFormatting sqref="O186">
    <cfRule type="cellIs" dxfId="703" priority="639" stopIfTrue="1" operator="lessThan">
      <formula>G186</formula>
    </cfRule>
  </conditionalFormatting>
  <conditionalFormatting sqref="O186">
    <cfRule type="cellIs" dxfId="702" priority="638" stopIfTrue="1" operator="lessThan">
      <formula>G186</formula>
    </cfRule>
  </conditionalFormatting>
  <conditionalFormatting sqref="O186">
    <cfRule type="cellIs" dxfId="701" priority="637" stopIfTrue="1" operator="lessThan">
      <formula>G186</formula>
    </cfRule>
  </conditionalFormatting>
  <conditionalFormatting sqref="O186">
    <cfRule type="cellIs" dxfId="700" priority="636" stopIfTrue="1" operator="lessThan">
      <formula>G186</formula>
    </cfRule>
  </conditionalFormatting>
  <conditionalFormatting sqref="O186">
    <cfRule type="cellIs" dxfId="699" priority="635" stopIfTrue="1" operator="lessThan">
      <formula>G186</formula>
    </cfRule>
  </conditionalFormatting>
  <conditionalFormatting sqref="O186">
    <cfRule type="cellIs" dxfId="698" priority="634" stopIfTrue="1" operator="lessThan">
      <formula>G186</formula>
    </cfRule>
  </conditionalFormatting>
  <conditionalFormatting sqref="O186">
    <cfRule type="cellIs" dxfId="697" priority="633" stopIfTrue="1" operator="lessThan">
      <formula>G186</formula>
    </cfRule>
  </conditionalFormatting>
  <conditionalFormatting sqref="O186">
    <cfRule type="cellIs" dxfId="696" priority="632" stopIfTrue="1" operator="lessThan">
      <formula>G186</formula>
    </cfRule>
  </conditionalFormatting>
  <conditionalFormatting sqref="O186">
    <cfRule type="cellIs" dxfId="695" priority="631" stopIfTrue="1" operator="lessThan">
      <formula>G186</formula>
    </cfRule>
  </conditionalFormatting>
  <conditionalFormatting sqref="O186">
    <cfRule type="cellIs" dxfId="694" priority="630" stopIfTrue="1" operator="lessThan">
      <formula>G186</formula>
    </cfRule>
  </conditionalFormatting>
  <conditionalFormatting sqref="O186">
    <cfRule type="cellIs" dxfId="693" priority="629" stopIfTrue="1" operator="lessThan">
      <formula>G186</formula>
    </cfRule>
  </conditionalFormatting>
  <conditionalFormatting sqref="O186">
    <cfRule type="cellIs" dxfId="692" priority="628" stopIfTrue="1" operator="lessThan">
      <formula>G186</formula>
    </cfRule>
  </conditionalFormatting>
  <conditionalFormatting sqref="O186">
    <cfRule type="cellIs" dxfId="691" priority="627" stopIfTrue="1" operator="lessThan">
      <formula>G186</formula>
    </cfRule>
  </conditionalFormatting>
  <conditionalFormatting sqref="O186">
    <cfRule type="cellIs" dxfId="690" priority="626" stopIfTrue="1" operator="lessThan">
      <formula>G186</formula>
    </cfRule>
  </conditionalFormatting>
  <conditionalFormatting sqref="O186">
    <cfRule type="cellIs" dxfId="689" priority="625" stopIfTrue="1" operator="lessThan">
      <formula>G186</formula>
    </cfRule>
  </conditionalFormatting>
  <conditionalFormatting sqref="O186">
    <cfRule type="cellIs" dxfId="688" priority="624" stopIfTrue="1" operator="lessThan">
      <formula>G186</formula>
    </cfRule>
  </conditionalFormatting>
  <conditionalFormatting sqref="O186">
    <cfRule type="cellIs" dxfId="687" priority="623" stopIfTrue="1" operator="lessThan">
      <formula>G186</formula>
    </cfRule>
  </conditionalFormatting>
  <conditionalFormatting sqref="O186">
    <cfRule type="cellIs" dxfId="686" priority="622" stopIfTrue="1" operator="lessThan">
      <formula>G186</formula>
    </cfRule>
  </conditionalFormatting>
  <conditionalFormatting sqref="O186">
    <cfRule type="cellIs" dxfId="685" priority="621" stopIfTrue="1" operator="lessThan">
      <formula>G186</formula>
    </cfRule>
  </conditionalFormatting>
  <conditionalFormatting sqref="O186">
    <cfRule type="cellIs" dxfId="684" priority="620" stopIfTrue="1" operator="lessThan">
      <formula>G186</formula>
    </cfRule>
  </conditionalFormatting>
  <conditionalFormatting sqref="O186">
    <cfRule type="cellIs" dxfId="683" priority="619" stopIfTrue="1" operator="lessThan">
      <formula>G186</formula>
    </cfRule>
  </conditionalFormatting>
  <conditionalFormatting sqref="O186">
    <cfRule type="cellIs" dxfId="682" priority="618" stopIfTrue="1" operator="lessThan">
      <formula>G186</formula>
    </cfRule>
  </conditionalFormatting>
  <conditionalFormatting sqref="O186">
    <cfRule type="cellIs" dxfId="681" priority="617" stopIfTrue="1" operator="lessThan">
      <formula>G186</formula>
    </cfRule>
  </conditionalFormatting>
  <conditionalFormatting sqref="O186">
    <cfRule type="cellIs" dxfId="680" priority="616" stopIfTrue="1" operator="lessThan">
      <formula>G186</formula>
    </cfRule>
  </conditionalFormatting>
  <conditionalFormatting sqref="O186">
    <cfRule type="cellIs" dxfId="679" priority="615" stopIfTrue="1" operator="lessThan">
      <formula>G186</formula>
    </cfRule>
  </conditionalFormatting>
  <conditionalFormatting sqref="O186">
    <cfRule type="cellIs" dxfId="678" priority="614" stopIfTrue="1" operator="lessThan">
      <formula>G186</formula>
    </cfRule>
  </conditionalFormatting>
  <conditionalFormatting sqref="O186">
    <cfRule type="cellIs" dxfId="677" priority="613" stopIfTrue="1" operator="lessThan">
      <formula>G186</formula>
    </cfRule>
  </conditionalFormatting>
  <conditionalFormatting sqref="O186">
    <cfRule type="cellIs" dxfId="676" priority="612" stopIfTrue="1" operator="lessThan">
      <formula>G186</formula>
    </cfRule>
  </conditionalFormatting>
  <conditionalFormatting sqref="O186">
    <cfRule type="cellIs" dxfId="675" priority="611" stopIfTrue="1" operator="lessThan">
      <formula>G186</formula>
    </cfRule>
  </conditionalFormatting>
  <conditionalFormatting sqref="O186">
    <cfRule type="cellIs" dxfId="674" priority="610" stopIfTrue="1" operator="lessThan">
      <formula>G186</formula>
    </cfRule>
  </conditionalFormatting>
  <conditionalFormatting sqref="O186">
    <cfRule type="cellIs" dxfId="673" priority="609" stopIfTrue="1" operator="lessThan">
      <formula>G186</formula>
    </cfRule>
  </conditionalFormatting>
  <conditionalFormatting sqref="O186">
    <cfRule type="cellIs" dxfId="672" priority="608" stopIfTrue="1" operator="lessThan">
      <formula>G186</formula>
    </cfRule>
  </conditionalFormatting>
  <conditionalFormatting sqref="O186">
    <cfRule type="cellIs" dxfId="671" priority="607" stopIfTrue="1" operator="lessThan">
      <formula>G186</formula>
    </cfRule>
  </conditionalFormatting>
  <conditionalFormatting sqref="O186">
    <cfRule type="cellIs" dxfId="670" priority="606" stopIfTrue="1" operator="lessThan">
      <formula>G186</formula>
    </cfRule>
  </conditionalFormatting>
  <conditionalFormatting sqref="O186">
    <cfRule type="cellIs" dxfId="669" priority="605" stopIfTrue="1" operator="lessThan">
      <formula>G186</formula>
    </cfRule>
  </conditionalFormatting>
  <conditionalFormatting sqref="O186">
    <cfRule type="cellIs" dxfId="668" priority="604" stopIfTrue="1" operator="lessThan">
      <formula>G186</formula>
    </cfRule>
  </conditionalFormatting>
  <conditionalFormatting sqref="O186">
    <cfRule type="cellIs" dxfId="667" priority="603" stopIfTrue="1" operator="lessThan">
      <formula>G186</formula>
    </cfRule>
  </conditionalFormatting>
  <conditionalFormatting sqref="O186">
    <cfRule type="cellIs" dxfId="666" priority="602" stopIfTrue="1" operator="lessThan">
      <formula>G186</formula>
    </cfRule>
  </conditionalFormatting>
  <conditionalFormatting sqref="O186">
    <cfRule type="cellIs" dxfId="665" priority="601" stopIfTrue="1" operator="lessThan">
      <formula>G186</formula>
    </cfRule>
  </conditionalFormatting>
  <conditionalFormatting sqref="O186">
    <cfRule type="cellIs" dxfId="664" priority="600" stopIfTrue="1" operator="lessThan">
      <formula>G186</formula>
    </cfRule>
  </conditionalFormatting>
  <conditionalFormatting sqref="O186">
    <cfRule type="cellIs" dxfId="663" priority="599" stopIfTrue="1" operator="lessThan">
      <formula>G186</formula>
    </cfRule>
  </conditionalFormatting>
  <conditionalFormatting sqref="O186">
    <cfRule type="cellIs" dxfId="662" priority="598" stopIfTrue="1" operator="lessThan">
      <formula>G186</formula>
    </cfRule>
  </conditionalFormatting>
  <conditionalFormatting sqref="O186">
    <cfRule type="cellIs" dxfId="661" priority="597" stopIfTrue="1" operator="lessThan">
      <formula>G186</formula>
    </cfRule>
  </conditionalFormatting>
  <conditionalFormatting sqref="O186">
    <cfRule type="cellIs" dxfId="660" priority="596" stopIfTrue="1" operator="lessThan">
      <formula>G186</formula>
    </cfRule>
  </conditionalFormatting>
  <conditionalFormatting sqref="O186">
    <cfRule type="cellIs" dxfId="659" priority="595" stopIfTrue="1" operator="lessThan">
      <formula>G186</formula>
    </cfRule>
  </conditionalFormatting>
  <conditionalFormatting sqref="O186">
    <cfRule type="cellIs" dxfId="658" priority="594" stopIfTrue="1" operator="lessThan">
      <formula>G186</formula>
    </cfRule>
  </conditionalFormatting>
  <conditionalFormatting sqref="O186">
    <cfRule type="cellIs" dxfId="657" priority="593" stopIfTrue="1" operator="lessThan">
      <formula>G186</formula>
    </cfRule>
  </conditionalFormatting>
  <conditionalFormatting sqref="O186">
    <cfRule type="cellIs" dxfId="656" priority="592" stopIfTrue="1" operator="lessThan">
      <formula>G186</formula>
    </cfRule>
  </conditionalFormatting>
  <conditionalFormatting sqref="O186">
    <cfRule type="cellIs" dxfId="655" priority="591" stopIfTrue="1" operator="lessThan">
      <formula>G186</formula>
    </cfRule>
  </conditionalFormatting>
  <conditionalFormatting sqref="O186">
    <cfRule type="cellIs" dxfId="654" priority="590" stopIfTrue="1" operator="lessThan">
      <formula>G186</formula>
    </cfRule>
  </conditionalFormatting>
  <conditionalFormatting sqref="O186">
    <cfRule type="cellIs" dxfId="653" priority="589" stopIfTrue="1" operator="lessThan">
      <formula>G186</formula>
    </cfRule>
  </conditionalFormatting>
  <conditionalFormatting sqref="O186">
    <cfRule type="cellIs" dxfId="652" priority="588" stopIfTrue="1" operator="lessThan">
      <formula>G186</formula>
    </cfRule>
  </conditionalFormatting>
  <conditionalFormatting sqref="O186">
    <cfRule type="cellIs" dxfId="651" priority="587" stopIfTrue="1" operator="lessThan">
      <formula>G186</formula>
    </cfRule>
  </conditionalFormatting>
  <conditionalFormatting sqref="O186">
    <cfRule type="cellIs" dxfId="650" priority="586" stopIfTrue="1" operator="lessThan">
      <formula>G186</formula>
    </cfRule>
  </conditionalFormatting>
  <conditionalFormatting sqref="O186">
    <cfRule type="cellIs" dxfId="649" priority="585" stopIfTrue="1" operator="lessThan">
      <formula>G186</formula>
    </cfRule>
  </conditionalFormatting>
  <conditionalFormatting sqref="O186">
    <cfRule type="cellIs" dxfId="648" priority="584" stopIfTrue="1" operator="lessThan">
      <formula>G186</formula>
    </cfRule>
  </conditionalFormatting>
  <conditionalFormatting sqref="O186">
    <cfRule type="cellIs" dxfId="647" priority="583" stopIfTrue="1" operator="lessThan">
      <formula>G186</formula>
    </cfRule>
  </conditionalFormatting>
  <conditionalFormatting sqref="O186">
    <cfRule type="cellIs" dxfId="646" priority="582" stopIfTrue="1" operator="lessThan">
      <formula>G186</formula>
    </cfRule>
  </conditionalFormatting>
  <conditionalFormatting sqref="O186">
    <cfRule type="cellIs" dxfId="645" priority="581" stopIfTrue="1" operator="lessThan">
      <formula>G186</formula>
    </cfRule>
  </conditionalFormatting>
  <conditionalFormatting sqref="O186">
    <cfRule type="cellIs" dxfId="644" priority="580" stopIfTrue="1" operator="lessThan">
      <formula>G186</formula>
    </cfRule>
  </conditionalFormatting>
  <conditionalFormatting sqref="O186">
    <cfRule type="cellIs" dxfId="643" priority="579" stopIfTrue="1" operator="lessThan">
      <formula>G186</formula>
    </cfRule>
  </conditionalFormatting>
  <conditionalFormatting sqref="O186">
    <cfRule type="cellIs" dxfId="642" priority="578" stopIfTrue="1" operator="lessThan">
      <formula>G186</formula>
    </cfRule>
  </conditionalFormatting>
  <conditionalFormatting sqref="O186">
    <cfRule type="cellIs" dxfId="641" priority="577" stopIfTrue="1" operator="lessThan">
      <formula>G186</formula>
    </cfRule>
  </conditionalFormatting>
  <conditionalFormatting sqref="O186">
    <cfRule type="cellIs" dxfId="640" priority="576" stopIfTrue="1" operator="lessThan">
      <formula>G186</formula>
    </cfRule>
  </conditionalFormatting>
  <conditionalFormatting sqref="O186">
    <cfRule type="cellIs" dxfId="639" priority="575" stopIfTrue="1" operator="lessThan">
      <formula>G186</formula>
    </cfRule>
  </conditionalFormatting>
  <conditionalFormatting sqref="O186">
    <cfRule type="cellIs" dxfId="638" priority="574" stopIfTrue="1" operator="lessThan">
      <formula>G186</formula>
    </cfRule>
  </conditionalFormatting>
  <conditionalFormatting sqref="O186">
    <cfRule type="cellIs" dxfId="637" priority="573" stopIfTrue="1" operator="lessThan">
      <formula>G186</formula>
    </cfRule>
  </conditionalFormatting>
  <conditionalFormatting sqref="O186">
    <cfRule type="cellIs" dxfId="636" priority="572" stopIfTrue="1" operator="lessThan">
      <formula>G186</formula>
    </cfRule>
  </conditionalFormatting>
  <conditionalFormatting sqref="O186">
    <cfRule type="cellIs" dxfId="635" priority="571" stopIfTrue="1" operator="lessThan">
      <formula>G186</formula>
    </cfRule>
  </conditionalFormatting>
  <conditionalFormatting sqref="O186">
    <cfRule type="cellIs" dxfId="634" priority="570" stopIfTrue="1" operator="lessThan">
      <formula>G186</formula>
    </cfRule>
  </conditionalFormatting>
  <conditionalFormatting sqref="O186">
    <cfRule type="cellIs" dxfId="633" priority="569" stopIfTrue="1" operator="lessThan">
      <formula>G186</formula>
    </cfRule>
  </conditionalFormatting>
  <conditionalFormatting sqref="O186">
    <cfRule type="cellIs" dxfId="632" priority="568" stopIfTrue="1" operator="lessThan">
      <formula>G186</formula>
    </cfRule>
  </conditionalFormatting>
  <conditionalFormatting sqref="O186">
    <cfRule type="cellIs" dxfId="631" priority="567" stopIfTrue="1" operator="lessThan">
      <formula>G186</formula>
    </cfRule>
  </conditionalFormatting>
  <conditionalFormatting sqref="O186">
    <cfRule type="cellIs" dxfId="630" priority="566" stopIfTrue="1" operator="lessThan">
      <formula>G186</formula>
    </cfRule>
  </conditionalFormatting>
  <conditionalFormatting sqref="O186">
    <cfRule type="cellIs" dxfId="629" priority="565" stopIfTrue="1" operator="lessThan">
      <formula>G186</formula>
    </cfRule>
  </conditionalFormatting>
  <conditionalFormatting sqref="O186">
    <cfRule type="cellIs" dxfId="628" priority="564" stopIfTrue="1" operator="lessThan">
      <formula>G186</formula>
    </cfRule>
  </conditionalFormatting>
  <conditionalFormatting sqref="O186">
    <cfRule type="cellIs" dxfId="627" priority="563" stopIfTrue="1" operator="lessThan">
      <formula>G186</formula>
    </cfRule>
  </conditionalFormatting>
  <conditionalFormatting sqref="O186">
    <cfRule type="cellIs" dxfId="626" priority="562" stopIfTrue="1" operator="lessThan">
      <formula>G186</formula>
    </cfRule>
  </conditionalFormatting>
  <conditionalFormatting sqref="O186">
    <cfRule type="cellIs" dxfId="625" priority="561" stopIfTrue="1" operator="lessThan">
      <formula>G186</formula>
    </cfRule>
  </conditionalFormatting>
  <conditionalFormatting sqref="O186">
    <cfRule type="cellIs" dxfId="624" priority="560" stopIfTrue="1" operator="lessThan">
      <formula>G186</formula>
    </cfRule>
  </conditionalFormatting>
  <conditionalFormatting sqref="O186">
    <cfRule type="cellIs" dxfId="623" priority="559" stopIfTrue="1" operator="lessThan">
      <formula>G186</formula>
    </cfRule>
  </conditionalFormatting>
  <conditionalFormatting sqref="O186">
    <cfRule type="cellIs" dxfId="622" priority="558" stopIfTrue="1" operator="lessThan">
      <formula>G186</formula>
    </cfRule>
  </conditionalFormatting>
  <conditionalFormatting sqref="O186">
    <cfRule type="cellIs" dxfId="621" priority="557" stopIfTrue="1" operator="lessThan">
      <formula>G186</formula>
    </cfRule>
  </conditionalFormatting>
  <conditionalFormatting sqref="O186">
    <cfRule type="cellIs" dxfId="620" priority="556" stopIfTrue="1" operator="lessThan">
      <formula>G186</formula>
    </cfRule>
  </conditionalFormatting>
  <conditionalFormatting sqref="O186">
    <cfRule type="cellIs" dxfId="619" priority="555" stopIfTrue="1" operator="lessThan">
      <formula>G186</formula>
    </cfRule>
  </conditionalFormatting>
  <conditionalFormatting sqref="O186">
    <cfRule type="cellIs" dxfId="618" priority="554" stopIfTrue="1" operator="lessThan">
      <formula>G186</formula>
    </cfRule>
  </conditionalFormatting>
  <conditionalFormatting sqref="O186">
    <cfRule type="cellIs" dxfId="617" priority="553" stopIfTrue="1" operator="lessThan">
      <formula>G186</formula>
    </cfRule>
  </conditionalFormatting>
  <conditionalFormatting sqref="O186">
    <cfRule type="cellIs" dxfId="616" priority="552" stopIfTrue="1" operator="lessThan">
      <formula>G186</formula>
    </cfRule>
  </conditionalFormatting>
  <conditionalFormatting sqref="O186">
    <cfRule type="cellIs" dxfId="615" priority="551" stopIfTrue="1" operator="lessThan">
      <formula>G186</formula>
    </cfRule>
  </conditionalFormatting>
  <conditionalFormatting sqref="O186">
    <cfRule type="cellIs" dxfId="614" priority="550" stopIfTrue="1" operator="lessThan">
      <formula>G186</formula>
    </cfRule>
  </conditionalFormatting>
  <conditionalFormatting sqref="O186">
    <cfRule type="cellIs" dxfId="613" priority="549" stopIfTrue="1" operator="lessThan">
      <formula>G186</formula>
    </cfRule>
  </conditionalFormatting>
  <conditionalFormatting sqref="O186">
    <cfRule type="cellIs" dxfId="612" priority="548" stopIfTrue="1" operator="lessThan">
      <formula>G186</formula>
    </cfRule>
  </conditionalFormatting>
  <conditionalFormatting sqref="O186">
    <cfRule type="cellIs" dxfId="611" priority="547" stopIfTrue="1" operator="lessThan">
      <formula>G186</formula>
    </cfRule>
  </conditionalFormatting>
  <conditionalFormatting sqref="O186">
    <cfRule type="cellIs" dxfId="610" priority="546" stopIfTrue="1" operator="lessThan">
      <formula>G186</formula>
    </cfRule>
  </conditionalFormatting>
  <conditionalFormatting sqref="O186">
    <cfRule type="cellIs" dxfId="609" priority="545" stopIfTrue="1" operator="lessThan">
      <formula>G186</formula>
    </cfRule>
  </conditionalFormatting>
  <conditionalFormatting sqref="O186">
    <cfRule type="cellIs" dxfId="608" priority="544" stopIfTrue="1" operator="lessThan">
      <formula>G186</formula>
    </cfRule>
  </conditionalFormatting>
  <conditionalFormatting sqref="O186">
    <cfRule type="cellIs" dxfId="607" priority="543" stopIfTrue="1" operator="lessThan">
      <formula>G186</formula>
    </cfRule>
  </conditionalFormatting>
  <conditionalFormatting sqref="O186">
    <cfRule type="cellIs" dxfId="606" priority="542" stopIfTrue="1" operator="lessThan">
      <formula>G186</formula>
    </cfRule>
  </conditionalFormatting>
  <conditionalFormatting sqref="O186">
    <cfRule type="cellIs" dxfId="605" priority="541" stopIfTrue="1" operator="lessThan">
      <formula>G186</formula>
    </cfRule>
  </conditionalFormatting>
  <conditionalFormatting sqref="O186">
    <cfRule type="cellIs" dxfId="604" priority="540" stopIfTrue="1" operator="lessThan">
      <formula>G186</formula>
    </cfRule>
  </conditionalFormatting>
  <conditionalFormatting sqref="O186">
    <cfRule type="cellIs" dxfId="603" priority="539" stopIfTrue="1" operator="lessThan">
      <formula>G186</formula>
    </cfRule>
  </conditionalFormatting>
  <conditionalFormatting sqref="O186">
    <cfRule type="cellIs" dxfId="602" priority="538" stopIfTrue="1" operator="lessThan">
      <formula>G186</formula>
    </cfRule>
  </conditionalFormatting>
  <conditionalFormatting sqref="O186">
    <cfRule type="cellIs" dxfId="601" priority="537" stopIfTrue="1" operator="lessThan">
      <formula>G186</formula>
    </cfRule>
  </conditionalFormatting>
  <conditionalFormatting sqref="O186">
    <cfRule type="cellIs" dxfId="600" priority="536" stopIfTrue="1" operator="lessThan">
      <formula>G186</formula>
    </cfRule>
  </conditionalFormatting>
  <conditionalFormatting sqref="O186">
    <cfRule type="cellIs" dxfId="599" priority="535" stopIfTrue="1" operator="lessThan">
      <formula>G186</formula>
    </cfRule>
  </conditionalFormatting>
  <conditionalFormatting sqref="O186">
    <cfRule type="cellIs" dxfId="598" priority="534" stopIfTrue="1" operator="lessThan">
      <formula>G186</formula>
    </cfRule>
  </conditionalFormatting>
  <conditionalFormatting sqref="O186">
    <cfRule type="cellIs" dxfId="597" priority="533" stopIfTrue="1" operator="lessThan">
      <formula>G186</formula>
    </cfRule>
  </conditionalFormatting>
  <conditionalFormatting sqref="O186">
    <cfRule type="cellIs" dxfId="596" priority="532" stopIfTrue="1" operator="lessThan">
      <formula>G186</formula>
    </cfRule>
  </conditionalFormatting>
  <conditionalFormatting sqref="O186">
    <cfRule type="cellIs" dxfId="595" priority="531" stopIfTrue="1" operator="lessThan">
      <formula>G186</formula>
    </cfRule>
  </conditionalFormatting>
  <conditionalFormatting sqref="O186">
    <cfRule type="cellIs" dxfId="594" priority="530" stopIfTrue="1" operator="lessThan">
      <formula>G186</formula>
    </cfRule>
  </conditionalFormatting>
  <conditionalFormatting sqref="O186">
    <cfRule type="cellIs" dxfId="593" priority="529" stopIfTrue="1" operator="lessThan">
      <formula>G186</formula>
    </cfRule>
  </conditionalFormatting>
  <conditionalFormatting sqref="O186">
    <cfRule type="cellIs" dxfId="592" priority="528" stopIfTrue="1" operator="lessThan">
      <formula>G186</formula>
    </cfRule>
  </conditionalFormatting>
  <conditionalFormatting sqref="O186">
    <cfRule type="cellIs" dxfId="591" priority="527" stopIfTrue="1" operator="lessThan">
      <formula>G186</formula>
    </cfRule>
  </conditionalFormatting>
  <conditionalFormatting sqref="O186">
    <cfRule type="cellIs" dxfId="590" priority="526" stopIfTrue="1" operator="lessThan">
      <formula>G186</formula>
    </cfRule>
  </conditionalFormatting>
  <conditionalFormatting sqref="O186">
    <cfRule type="cellIs" dxfId="589" priority="525" stopIfTrue="1" operator="lessThan">
      <formula>G186</formula>
    </cfRule>
  </conditionalFormatting>
  <conditionalFormatting sqref="O186">
    <cfRule type="cellIs" dxfId="588" priority="524" stopIfTrue="1" operator="lessThan">
      <formula>G186</formula>
    </cfRule>
  </conditionalFormatting>
  <conditionalFormatting sqref="O186">
    <cfRule type="cellIs" dxfId="587" priority="523" stopIfTrue="1" operator="lessThan">
      <formula>G186</formula>
    </cfRule>
  </conditionalFormatting>
  <conditionalFormatting sqref="O186">
    <cfRule type="cellIs" dxfId="586" priority="522" stopIfTrue="1" operator="lessThan">
      <formula>G186</formula>
    </cfRule>
  </conditionalFormatting>
  <conditionalFormatting sqref="O186">
    <cfRule type="cellIs" dxfId="585" priority="521" stopIfTrue="1" operator="lessThan">
      <formula>G186</formula>
    </cfRule>
  </conditionalFormatting>
  <conditionalFormatting sqref="O186">
    <cfRule type="cellIs" dxfId="584" priority="520" stopIfTrue="1" operator="lessThan">
      <formula>G186</formula>
    </cfRule>
  </conditionalFormatting>
  <conditionalFormatting sqref="O186">
    <cfRule type="cellIs" dxfId="583" priority="519" stopIfTrue="1" operator="lessThan">
      <formula>G186</formula>
    </cfRule>
  </conditionalFormatting>
  <conditionalFormatting sqref="O186">
    <cfRule type="cellIs" dxfId="582" priority="518" stopIfTrue="1" operator="lessThan">
      <formula>G186</formula>
    </cfRule>
  </conditionalFormatting>
  <conditionalFormatting sqref="O186">
    <cfRule type="cellIs" dxfId="581" priority="517" stopIfTrue="1" operator="lessThan">
      <formula>G186</formula>
    </cfRule>
  </conditionalFormatting>
  <conditionalFormatting sqref="O186">
    <cfRule type="cellIs" dxfId="580" priority="516" stopIfTrue="1" operator="lessThan">
      <formula>G186</formula>
    </cfRule>
  </conditionalFormatting>
  <conditionalFormatting sqref="O186">
    <cfRule type="cellIs" dxfId="579" priority="515" stopIfTrue="1" operator="lessThan">
      <formula>G186</formula>
    </cfRule>
  </conditionalFormatting>
  <conditionalFormatting sqref="O186">
    <cfRule type="cellIs" dxfId="578" priority="514" stopIfTrue="1" operator="lessThan">
      <formula>G186</formula>
    </cfRule>
  </conditionalFormatting>
  <conditionalFormatting sqref="O186">
    <cfRule type="cellIs" dxfId="577" priority="513" stopIfTrue="1" operator="lessThan">
      <formula>G186</formula>
    </cfRule>
  </conditionalFormatting>
  <conditionalFormatting sqref="O186">
    <cfRule type="cellIs" dxfId="576" priority="512" stopIfTrue="1" operator="lessThan">
      <formula>G186</formula>
    </cfRule>
  </conditionalFormatting>
  <conditionalFormatting sqref="O186">
    <cfRule type="cellIs" dxfId="575" priority="511" stopIfTrue="1" operator="lessThan">
      <formula>G186</formula>
    </cfRule>
  </conditionalFormatting>
  <conditionalFormatting sqref="O186">
    <cfRule type="cellIs" dxfId="574" priority="510" stopIfTrue="1" operator="lessThan">
      <formula>G186</formula>
    </cfRule>
  </conditionalFormatting>
  <conditionalFormatting sqref="O186">
    <cfRule type="cellIs" dxfId="573" priority="509" stopIfTrue="1" operator="lessThan">
      <formula>G186</formula>
    </cfRule>
  </conditionalFormatting>
  <conditionalFormatting sqref="O186">
    <cfRule type="cellIs" dxfId="572" priority="508" stopIfTrue="1" operator="lessThan">
      <formula>G186</formula>
    </cfRule>
  </conditionalFormatting>
  <conditionalFormatting sqref="O186">
    <cfRule type="cellIs" dxfId="571" priority="507" stopIfTrue="1" operator="lessThan">
      <formula>G186</formula>
    </cfRule>
  </conditionalFormatting>
  <conditionalFormatting sqref="O186">
    <cfRule type="cellIs" dxfId="570" priority="506" stopIfTrue="1" operator="lessThan">
      <formula>G186</formula>
    </cfRule>
  </conditionalFormatting>
  <conditionalFormatting sqref="O186">
    <cfRule type="cellIs" dxfId="569" priority="505" stopIfTrue="1" operator="lessThan">
      <formula>G186</formula>
    </cfRule>
  </conditionalFormatting>
  <conditionalFormatting sqref="O186">
    <cfRule type="cellIs" dxfId="568" priority="504" stopIfTrue="1" operator="lessThan">
      <formula>G186</formula>
    </cfRule>
  </conditionalFormatting>
  <conditionalFormatting sqref="O186">
    <cfRule type="cellIs" dxfId="567" priority="503" stopIfTrue="1" operator="lessThan">
      <formula>G186</formula>
    </cfRule>
  </conditionalFormatting>
  <conditionalFormatting sqref="O186">
    <cfRule type="cellIs" dxfId="566" priority="502" stopIfTrue="1" operator="lessThan">
      <formula>G186</formula>
    </cfRule>
  </conditionalFormatting>
  <conditionalFormatting sqref="O186">
    <cfRule type="cellIs" dxfId="565" priority="501" stopIfTrue="1" operator="lessThan">
      <formula>G186</formula>
    </cfRule>
  </conditionalFormatting>
  <conditionalFormatting sqref="O186">
    <cfRule type="cellIs" dxfId="564" priority="500" stopIfTrue="1" operator="lessThan">
      <formula>G186</formula>
    </cfRule>
  </conditionalFormatting>
  <conditionalFormatting sqref="O186">
    <cfRule type="cellIs" dxfId="563" priority="499" stopIfTrue="1" operator="lessThan">
      <formula>G186</formula>
    </cfRule>
  </conditionalFormatting>
  <conditionalFormatting sqref="O186">
    <cfRule type="cellIs" dxfId="562" priority="498" stopIfTrue="1" operator="lessThan">
      <formula>G186</formula>
    </cfRule>
  </conditionalFormatting>
  <conditionalFormatting sqref="O186">
    <cfRule type="cellIs" dxfId="561" priority="497" stopIfTrue="1" operator="lessThan">
      <formula>G186</formula>
    </cfRule>
  </conditionalFormatting>
  <conditionalFormatting sqref="O186">
    <cfRule type="cellIs" dxfId="560" priority="496" stopIfTrue="1" operator="lessThan">
      <formula>G186</formula>
    </cfRule>
  </conditionalFormatting>
  <conditionalFormatting sqref="O186">
    <cfRule type="cellIs" dxfId="559" priority="495" stopIfTrue="1" operator="lessThan">
      <formula>G186</formula>
    </cfRule>
  </conditionalFormatting>
  <conditionalFormatting sqref="O186">
    <cfRule type="cellIs" dxfId="558" priority="494" stopIfTrue="1" operator="lessThan">
      <formula>G186</formula>
    </cfRule>
  </conditionalFormatting>
  <conditionalFormatting sqref="O186">
    <cfRule type="cellIs" dxfId="557" priority="493" stopIfTrue="1" operator="lessThan">
      <formula>G186</formula>
    </cfRule>
  </conditionalFormatting>
  <conditionalFormatting sqref="O186">
    <cfRule type="cellIs" dxfId="556" priority="492" stopIfTrue="1" operator="lessThan">
      <formula>G186</formula>
    </cfRule>
  </conditionalFormatting>
  <conditionalFormatting sqref="O186">
    <cfRule type="cellIs" dxfId="555" priority="491" stopIfTrue="1" operator="lessThan">
      <formula>G186</formula>
    </cfRule>
  </conditionalFormatting>
  <conditionalFormatting sqref="O186">
    <cfRule type="cellIs" dxfId="554" priority="490" stopIfTrue="1" operator="lessThan">
      <formula>G186</formula>
    </cfRule>
  </conditionalFormatting>
  <conditionalFormatting sqref="O186">
    <cfRule type="cellIs" dxfId="553" priority="489" stopIfTrue="1" operator="lessThan">
      <formula>G186</formula>
    </cfRule>
  </conditionalFormatting>
  <conditionalFormatting sqref="O186">
    <cfRule type="cellIs" dxfId="552" priority="488" stopIfTrue="1" operator="lessThan">
      <formula>G186</formula>
    </cfRule>
  </conditionalFormatting>
  <conditionalFormatting sqref="O186">
    <cfRule type="cellIs" dxfId="551" priority="487" stopIfTrue="1" operator="lessThan">
      <formula>G186</formula>
    </cfRule>
  </conditionalFormatting>
  <conditionalFormatting sqref="O186">
    <cfRule type="cellIs" dxfId="550" priority="486" stopIfTrue="1" operator="lessThan">
      <formula>G186</formula>
    </cfRule>
  </conditionalFormatting>
  <conditionalFormatting sqref="O186">
    <cfRule type="cellIs" dxfId="549" priority="485" stopIfTrue="1" operator="lessThan">
      <formula>G186</formula>
    </cfRule>
  </conditionalFormatting>
  <conditionalFormatting sqref="O186">
    <cfRule type="cellIs" dxfId="548" priority="484" stopIfTrue="1" operator="lessThan">
      <formula>G186</formula>
    </cfRule>
  </conditionalFormatting>
  <conditionalFormatting sqref="O186">
    <cfRule type="cellIs" dxfId="547" priority="483" stopIfTrue="1" operator="lessThan">
      <formula>G186</formula>
    </cfRule>
  </conditionalFormatting>
  <conditionalFormatting sqref="O186">
    <cfRule type="cellIs" dxfId="546" priority="482" stopIfTrue="1" operator="lessThan">
      <formula>G186</formula>
    </cfRule>
  </conditionalFormatting>
  <conditionalFormatting sqref="O186">
    <cfRule type="cellIs" dxfId="545" priority="481" stopIfTrue="1" operator="lessThan">
      <formula>G186</formula>
    </cfRule>
  </conditionalFormatting>
  <conditionalFormatting sqref="O186">
    <cfRule type="cellIs" dxfId="544" priority="480" stopIfTrue="1" operator="lessThan">
      <formula>G186</formula>
    </cfRule>
  </conditionalFormatting>
  <conditionalFormatting sqref="O186">
    <cfRule type="cellIs" dxfId="543" priority="479" stopIfTrue="1" operator="lessThan">
      <formula>G186</formula>
    </cfRule>
  </conditionalFormatting>
  <conditionalFormatting sqref="O186">
    <cfRule type="cellIs" dxfId="542" priority="478" stopIfTrue="1" operator="lessThan">
      <formula>G186</formula>
    </cfRule>
  </conditionalFormatting>
  <conditionalFormatting sqref="O186">
    <cfRule type="cellIs" dxfId="541" priority="477" stopIfTrue="1" operator="lessThan">
      <formula>G186</formula>
    </cfRule>
  </conditionalFormatting>
  <conditionalFormatting sqref="O186">
    <cfRule type="cellIs" dxfId="540" priority="476" stopIfTrue="1" operator="lessThan">
      <formula>G186</formula>
    </cfRule>
  </conditionalFormatting>
  <conditionalFormatting sqref="O186">
    <cfRule type="cellIs" dxfId="539" priority="475" stopIfTrue="1" operator="lessThan">
      <formula>G186</formula>
    </cfRule>
  </conditionalFormatting>
  <conditionalFormatting sqref="O186">
    <cfRule type="cellIs" dxfId="538" priority="474" stopIfTrue="1" operator="lessThan">
      <formula>G186</formula>
    </cfRule>
  </conditionalFormatting>
  <conditionalFormatting sqref="O186">
    <cfRule type="cellIs" dxfId="537" priority="473" stopIfTrue="1" operator="lessThan">
      <formula>G186</formula>
    </cfRule>
  </conditionalFormatting>
  <conditionalFormatting sqref="O186">
    <cfRule type="cellIs" dxfId="536" priority="472" stopIfTrue="1" operator="lessThan">
      <formula>G186</formula>
    </cfRule>
  </conditionalFormatting>
  <conditionalFormatting sqref="O186">
    <cfRule type="cellIs" dxfId="535" priority="471" stopIfTrue="1" operator="lessThan">
      <formula>G186</formula>
    </cfRule>
  </conditionalFormatting>
  <conditionalFormatting sqref="O186">
    <cfRule type="cellIs" dxfId="534" priority="470" stopIfTrue="1" operator="lessThan">
      <formula>G186</formula>
    </cfRule>
  </conditionalFormatting>
  <conditionalFormatting sqref="O186">
    <cfRule type="cellIs" dxfId="533" priority="469" stopIfTrue="1" operator="lessThan">
      <formula>G186</formula>
    </cfRule>
  </conditionalFormatting>
  <conditionalFormatting sqref="O186">
    <cfRule type="cellIs" dxfId="532" priority="468" stopIfTrue="1" operator="lessThan">
      <formula>G186</formula>
    </cfRule>
  </conditionalFormatting>
  <conditionalFormatting sqref="O186">
    <cfRule type="cellIs" dxfId="531" priority="467" stopIfTrue="1" operator="lessThan">
      <formula>G186</formula>
    </cfRule>
  </conditionalFormatting>
  <conditionalFormatting sqref="O186">
    <cfRule type="cellIs" dxfId="530" priority="466" stopIfTrue="1" operator="lessThan">
      <formula>G186</formula>
    </cfRule>
  </conditionalFormatting>
  <conditionalFormatting sqref="O186">
    <cfRule type="cellIs" dxfId="529" priority="465" stopIfTrue="1" operator="lessThan">
      <formula>G186</formula>
    </cfRule>
  </conditionalFormatting>
  <conditionalFormatting sqref="O186">
    <cfRule type="cellIs" dxfId="528" priority="464" stopIfTrue="1" operator="lessThan">
      <formula>G186</formula>
    </cfRule>
  </conditionalFormatting>
  <conditionalFormatting sqref="O186">
    <cfRule type="cellIs" dxfId="527" priority="463" stopIfTrue="1" operator="lessThan">
      <formula>G186</formula>
    </cfRule>
  </conditionalFormatting>
  <conditionalFormatting sqref="O186">
    <cfRule type="cellIs" dxfId="526" priority="462" stopIfTrue="1" operator="lessThan">
      <formula>G186</formula>
    </cfRule>
  </conditionalFormatting>
  <conditionalFormatting sqref="O186">
    <cfRule type="cellIs" dxfId="525" priority="461" stopIfTrue="1" operator="lessThan">
      <formula>G186</formula>
    </cfRule>
  </conditionalFormatting>
  <conditionalFormatting sqref="O186">
    <cfRule type="cellIs" dxfId="524" priority="460" stopIfTrue="1" operator="lessThan">
      <formula>G186</formula>
    </cfRule>
  </conditionalFormatting>
  <conditionalFormatting sqref="O186">
    <cfRule type="cellIs" dxfId="523" priority="459" stopIfTrue="1" operator="lessThan">
      <formula>G186</formula>
    </cfRule>
  </conditionalFormatting>
  <conditionalFormatting sqref="O186">
    <cfRule type="cellIs" dxfId="522" priority="458" stopIfTrue="1" operator="lessThan">
      <formula>G186</formula>
    </cfRule>
  </conditionalFormatting>
  <conditionalFormatting sqref="O186">
    <cfRule type="cellIs" dxfId="521" priority="457" stopIfTrue="1" operator="lessThan">
      <formula>G186</formula>
    </cfRule>
  </conditionalFormatting>
  <conditionalFormatting sqref="O186">
    <cfRule type="cellIs" dxfId="520" priority="456" stopIfTrue="1" operator="lessThan">
      <formula>G186</formula>
    </cfRule>
  </conditionalFormatting>
  <conditionalFormatting sqref="O186">
    <cfRule type="cellIs" dxfId="519" priority="455" stopIfTrue="1" operator="lessThan">
      <formula>G186</formula>
    </cfRule>
  </conditionalFormatting>
  <conditionalFormatting sqref="O186">
    <cfRule type="cellIs" dxfId="518" priority="454" stopIfTrue="1" operator="lessThan">
      <formula>G186</formula>
    </cfRule>
  </conditionalFormatting>
  <conditionalFormatting sqref="O186">
    <cfRule type="cellIs" dxfId="517" priority="453" stopIfTrue="1" operator="lessThan">
      <formula>G186</formula>
    </cfRule>
  </conditionalFormatting>
  <conditionalFormatting sqref="O186">
    <cfRule type="cellIs" dxfId="516" priority="452" stopIfTrue="1" operator="lessThan">
      <formula>G186</formula>
    </cfRule>
  </conditionalFormatting>
  <conditionalFormatting sqref="O186">
    <cfRule type="cellIs" dxfId="515" priority="451" stopIfTrue="1" operator="lessThan">
      <formula>G186</formula>
    </cfRule>
  </conditionalFormatting>
  <conditionalFormatting sqref="O186">
    <cfRule type="cellIs" dxfId="514" priority="450" stopIfTrue="1" operator="lessThan">
      <formula>G186</formula>
    </cfRule>
  </conditionalFormatting>
  <conditionalFormatting sqref="O186">
    <cfRule type="cellIs" dxfId="513" priority="449" stopIfTrue="1" operator="lessThan">
      <formula>G186</formula>
    </cfRule>
  </conditionalFormatting>
  <conditionalFormatting sqref="O186">
    <cfRule type="cellIs" dxfId="512" priority="448" stopIfTrue="1" operator="lessThan">
      <formula>G186</formula>
    </cfRule>
  </conditionalFormatting>
  <conditionalFormatting sqref="O186">
    <cfRule type="cellIs" dxfId="511" priority="447" stopIfTrue="1" operator="lessThan">
      <formula>G186</formula>
    </cfRule>
  </conditionalFormatting>
  <conditionalFormatting sqref="O186">
    <cfRule type="cellIs" dxfId="510" priority="446" stopIfTrue="1" operator="lessThan">
      <formula>G186</formula>
    </cfRule>
  </conditionalFormatting>
  <conditionalFormatting sqref="O186">
    <cfRule type="cellIs" dxfId="509" priority="445" stopIfTrue="1" operator="lessThan">
      <formula>G186</formula>
    </cfRule>
  </conditionalFormatting>
  <conditionalFormatting sqref="O186">
    <cfRule type="cellIs" dxfId="508" priority="444" stopIfTrue="1" operator="lessThan">
      <formula>G186</formula>
    </cfRule>
  </conditionalFormatting>
  <conditionalFormatting sqref="O186">
    <cfRule type="cellIs" dxfId="507" priority="443" stopIfTrue="1" operator="lessThan">
      <formula>G186</formula>
    </cfRule>
  </conditionalFormatting>
  <conditionalFormatting sqref="O186">
    <cfRule type="cellIs" dxfId="506" priority="442" stopIfTrue="1" operator="lessThan">
      <formula>G186</formula>
    </cfRule>
  </conditionalFormatting>
  <conditionalFormatting sqref="O186">
    <cfRule type="cellIs" dxfId="505" priority="441" stopIfTrue="1" operator="lessThan">
      <formula>G186</formula>
    </cfRule>
  </conditionalFormatting>
  <conditionalFormatting sqref="O186">
    <cfRule type="cellIs" dxfId="504" priority="440" stopIfTrue="1" operator="lessThan">
      <formula>G186</formula>
    </cfRule>
  </conditionalFormatting>
  <conditionalFormatting sqref="O186">
    <cfRule type="cellIs" dxfId="503" priority="439" stopIfTrue="1" operator="lessThan">
      <formula>G186</formula>
    </cfRule>
  </conditionalFormatting>
  <conditionalFormatting sqref="O186">
    <cfRule type="cellIs" dxfId="502" priority="438" stopIfTrue="1" operator="lessThan">
      <formula>G186</formula>
    </cfRule>
  </conditionalFormatting>
  <conditionalFormatting sqref="Y186">
    <cfRule type="cellIs" dxfId="501" priority="437" stopIfTrue="1" operator="lessThan">
      <formula>J186</formula>
    </cfRule>
  </conditionalFormatting>
  <conditionalFormatting sqref="Y186">
    <cfRule type="cellIs" dxfId="500" priority="436" stopIfTrue="1" operator="lessThan">
      <formula>J186</formula>
    </cfRule>
  </conditionalFormatting>
  <conditionalFormatting sqref="Y186">
    <cfRule type="cellIs" dxfId="499" priority="435" stopIfTrue="1" operator="lessThan">
      <formula>J186</formula>
    </cfRule>
  </conditionalFormatting>
  <conditionalFormatting sqref="Y186">
    <cfRule type="cellIs" dxfId="498" priority="434" stopIfTrue="1" operator="lessThan">
      <formula>J186</formula>
    </cfRule>
  </conditionalFormatting>
  <conditionalFormatting sqref="Y186">
    <cfRule type="cellIs" dxfId="497" priority="433" stopIfTrue="1" operator="lessThan">
      <formula>J186</formula>
    </cfRule>
  </conditionalFormatting>
  <conditionalFormatting sqref="Y186">
    <cfRule type="cellIs" dxfId="496" priority="432" stopIfTrue="1" operator="lessThan">
      <formula>J186</formula>
    </cfRule>
  </conditionalFormatting>
  <conditionalFormatting sqref="Y186">
    <cfRule type="cellIs" dxfId="495" priority="431" stopIfTrue="1" operator="lessThan">
      <formula>J186</formula>
    </cfRule>
  </conditionalFormatting>
  <conditionalFormatting sqref="Y186">
    <cfRule type="cellIs" dxfId="494" priority="430" stopIfTrue="1" operator="lessThan">
      <formula>J186</formula>
    </cfRule>
  </conditionalFormatting>
  <conditionalFormatting sqref="Y186">
    <cfRule type="cellIs" dxfId="493" priority="429" stopIfTrue="1" operator="lessThan">
      <formula>J186</formula>
    </cfRule>
  </conditionalFormatting>
  <conditionalFormatting sqref="Y186">
    <cfRule type="cellIs" dxfId="492" priority="428" stopIfTrue="1" operator="lessThan">
      <formula>J186</formula>
    </cfRule>
  </conditionalFormatting>
  <conditionalFormatting sqref="Y186">
    <cfRule type="cellIs" dxfId="491" priority="427" stopIfTrue="1" operator="lessThan">
      <formula>J186</formula>
    </cfRule>
  </conditionalFormatting>
  <conditionalFormatting sqref="Y186">
    <cfRule type="cellIs" dxfId="490" priority="426" stopIfTrue="1" operator="lessThan">
      <formula>J186</formula>
    </cfRule>
  </conditionalFormatting>
  <conditionalFormatting sqref="X186">
    <cfRule type="cellIs" dxfId="489" priority="425" stopIfTrue="1" operator="lessThan">
      <formula>J186</formula>
    </cfRule>
  </conditionalFormatting>
  <conditionalFormatting sqref="X186">
    <cfRule type="cellIs" dxfId="488" priority="424" stopIfTrue="1" operator="lessThan">
      <formula>J186</formula>
    </cfRule>
  </conditionalFormatting>
  <conditionalFormatting sqref="X186">
    <cfRule type="cellIs" dxfId="487" priority="423" stopIfTrue="1" operator="lessThan">
      <formula>J186</formula>
    </cfRule>
  </conditionalFormatting>
  <conditionalFormatting sqref="Y186">
    <cfRule type="cellIs" dxfId="486" priority="422" stopIfTrue="1" operator="lessThan">
      <formula>J186</formula>
    </cfRule>
  </conditionalFormatting>
  <conditionalFormatting sqref="X186">
    <cfRule type="cellIs" dxfId="485" priority="421" stopIfTrue="1" operator="lessThan">
      <formula>J186</formula>
    </cfRule>
  </conditionalFormatting>
  <conditionalFormatting sqref="X186">
    <cfRule type="cellIs" dxfId="484" priority="420" stopIfTrue="1" operator="lessThan">
      <formula>J186</formula>
    </cfRule>
  </conditionalFormatting>
  <conditionalFormatting sqref="Y186">
    <cfRule type="cellIs" dxfId="483" priority="419" stopIfTrue="1" operator="lessThan">
      <formula>J186</formula>
    </cfRule>
  </conditionalFormatting>
  <conditionalFormatting sqref="Y186">
    <cfRule type="cellIs" dxfId="482" priority="418" stopIfTrue="1" operator="lessThan">
      <formula>J186</formula>
    </cfRule>
  </conditionalFormatting>
  <conditionalFormatting sqref="Y186">
    <cfRule type="cellIs" dxfId="481" priority="417" stopIfTrue="1" operator="lessThan">
      <formula>J186</formula>
    </cfRule>
  </conditionalFormatting>
  <conditionalFormatting sqref="Y186">
    <cfRule type="cellIs" dxfId="480" priority="416" stopIfTrue="1" operator="lessThan">
      <formula>J186</formula>
    </cfRule>
  </conditionalFormatting>
  <conditionalFormatting sqref="Y186">
    <cfRule type="cellIs" dxfId="479" priority="415" stopIfTrue="1" operator="lessThan">
      <formula>J186</formula>
    </cfRule>
  </conditionalFormatting>
  <conditionalFormatting sqref="Y186">
    <cfRule type="cellIs" dxfId="478" priority="414" stopIfTrue="1" operator="lessThan">
      <formula>J186</formula>
    </cfRule>
  </conditionalFormatting>
  <conditionalFormatting sqref="Y186">
    <cfRule type="cellIs" dxfId="477" priority="413" stopIfTrue="1" operator="lessThan">
      <formula>J186</formula>
    </cfRule>
  </conditionalFormatting>
  <conditionalFormatting sqref="Y186">
    <cfRule type="cellIs" dxfId="476" priority="412" stopIfTrue="1" operator="lessThan">
      <formula>J186</formula>
    </cfRule>
  </conditionalFormatting>
  <conditionalFormatting sqref="Y186">
    <cfRule type="cellIs" dxfId="475" priority="411" stopIfTrue="1" operator="lessThan">
      <formula>J186</formula>
    </cfRule>
  </conditionalFormatting>
  <conditionalFormatting sqref="Y186">
    <cfRule type="cellIs" dxfId="474" priority="410" stopIfTrue="1" operator="lessThan">
      <formula>J186</formula>
    </cfRule>
  </conditionalFormatting>
  <conditionalFormatting sqref="Y186">
    <cfRule type="cellIs" dxfId="473" priority="409" stopIfTrue="1" operator="lessThan">
      <formula>J186</formula>
    </cfRule>
  </conditionalFormatting>
  <conditionalFormatting sqref="Y186">
    <cfRule type="cellIs" dxfId="472" priority="408" stopIfTrue="1" operator="lessThan">
      <formula>J186</formula>
    </cfRule>
  </conditionalFormatting>
  <conditionalFormatting sqref="X186">
    <cfRule type="cellIs" dxfId="471" priority="407" stopIfTrue="1" operator="lessThan">
      <formula>J186</formula>
    </cfRule>
  </conditionalFormatting>
  <conditionalFormatting sqref="X186">
    <cfRule type="cellIs" dxfId="470" priority="406" stopIfTrue="1" operator="lessThan">
      <formula>J186</formula>
    </cfRule>
  </conditionalFormatting>
  <conditionalFormatting sqref="X186">
    <cfRule type="cellIs" dxfId="469" priority="405" stopIfTrue="1" operator="lessThan">
      <formula>J186</formula>
    </cfRule>
  </conditionalFormatting>
  <conditionalFormatting sqref="Y186">
    <cfRule type="cellIs" dxfId="468" priority="404" stopIfTrue="1" operator="lessThan">
      <formula>J186</formula>
    </cfRule>
  </conditionalFormatting>
  <conditionalFormatting sqref="X186">
    <cfRule type="cellIs" dxfId="467" priority="403" stopIfTrue="1" operator="lessThan">
      <formula>J186</formula>
    </cfRule>
  </conditionalFormatting>
  <conditionalFormatting sqref="X186">
    <cfRule type="cellIs" dxfId="466" priority="402" stopIfTrue="1" operator="lessThan">
      <formula>J186</formula>
    </cfRule>
  </conditionalFormatting>
  <conditionalFormatting sqref="O187:O188">
    <cfRule type="cellIs" dxfId="465" priority="401" stopIfTrue="1" operator="lessThan">
      <formula>G187</formula>
    </cfRule>
  </conditionalFormatting>
  <conditionalFormatting sqref="O187:O188">
    <cfRule type="cellIs" dxfId="464" priority="400" stopIfTrue="1" operator="lessThan">
      <formula>G187</formula>
    </cfRule>
  </conditionalFormatting>
  <conditionalFormatting sqref="O187:O188">
    <cfRule type="cellIs" dxfId="463" priority="399" stopIfTrue="1" operator="lessThan">
      <formula>G187</formula>
    </cfRule>
  </conditionalFormatting>
  <conditionalFormatting sqref="O187:O188">
    <cfRule type="cellIs" dxfId="462" priority="398" stopIfTrue="1" operator="lessThan">
      <formula>G187</formula>
    </cfRule>
  </conditionalFormatting>
  <conditionalFormatting sqref="O187:O188">
    <cfRule type="cellIs" dxfId="461" priority="397" stopIfTrue="1" operator="lessThan">
      <formula>G187</formula>
    </cfRule>
  </conditionalFormatting>
  <conditionalFormatting sqref="O187:O188">
    <cfRule type="cellIs" dxfId="460" priority="396" stopIfTrue="1" operator="lessThan">
      <formula>G187</formula>
    </cfRule>
  </conditionalFormatting>
  <conditionalFormatting sqref="O187:O188">
    <cfRule type="cellIs" dxfId="459" priority="395" stopIfTrue="1" operator="lessThan">
      <formula>G187</formula>
    </cfRule>
  </conditionalFormatting>
  <conditionalFormatting sqref="O187:O188">
    <cfRule type="cellIs" dxfId="458" priority="394" stopIfTrue="1" operator="lessThan">
      <formula>G187</formula>
    </cfRule>
  </conditionalFormatting>
  <conditionalFormatting sqref="O187:O188">
    <cfRule type="cellIs" dxfId="457" priority="393" stopIfTrue="1" operator="lessThan">
      <formula>G187</formula>
    </cfRule>
  </conditionalFormatting>
  <conditionalFormatting sqref="O187:O188">
    <cfRule type="cellIs" dxfId="456" priority="392" stopIfTrue="1" operator="lessThan">
      <formula>G187</formula>
    </cfRule>
  </conditionalFormatting>
  <conditionalFormatting sqref="O187:O188">
    <cfRule type="cellIs" dxfId="455" priority="391" stopIfTrue="1" operator="lessThan">
      <formula>G187</formula>
    </cfRule>
  </conditionalFormatting>
  <conditionalFormatting sqref="O187:O188">
    <cfRule type="cellIs" dxfId="454" priority="390" stopIfTrue="1" operator="lessThan">
      <formula>G187</formula>
    </cfRule>
  </conditionalFormatting>
  <conditionalFormatting sqref="O187:O188">
    <cfRule type="cellIs" dxfId="453" priority="389" stopIfTrue="1" operator="lessThan">
      <formula>G187</formula>
    </cfRule>
  </conditionalFormatting>
  <conditionalFormatting sqref="O187:O188">
    <cfRule type="cellIs" dxfId="452" priority="388" stopIfTrue="1" operator="lessThan">
      <formula>G187</formula>
    </cfRule>
  </conditionalFormatting>
  <conditionalFormatting sqref="O187:O188">
    <cfRule type="cellIs" dxfId="451" priority="387" stopIfTrue="1" operator="lessThan">
      <formula>G187</formula>
    </cfRule>
  </conditionalFormatting>
  <conditionalFormatting sqref="O187:O188">
    <cfRule type="cellIs" dxfId="450" priority="386" stopIfTrue="1" operator="lessThan">
      <formula>G187</formula>
    </cfRule>
  </conditionalFormatting>
  <conditionalFormatting sqref="O187:O188">
    <cfRule type="cellIs" dxfId="449" priority="385" stopIfTrue="1" operator="lessThan">
      <formula>G187</formula>
    </cfRule>
  </conditionalFormatting>
  <conditionalFormatting sqref="O187:O188">
    <cfRule type="cellIs" dxfId="448" priority="384" stopIfTrue="1" operator="lessThan">
      <formula>G187</formula>
    </cfRule>
  </conditionalFormatting>
  <conditionalFormatting sqref="O187:O188">
    <cfRule type="cellIs" dxfId="447" priority="383" stopIfTrue="1" operator="lessThan">
      <formula>G187</formula>
    </cfRule>
  </conditionalFormatting>
  <conditionalFormatting sqref="O187:O188">
    <cfRule type="cellIs" dxfId="446" priority="382" stopIfTrue="1" operator="lessThan">
      <formula>G187</formula>
    </cfRule>
  </conditionalFormatting>
  <conditionalFormatting sqref="O187:O188">
    <cfRule type="cellIs" dxfId="445" priority="381" stopIfTrue="1" operator="lessThan">
      <formula>G187</formula>
    </cfRule>
  </conditionalFormatting>
  <conditionalFormatting sqref="O187:O188">
    <cfRule type="cellIs" dxfId="444" priority="380" stopIfTrue="1" operator="lessThan">
      <formula>G187</formula>
    </cfRule>
  </conditionalFormatting>
  <conditionalFormatting sqref="O187:O188">
    <cfRule type="cellIs" dxfId="443" priority="379" stopIfTrue="1" operator="lessThan">
      <formula>G187</formula>
    </cfRule>
  </conditionalFormatting>
  <conditionalFormatting sqref="O187:O188">
    <cfRule type="cellIs" dxfId="442" priority="378" stopIfTrue="1" operator="lessThan">
      <formula>G187</formula>
    </cfRule>
  </conditionalFormatting>
  <conditionalFormatting sqref="O187:O188">
    <cfRule type="cellIs" dxfId="441" priority="377" stopIfTrue="1" operator="lessThan">
      <formula>G187</formula>
    </cfRule>
  </conditionalFormatting>
  <conditionalFormatting sqref="O187:O188">
    <cfRule type="cellIs" dxfId="440" priority="376" stopIfTrue="1" operator="lessThan">
      <formula>G187</formula>
    </cfRule>
  </conditionalFormatting>
  <conditionalFormatting sqref="O187:O188">
    <cfRule type="cellIs" dxfId="439" priority="375" stopIfTrue="1" operator="lessThan">
      <formula>G187</formula>
    </cfRule>
  </conditionalFormatting>
  <conditionalFormatting sqref="O187:O188">
    <cfRule type="cellIs" dxfId="438" priority="374" stopIfTrue="1" operator="lessThan">
      <formula>G187</formula>
    </cfRule>
  </conditionalFormatting>
  <conditionalFormatting sqref="O187:O188">
    <cfRule type="cellIs" dxfId="437" priority="373" stopIfTrue="1" operator="lessThan">
      <formula>G187</formula>
    </cfRule>
  </conditionalFormatting>
  <conditionalFormatting sqref="O187:O188">
    <cfRule type="cellIs" dxfId="436" priority="372" stopIfTrue="1" operator="lessThan">
      <formula>G187</formula>
    </cfRule>
  </conditionalFormatting>
  <conditionalFormatting sqref="O187:O188">
    <cfRule type="cellIs" dxfId="435" priority="371" stopIfTrue="1" operator="lessThan">
      <formula>G187</formula>
    </cfRule>
  </conditionalFormatting>
  <conditionalFormatting sqref="O187:O188">
    <cfRule type="cellIs" dxfId="434" priority="370" stopIfTrue="1" operator="lessThan">
      <formula>G187</formula>
    </cfRule>
  </conditionalFormatting>
  <conditionalFormatting sqref="O187:O188">
    <cfRule type="cellIs" dxfId="433" priority="369" stopIfTrue="1" operator="lessThan">
      <formula>G187</formula>
    </cfRule>
  </conditionalFormatting>
  <conditionalFormatting sqref="O187:O188">
    <cfRule type="cellIs" dxfId="432" priority="368" stopIfTrue="1" operator="lessThan">
      <formula>G187</formula>
    </cfRule>
  </conditionalFormatting>
  <conditionalFormatting sqref="O187:O188">
    <cfRule type="cellIs" dxfId="431" priority="367" stopIfTrue="1" operator="lessThan">
      <formula>G187</formula>
    </cfRule>
  </conditionalFormatting>
  <conditionalFormatting sqref="O187:O188">
    <cfRule type="cellIs" dxfId="430" priority="366" stopIfTrue="1" operator="lessThan">
      <formula>G187</formula>
    </cfRule>
  </conditionalFormatting>
  <conditionalFormatting sqref="O187:O188">
    <cfRule type="cellIs" dxfId="429" priority="365" stopIfTrue="1" operator="lessThan">
      <formula>G187</formula>
    </cfRule>
  </conditionalFormatting>
  <conditionalFormatting sqref="O187:O188">
    <cfRule type="cellIs" dxfId="428" priority="364" stopIfTrue="1" operator="lessThan">
      <formula>G187</formula>
    </cfRule>
  </conditionalFormatting>
  <conditionalFormatting sqref="O187:O188">
    <cfRule type="cellIs" dxfId="427" priority="363" stopIfTrue="1" operator="lessThan">
      <formula>G187</formula>
    </cfRule>
  </conditionalFormatting>
  <conditionalFormatting sqref="O187:O188">
    <cfRule type="cellIs" dxfId="426" priority="362" stopIfTrue="1" operator="lessThan">
      <formula>G187</formula>
    </cfRule>
  </conditionalFormatting>
  <conditionalFormatting sqref="O187:O188">
    <cfRule type="cellIs" dxfId="425" priority="361" stopIfTrue="1" operator="lessThan">
      <formula>G187</formula>
    </cfRule>
  </conditionalFormatting>
  <conditionalFormatting sqref="O187:O188">
    <cfRule type="cellIs" dxfId="424" priority="360" stopIfTrue="1" operator="lessThan">
      <formula>G187</formula>
    </cfRule>
  </conditionalFormatting>
  <conditionalFormatting sqref="O187:O188">
    <cfRule type="cellIs" dxfId="423" priority="359" stopIfTrue="1" operator="lessThan">
      <formula>G187</formula>
    </cfRule>
  </conditionalFormatting>
  <conditionalFormatting sqref="O187:O188">
    <cfRule type="cellIs" dxfId="422" priority="358" stopIfTrue="1" operator="lessThan">
      <formula>G187</formula>
    </cfRule>
  </conditionalFormatting>
  <conditionalFormatting sqref="O187:O188">
    <cfRule type="cellIs" dxfId="421" priority="357" stopIfTrue="1" operator="lessThan">
      <formula>G187</formula>
    </cfRule>
  </conditionalFormatting>
  <conditionalFormatting sqref="O187:O188">
    <cfRule type="cellIs" dxfId="420" priority="356" stopIfTrue="1" operator="lessThan">
      <formula>G187</formula>
    </cfRule>
  </conditionalFormatting>
  <conditionalFormatting sqref="O187:O188">
    <cfRule type="cellIs" dxfId="419" priority="355" stopIfTrue="1" operator="lessThan">
      <formula>G187</formula>
    </cfRule>
  </conditionalFormatting>
  <conditionalFormatting sqref="O187:O188">
    <cfRule type="cellIs" dxfId="418" priority="354" stopIfTrue="1" operator="lessThan">
      <formula>G187</formula>
    </cfRule>
  </conditionalFormatting>
  <conditionalFormatting sqref="O187:O188">
    <cfRule type="cellIs" dxfId="417" priority="353" stopIfTrue="1" operator="lessThan">
      <formula>G187</formula>
    </cfRule>
  </conditionalFormatting>
  <conditionalFormatting sqref="O187:O188">
    <cfRule type="cellIs" dxfId="416" priority="352" stopIfTrue="1" operator="lessThan">
      <formula>G187</formula>
    </cfRule>
  </conditionalFormatting>
  <conditionalFormatting sqref="O187:O188">
    <cfRule type="cellIs" dxfId="415" priority="351" stopIfTrue="1" operator="lessThan">
      <formula>G187</formula>
    </cfRule>
  </conditionalFormatting>
  <conditionalFormatting sqref="O187:O188">
    <cfRule type="cellIs" dxfId="414" priority="350" stopIfTrue="1" operator="lessThan">
      <formula>G187</formula>
    </cfRule>
  </conditionalFormatting>
  <conditionalFormatting sqref="O187:O188">
    <cfRule type="cellIs" dxfId="413" priority="349" stopIfTrue="1" operator="lessThan">
      <formula>G187</formula>
    </cfRule>
  </conditionalFormatting>
  <conditionalFormatting sqref="O187:O188">
    <cfRule type="cellIs" dxfId="412" priority="348" stopIfTrue="1" operator="lessThan">
      <formula>G187</formula>
    </cfRule>
  </conditionalFormatting>
  <conditionalFormatting sqref="O187:O188">
    <cfRule type="cellIs" dxfId="411" priority="347" stopIfTrue="1" operator="lessThan">
      <formula>G187</formula>
    </cfRule>
  </conditionalFormatting>
  <conditionalFormatting sqref="O187:O188">
    <cfRule type="cellIs" dxfId="410" priority="346" stopIfTrue="1" operator="lessThan">
      <formula>G187</formula>
    </cfRule>
  </conditionalFormatting>
  <conditionalFormatting sqref="O187:O188">
    <cfRule type="cellIs" dxfId="409" priority="345" stopIfTrue="1" operator="lessThan">
      <formula>G187</formula>
    </cfRule>
  </conditionalFormatting>
  <conditionalFormatting sqref="O187:O188">
    <cfRule type="cellIs" dxfId="408" priority="344" stopIfTrue="1" operator="lessThan">
      <formula>G187</formula>
    </cfRule>
  </conditionalFormatting>
  <conditionalFormatting sqref="O187:O188">
    <cfRule type="cellIs" dxfId="407" priority="343" stopIfTrue="1" operator="lessThan">
      <formula>G187</formula>
    </cfRule>
  </conditionalFormatting>
  <conditionalFormatting sqref="O187:O188">
    <cfRule type="cellIs" dxfId="406" priority="342" stopIfTrue="1" operator="lessThan">
      <formula>G187</formula>
    </cfRule>
  </conditionalFormatting>
  <conditionalFormatting sqref="O187:O188">
    <cfRule type="cellIs" dxfId="405" priority="341" stopIfTrue="1" operator="lessThan">
      <formula>G187</formula>
    </cfRule>
  </conditionalFormatting>
  <conditionalFormatting sqref="O187:O188">
    <cfRule type="cellIs" dxfId="404" priority="340" stopIfTrue="1" operator="lessThan">
      <formula>G187</formula>
    </cfRule>
  </conditionalFormatting>
  <conditionalFormatting sqref="O187:O188">
    <cfRule type="cellIs" dxfId="403" priority="339" stopIfTrue="1" operator="lessThan">
      <formula>G187</formula>
    </cfRule>
  </conditionalFormatting>
  <conditionalFormatting sqref="O187:O188">
    <cfRule type="cellIs" dxfId="402" priority="338" stopIfTrue="1" operator="lessThan">
      <formula>G187</formula>
    </cfRule>
  </conditionalFormatting>
  <conditionalFormatting sqref="O187:O188">
    <cfRule type="cellIs" dxfId="401" priority="337" stopIfTrue="1" operator="lessThan">
      <formula>G187</formula>
    </cfRule>
  </conditionalFormatting>
  <conditionalFormatting sqref="O187:O188">
    <cfRule type="cellIs" dxfId="400" priority="336" stopIfTrue="1" operator="lessThan">
      <formula>G187</formula>
    </cfRule>
  </conditionalFormatting>
  <conditionalFormatting sqref="O187:O188">
    <cfRule type="cellIs" dxfId="399" priority="335" stopIfTrue="1" operator="lessThan">
      <formula>G187</formula>
    </cfRule>
  </conditionalFormatting>
  <conditionalFormatting sqref="O187:O188">
    <cfRule type="cellIs" dxfId="398" priority="334" stopIfTrue="1" operator="lessThan">
      <formula>G187</formula>
    </cfRule>
  </conditionalFormatting>
  <conditionalFormatting sqref="O187:O188">
    <cfRule type="cellIs" dxfId="397" priority="333" stopIfTrue="1" operator="lessThan">
      <formula>G187</formula>
    </cfRule>
  </conditionalFormatting>
  <conditionalFormatting sqref="O187:O188">
    <cfRule type="cellIs" dxfId="396" priority="332" stopIfTrue="1" operator="lessThan">
      <formula>G187</formula>
    </cfRule>
  </conditionalFormatting>
  <conditionalFormatting sqref="O187:O188">
    <cfRule type="cellIs" dxfId="395" priority="331" stopIfTrue="1" operator="lessThan">
      <formula>G187</formula>
    </cfRule>
  </conditionalFormatting>
  <conditionalFormatting sqref="O187:O188">
    <cfRule type="cellIs" dxfId="394" priority="330" stopIfTrue="1" operator="lessThan">
      <formula>G187</formula>
    </cfRule>
  </conditionalFormatting>
  <conditionalFormatting sqref="O187:O188">
    <cfRule type="cellIs" dxfId="393" priority="329" stopIfTrue="1" operator="lessThan">
      <formula>G187</formula>
    </cfRule>
  </conditionalFormatting>
  <conditionalFormatting sqref="O187:O188">
    <cfRule type="cellIs" dxfId="392" priority="328" stopIfTrue="1" operator="lessThan">
      <formula>G187</formula>
    </cfRule>
  </conditionalFormatting>
  <conditionalFormatting sqref="O187:O188">
    <cfRule type="cellIs" dxfId="391" priority="327" stopIfTrue="1" operator="lessThan">
      <formula>G187</formula>
    </cfRule>
  </conditionalFormatting>
  <conditionalFormatting sqref="O187:O188">
    <cfRule type="cellIs" dxfId="390" priority="326" stopIfTrue="1" operator="lessThan">
      <formula>G187</formula>
    </cfRule>
  </conditionalFormatting>
  <conditionalFormatting sqref="O187:O188">
    <cfRule type="cellIs" dxfId="389" priority="325" stopIfTrue="1" operator="lessThan">
      <formula>G187</formula>
    </cfRule>
  </conditionalFormatting>
  <conditionalFormatting sqref="O187:O188">
    <cfRule type="cellIs" dxfId="388" priority="324" stopIfTrue="1" operator="lessThan">
      <formula>G187</formula>
    </cfRule>
  </conditionalFormatting>
  <conditionalFormatting sqref="O187:O188">
    <cfRule type="cellIs" dxfId="387" priority="323" stopIfTrue="1" operator="lessThan">
      <formula>G187</formula>
    </cfRule>
  </conditionalFormatting>
  <conditionalFormatting sqref="O187:O188">
    <cfRule type="cellIs" dxfId="386" priority="322" stopIfTrue="1" operator="lessThan">
      <formula>G187</formula>
    </cfRule>
  </conditionalFormatting>
  <conditionalFormatting sqref="O187:O188">
    <cfRule type="cellIs" dxfId="385" priority="321" stopIfTrue="1" operator="lessThan">
      <formula>G187</formula>
    </cfRule>
  </conditionalFormatting>
  <conditionalFormatting sqref="O187:O188">
    <cfRule type="cellIs" dxfId="384" priority="320" stopIfTrue="1" operator="lessThan">
      <formula>G187</formula>
    </cfRule>
  </conditionalFormatting>
  <conditionalFormatting sqref="O187:O188">
    <cfRule type="cellIs" dxfId="383" priority="319" stopIfTrue="1" operator="lessThan">
      <formula>G187</formula>
    </cfRule>
  </conditionalFormatting>
  <conditionalFormatting sqref="O187:O188">
    <cfRule type="cellIs" dxfId="382" priority="318" stopIfTrue="1" operator="lessThan">
      <formula>G187</formula>
    </cfRule>
  </conditionalFormatting>
  <conditionalFormatting sqref="O187:O188">
    <cfRule type="cellIs" dxfId="381" priority="317" stopIfTrue="1" operator="lessThan">
      <formula>G187</formula>
    </cfRule>
  </conditionalFormatting>
  <conditionalFormatting sqref="O187:O188">
    <cfRule type="cellIs" dxfId="380" priority="316" stopIfTrue="1" operator="lessThan">
      <formula>G187</formula>
    </cfRule>
  </conditionalFormatting>
  <conditionalFormatting sqref="O187:O188">
    <cfRule type="cellIs" dxfId="379" priority="315" stopIfTrue="1" operator="lessThan">
      <formula>G187</formula>
    </cfRule>
  </conditionalFormatting>
  <conditionalFormatting sqref="O187:O188">
    <cfRule type="cellIs" dxfId="378" priority="314" stopIfTrue="1" operator="lessThan">
      <formula>G187</formula>
    </cfRule>
  </conditionalFormatting>
  <conditionalFormatting sqref="O187:O188">
    <cfRule type="cellIs" dxfId="377" priority="313" stopIfTrue="1" operator="lessThan">
      <formula>G187</formula>
    </cfRule>
  </conditionalFormatting>
  <conditionalFormatting sqref="O187:O188">
    <cfRule type="cellIs" dxfId="376" priority="312" stopIfTrue="1" operator="lessThan">
      <formula>G187</formula>
    </cfRule>
  </conditionalFormatting>
  <conditionalFormatting sqref="O187:O188">
    <cfRule type="cellIs" dxfId="375" priority="311" stopIfTrue="1" operator="lessThan">
      <formula>G187</formula>
    </cfRule>
  </conditionalFormatting>
  <conditionalFormatting sqref="O187:O188">
    <cfRule type="cellIs" dxfId="374" priority="310" stopIfTrue="1" operator="lessThan">
      <formula>G187</formula>
    </cfRule>
  </conditionalFormatting>
  <conditionalFormatting sqref="O187:O188">
    <cfRule type="cellIs" dxfId="373" priority="309" stopIfTrue="1" operator="lessThan">
      <formula>G187</formula>
    </cfRule>
  </conditionalFormatting>
  <conditionalFormatting sqref="O187:O188">
    <cfRule type="cellIs" dxfId="372" priority="308" stopIfTrue="1" operator="lessThan">
      <formula>G187</formula>
    </cfRule>
  </conditionalFormatting>
  <conditionalFormatting sqref="O187:O188">
    <cfRule type="cellIs" dxfId="371" priority="307" stopIfTrue="1" operator="lessThan">
      <formula>G187</formula>
    </cfRule>
  </conditionalFormatting>
  <conditionalFormatting sqref="O187:O188">
    <cfRule type="cellIs" dxfId="370" priority="306" stopIfTrue="1" operator="lessThan">
      <formula>G187</formula>
    </cfRule>
  </conditionalFormatting>
  <conditionalFormatting sqref="O187:O188">
    <cfRule type="cellIs" dxfId="369" priority="305" stopIfTrue="1" operator="lessThan">
      <formula>G187</formula>
    </cfRule>
  </conditionalFormatting>
  <conditionalFormatting sqref="O187:O188">
    <cfRule type="cellIs" dxfId="368" priority="304" stopIfTrue="1" operator="lessThan">
      <formula>G187</formula>
    </cfRule>
  </conditionalFormatting>
  <conditionalFormatting sqref="O187:O188">
    <cfRule type="cellIs" dxfId="367" priority="303" stopIfTrue="1" operator="lessThan">
      <formula>G187</formula>
    </cfRule>
  </conditionalFormatting>
  <conditionalFormatting sqref="O187:O188">
    <cfRule type="cellIs" dxfId="366" priority="302" stopIfTrue="1" operator="lessThan">
      <formula>G187</formula>
    </cfRule>
  </conditionalFormatting>
  <conditionalFormatting sqref="O187:O188">
    <cfRule type="cellIs" dxfId="365" priority="301" stopIfTrue="1" operator="lessThan">
      <formula>G187</formula>
    </cfRule>
  </conditionalFormatting>
  <conditionalFormatting sqref="O187:O188">
    <cfRule type="cellIs" dxfId="364" priority="300" stopIfTrue="1" operator="lessThan">
      <formula>G187</formula>
    </cfRule>
  </conditionalFormatting>
  <conditionalFormatting sqref="O187:O188">
    <cfRule type="cellIs" dxfId="363" priority="299" stopIfTrue="1" operator="lessThan">
      <formula>G187</formula>
    </cfRule>
  </conditionalFormatting>
  <conditionalFormatting sqref="O187:O188">
    <cfRule type="cellIs" dxfId="362" priority="298" stopIfTrue="1" operator="lessThan">
      <formula>G187</formula>
    </cfRule>
  </conditionalFormatting>
  <conditionalFormatting sqref="O187:O188">
    <cfRule type="cellIs" dxfId="361" priority="297" stopIfTrue="1" operator="lessThan">
      <formula>G187</formula>
    </cfRule>
  </conditionalFormatting>
  <conditionalFormatting sqref="O187:O188">
    <cfRule type="cellIs" dxfId="360" priority="296" stopIfTrue="1" operator="lessThan">
      <formula>G187</formula>
    </cfRule>
  </conditionalFormatting>
  <conditionalFormatting sqref="O187:O188">
    <cfRule type="cellIs" dxfId="359" priority="295" stopIfTrue="1" operator="lessThan">
      <formula>G187</formula>
    </cfRule>
  </conditionalFormatting>
  <conditionalFormatting sqref="O187:O188">
    <cfRule type="cellIs" dxfId="358" priority="294" stopIfTrue="1" operator="lessThan">
      <formula>G187</formula>
    </cfRule>
  </conditionalFormatting>
  <conditionalFormatting sqref="O187:O188">
    <cfRule type="cellIs" dxfId="357" priority="293" stopIfTrue="1" operator="lessThan">
      <formula>G187</formula>
    </cfRule>
  </conditionalFormatting>
  <conditionalFormatting sqref="O187:O188">
    <cfRule type="cellIs" dxfId="356" priority="292" stopIfTrue="1" operator="lessThan">
      <formula>G187</formula>
    </cfRule>
  </conditionalFormatting>
  <conditionalFormatting sqref="O187:O188">
    <cfRule type="cellIs" dxfId="355" priority="291" stopIfTrue="1" operator="lessThan">
      <formula>G187</formula>
    </cfRule>
  </conditionalFormatting>
  <conditionalFormatting sqref="O187:O188">
    <cfRule type="cellIs" dxfId="354" priority="290" stopIfTrue="1" operator="lessThan">
      <formula>G187</formula>
    </cfRule>
  </conditionalFormatting>
  <conditionalFormatting sqref="O187:O188">
    <cfRule type="cellIs" dxfId="353" priority="289" stopIfTrue="1" operator="lessThan">
      <formula>G187</formula>
    </cfRule>
  </conditionalFormatting>
  <conditionalFormatting sqref="O187:O188">
    <cfRule type="cellIs" dxfId="352" priority="288" stopIfTrue="1" operator="lessThan">
      <formula>G187</formula>
    </cfRule>
  </conditionalFormatting>
  <conditionalFormatting sqref="O187:O188">
    <cfRule type="cellIs" dxfId="351" priority="287" stopIfTrue="1" operator="lessThan">
      <formula>G187</formula>
    </cfRule>
  </conditionalFormatting>
  <conditionalFormatting sqref="O187:O188">
    <cfRule type="cellIs" dxfId="350" priority="286" stopIfTrue="1" operator="lessThan">
      <formula>G187</formula>
    </cfRule>
  </conditionalFormatting>
  <conditionalFormatting sqref="O187:O188">
    <cfRule type="cellIs" dxfId="349" priority="285" stopIfTrue="1" operator="lessThan">
      <formula>G187</formula>
    </cfRule>
  </conditionalFormatting>
  <conditionalFormatting sqref="O187:O188">
    <cfRule type="cellIs" dxfId="348" priority="284" stopIfTrue="1" operator="lessThan">
      <formula>G187</formula>
    </cfRule>
  </conditionalFormatting>
  <conditionalFormatting sqref="O187:O188">
    <cfRule type="cellIs" dxfId="347" priority="283" stopIfTrue="1" operator="lessThan">
      <formula>G187</formula>
    </cfRule>
  </conditionalFormatting>
  <conditionalFormatting sqref="O187:O188">
    <cfRule type="cellIs" dxfId="346" priority="282" stopIfTrue="1" operator="lessThan">
      <formula>G187</formula>
    </cfRule>
  </conditionalFormatting>
  <conditionalFormatting sqref="O187:O188">
    <cfRule type="cellIs" dxfId="345" priority="281" stopIfTrue="1" operator="lessThan">
      <formula>G187</formula>
    </cfRule>
  </conditionalFormatting>
  <conditionalFormatting sqref="O187:O188">
    <cfRule type="cellIs" dxfId="344" priority="280" stopIfTrue="1" operator="lessThan">
      <formula>G187</formula>
    </cfRule>
  </conditionalFormatting>
  <conditionalFormatting sqref="O187:O188">
    <cfRule type="cellIs" dxfId="343" priority="279" stopIfTrue="1" operator="lessThan">
      <formula>G187</formula>
    </cfRule>
  </conditionalFormatting>
  <conditionalFormatting sqref="O187:O188">
    <cfRule type="cellIs" dxfId="342" priority="278" stopIfTrue="1" operator="lessThan">
      <formula>G187</formula>
    </cfRule>
  </conditionalFormatting>
  <conditionalFormatting sqref="O187:O188">
    <cfRule type="cellIs" dxfId="341" priority="277" stopIfTrue="1" operator="lessThan">
      <formula>G187</formula>
    </cfRule>
  </conditionalFormatting>
  <conditionalFormatting sqref="O187:O188">
    <cfRule type="cellIs" dxfId="340" priority="276" stopIfTrue="1" operator="lessThan">
      <formula>G187</formula>
    </cfRule>
  </conditionalFormatting>
  <conditionalFormatting sqref="O187:O188">
    <cfRule type="cellIs" dxfId="339" priority="275" stopIfTrue="1" operator="lessThan">
      <formula>G187</formula>
    </cfRule>
  </conditionalFormatting>
  <conditionalFormatting sqref="O187:O188">
    <cfRule type="cellIs" dxfId="338" priority="274" stopIfTrue="1" operator="lessThan">
      <formula>G187</formula>
    </cfRule>
  </conditionalFormatting>
  <conditionalFormatting sqref="O187:O188">
    <cfRule type="cellIs" dxfId="337" priority="273" stopIfTrue="1" operator="lessThan">
      <formula>G187</formula>
    </cfRule>
  </conditionalFormatting>
  <conditionalFormatting sqref="O187:O188">
    <cfRule type="cellIs" dxfId="336" priority="272" stopIfTrue="1" operator="lessThan">
      <formula>G187</formula>
    </cfRule>
  </conditionalFormatting>
  <conditionalFormatting sqref="O187:O188">
    <cfRule type="cellIs" dxfId="335" priority="271" stopIfTrue="1" operator="lessThan">
      <formula>G187</formula>
    </cfRule>
  </conditionalFormatting>
  <conditionalFormatting sqref="O187:O188">
    <cfRule type="cellIs" dxfId="334" priority="270" stopIfTrue="1" operator="lessThan">
      <formula>G187</formula>
    </cfRule>
  </conditionalFormatting>
  <conditionalFormatting sqref="O187:O188">
    <cfRule type="cellIs" dxfId="333" priority="269" stopIfTrue="1" operator="lessThan">
      <formula>G187</formula>
    </cfRule>
  </conditionalFormatting>
  <conditionalFormatting sqref="O187:O188">
    <cfRule type="cellIs" dxfId="332" priority="268" stopIfTrue="1" operator="lessThan">
      <formula>G187</formula>
    </cfRule>
  </conditionalFormatting>
  <conditionalFormatting sqref="O187:O188">
    <cfRule type="cellIs" dxfId="331" priority="267" stopIfTrue="1" operator="lessThan">
      <formula>G187</formula>
    </cfRule>
  </conditionalFormatting>
  <conditionalFormatting sqref="O187:O188">
    <cfRule type="cellIs" dxfId="330" priority="266" stopIfTrue="1" operator="lessThan">
      <formula>G187</formula>
    </cfRule>
  </conditionalFormatting>
  <conditionalFormatting sqref="O187:O188">
    <cfRule type="cellIs" dxfId="329" priority="265" stopIfTrue="1" operator="lessThan">
      <formula>G187</formula>
    </cfRule>
  </conditionalFormatting>
  <conditionalFormatting sqref="O187:O188">
    <cfRule type="cellIs" dxfId="328" priority="264" stopIfTrue="1" operator="lessThan">
      <formula>G187</formula>
    </cfRule>
  </conditionalFormatting>
  <conditionalFormatting sqref="O187:O188">
    <cfRule type="cellIs" dxfId="327" priority="263" stopIfTrue="1" operator="lessThan">
      <formula>G187</formula>
    </cfRule>
  </conditionalFormatting>
  <conditionalFormatting sqref="O187:O188">
    <cfRule type="cellIs" dxfId="326" priority="262" stopIfTrue="1" operator="lessThan">
      <formula>G187</formula>
    </cfRule>
  </conditionalFormatting>
  <conditionalFormatting sqref="O187:O188">
    <cfRule type="cellIs" dxfId="325" priority="261" stopIfTrue="1" operator="lessThan">
      <formula>G187</formula>
    </cfRule>
  </conditionalFormatting>
  <conditionalFormatting sqref="O187:O188">
    <cfRule type="cellIs" dxfId="324" priority="260" stopIfTrue="1" operator="lessThan">
      <formula>G187</formula>
    </cfRule>
  </conditionalFormatting>
  <conditionalFormatting sqref="O187:O188">
    <cfRule type="cellIs" dxfId="323" priority="259" stopIfTrue="1" operator="lessThan">
      <formula>G187</formula>
    </cfRule>
  </conditionalFormatting>
  <conditionalFormatting sqref="O187:O188">
    <cfRule type="cellIs" dxfId="322" priority="258" stopIfTrue="1" operator="lessThan">
      <formula>G187</formula>
    </cfRule>
  </conditionalFormatting>
  <conditionalFormatting sqref="O187:O188">
    <cfRule type="cellIs" dxfId="321" priority="257" stopIfTrue="1" operator="lessThan">
      <formula>G187</formula>
    </cfRule>
  </conditionalFormatting>
  <conditionalFormatting sqref="O187:O188">
    <cfRule type="cellIs" dxfId="320" priority="256" stopIfTrue="1" operator="lessThan">
      <formula>G187</formula>
    </cfRule>
  </conditionalFormatting>
  <conditionalFormatting sqref="O187:O188">
    <cfRule type="cellIs" dxfId="319" priority="255" stopIfTrue="1" operator="lessThan">
      <formula>G187</formula>
    </cfRule>
  </conditionalFormatting>
  <conditionalFormatting sqref="O187:O188">
    <cfRule type="cellIs" dxfId="318" priority="254" stopIfTrue="1" operator="lessThan">
      <formula>G187</formula>
    </cfRule>
  </conditionalFormatting>
  <conditionalFormatting sqref="O187:O188">
    <cfRule type="cellIs" dxfId="317" priority="253" stopIfTrue="1" operator="lessThan">
      <formula>G187</formula>
    </cfRule>
  </conditionalFormatting>
  <conditionalFormatting sqref="O187:O188">
    <cfRule type="cellIs" dxfId="316" priority="252" stopIfTrue="1" operator="lessThan">
      <formula>G187</formula>
    </cfRule>
  </conditionalFormatting>
  <conditionalFormatting sqref="O187:O188">
    <cfRule type="cellIs" dxfId="315" priority="251" stopIfTrue="1" operator="lessThan">
      <formula>G187</formula>
    </cfRule>
  </conditionalFormatting>
  <conditionalFormatting sqref="O187:O188">
    <cfRule type="cellIs" dxfId="314" priority="250" stopIfTrue="1" operator="lessThan">
      <formula>G187</formula>
    </cfRule>
  </conditionalFormatting>
  <conditionalFormatting sqref="O187:O188">
    <cfRule type="cellIs" dxfId="313" priority="249" stopIfTrue="1" operator="lessThan">
      <formula>G187</formula>
    </cfRule>
  </conditionalFormatting>
  <conditionalFormatting sqref="O187:O188">
    <cfRule type="cellIs" dxfId="312" priority="248" stopIfTrue="1" operator="lessThan">
      <formula>G187</formula>
    </cfRule>
  </conditionalFormatting>
  <conditionalFormatting sqref="O187:O188">
    <cfRule type="cellIs" dxfId="311" priority="247" stopIfTrue="1" operator="lessThan">
      <formula>G187</formula>
    </cfRule>
  </conditionalFormatting>
  <conditionalFormatting sqref="O187:O188">
    <cfRule type="cellIs" dxfId="310" priority="246" stopIfTrue="1" operator="lessThan">
      <formula>G187</formula>
    </cfRule>
  </conditionalFormatting>
  <conditionalFormatting sqref="O187:O188">
    <cfRule type="cellIs" dxfId="309" priority="245" stopIfTrue="1" operator="lessThan">
      <formula>G187</formula>
    </cfRule>
  </conditionalFormatting>
  <conditionalFormatting sqref="O187:O188">
    <cfRule type="cellIs" dxfId="308" priority="244" stopIfTrue="1" operator="lessThan">
      <formula>G187</formula>
    </cfRule>
  </conditionalFormatting>
  <conditionalFormatting sqref="O187:O188">
    <cfRule type="cellIs" dxfId="307" priority="243" stopIfTrue="1" operator="lessThan">
      <formula>G187</formula>
    </cfRule>
  </conditionalFormatting>
  <conditionalFormatting sqref="O187:O188">
    <cfRule type="cellIs" dxfId="306" priority="242" stopIfTrue="1" operator="lessThan">
      <formula>G187</formula>
    </cfRule>
  </conditionalFormatting>
  <conditionalFormatting sqref="O187:O188">
    <cfRule type="cellIs" dxfId="305" priority="241" stopIfTrue="1" operator="lessThan">
      <formula>G187</formula>
    </cfRule>
  </conditionalFormatting>
  <conditionalFormatting sqref="O187:O188">
    <cfRule type="cellIs" dxfId="304" priority="240" stopIfTrue="1" operator="lessThan">
      <formula>G187</formula>
    </cfRule>
  </conditionalFormatting>
  <conditionalFormatting sqref="O187:O188">
    <cfRule type="cellIs" dxfId="303" priority="239" stopIfTrue="1" operator="lessThan">
      <formula>G187</formula>
    </cfRule>
  </conditionalFormatting>
  <conditionalFormatting sqref="O187:O188">
    <cfRule type="cellIs" dxfId="302" priority="238" stopIfTrue="1" operator="lessThan">
      <formula>G187</formula>
    </cfRule>
  </conditionalFormatting>
  <conditionalFormatting sqref="O187:O188">
    <cfRule type="cellIs" dxfId="301" priority="237" stopIfTrue="1" operator="lessThan">
      <formula>G187</formula>
    </cfRule>
  </conditionalFormatting>
  <conditionalFormatting sqref="O187:O188">
    <cfRule type="cellIs" dxfId="300" priority="236" stopIfTrue="1" operator="lessThan">
      <formula>G187</formula>
    </cfRule>
  </conditionalFormatting>
  <conditionalFormatting sqref="O187:O188">
    <cfRule type="cellIs" dxfId="299" priority="235" stopIfTrue="1" operator="lessThan">
      <formula>G187</formula>
    </cfRule>
  </conditionalFormatting>
  <conditionalFormatting sqref="O187:O188">
    <cfRule type="cellIs" dxfId="298" priority="234" stopIfTrue="1" operator="lessThan">
      <formula>G187</formula>
    </cfRule>
  </conditionalFormatting>
  <conditionalFormatting sqref="O187:O188">
    <cfRule type="cellIs" dxfId="297" priority="233" stopIfTrue="1" operator="lessThan">
      <formula>G187</formula>
    </cfRule>
  </conditionalFormatting>
  <conditionalFormatting sqref="O187:O188">
    <cfRule type="cellIs" dxfId="296" priority="232" stopIfTrue="1" operator="lessThan">
      <formula>G187</formula>
    </cfRule>
  </conditionalFormatting>
  <conditionalFormatting sqref="O187:O188">
    <cfRule type="cellIs" dxfId="295" priority="231" stopIfTrue="1" operator="lessThan">
      <formula>G187</formula>
    </cfRule>
  </conditionalFormatting>
  <conditionalFormatting sqref="O187:O188">
    <cfRule type="cellIs" dxfId="294" priority="230" stopIfTrue="1" operator="lessThan">
      <formula>G187</formula>
    </cfRule>
  </conditionalFormatting>
  <conditionalFormatting sqref="O187:O188">
    <cfRule type="cellIs" dxfId="293" priority="229" stopIfTrue="1" operator="lessThan">
      <formula>G187</formula>
    </cfRule>
  </conditionalFormatting>
  <conditionalFormatting sqref="O187:O188">
    <cfRule type="cellIs" dxfId="292" priority="228" stopIfTrue="1" operator="lessThan">
      <formula>G187</formula>
    </cfRule>
  </conditionalFormatting>
  <conditionalFormatting sqref="O187:O188">
    <cfRule type="cellIs" dxfId="291" priority="227" stopIfTrue="1" operator="lessThan">
      <formula>G187</formula>
    </cfRule>
  </conditionalFormatting>
  <conditionalFormatting sqref="O187:O188">
    <cfRule type="cellIs" dxfId="290" priority="226" stopIfTrue="1" operator="lessThan">
      <formula>G187</formula>
    </cfRule>
  </conditionalFormatting>
  <conditionalFormatting sqref="O187:O188">
    <cfRule type="cellIs" dxfId="289" priority="225" stopIfTrue="1" operator="lessThan">
      <formula>G187</formula>
    </cfRule>
  </conditionalFormatting>
  <conditionalFormatting sqref="O187:O188">
    <cfRule type="cellIs" dxfId="288" priority="224" stopIfTrue="1" operator="lessThan">
      <formula>G187</formula>
    </cfRule>
  </conditionalFormatting>
  <conditionalFormatting sqref="O187:O188">
    <cfRule type="cellIs" dxfId="287" priority="223" stopIfTrue="1" operator="lessThan">
      <formula>G187</formula>
    </cfRule>
  </conditionalFormatting>
  <conditionalFormatting sqref="O187:O188">
    <cfRule type="cellIs" dxfId="286" priority="222" stopIfTrue="1" operator="lessThan">
      <formula>G187</formula>
    </cfRule>
  </conditionalFormatting>
  <conditionalFormatting sqref="O187:O188">
    <cfRule type="cellIs" dxfId="285" priority="221" stopIfTrue="1" operator="lessThan">
      <formula>G187</formula>
    </cfRule>
  </conditionalFormatting>
  <conditionalFormatting sqref="O187:O188">
    <cfRule type="cellIs" dxfId="284" priority="220" stopIfTrue="1" operator="lessThan">
      <formula>G187</formula>
    </cfRule>
  </conditionalFormatting>
  <conditionalFormatting sqref="O187:O188">
    <cfRule type="cellIs" dxfId="283" priority="219" stopIfTrue="1" operator="lessThan">
      <formula>G187</formula>
    </cfRule>
  </conditionalFormatting>
  <conditionalFormatting sqref="O187:O188">
    <cfRule type="cellIs" dxfId="282" priority="218" stopIfTrue="1" operator="lessThan">
      <formula>G187</formula>
    </cfRule>
  </conditionalFormatting>
  <conditionalFormatting sqref="O187:O188">
    <cfRule type="cellIs" dxfId="281" priority="217" stopIfTrue="1" operator="lessThan">
      <formula>G187</formula>
    </cfRule>
  </conditionalFormatting>
  <conditionalFormatting sqref="O187:O188">
    <cfRule type="cellIs" dxfId="280" priority="216" stopIfTrue="1" operator="lessThan">
      <formula>G187</formula>
    </cfRule>
  </conditionalFormatting>
  <conditionalFormatting sqref="O187:O188">
    <cfRule type="cellIs" dxfId="279" priority="215" stopIfTrue="1" operator="lessThan">
      <formula>G187</formula>
    </cfRule>
  </conditionalFormatting>
  <conditionalFormatting sqref="O187:O188">
    <cfRule type="cellIs" dxfId="278" priority="214" stopIfTrue="1" operator="lessThan">
      <formula>G187</formula>
    </cfRule>
  </conditionalFormatting>
  <conditionalFormatting sqref="O187:O188">
    <cfRule type="cellIs" dxfId="277" priority="213" stopIfTrue="1" operator="lessThan">
      <formula>G187</formula>
    </cfRule>
  </conditionalFormatting>
  <conditionalFormatting sqref="O187:O188">
    <cfRule type="cellIs" dxfId="276" priority="212" stopIfTrue="1" operator="lessThan">
      <formula>G187</formula>
    </cfRule>
  </conditionalFormatting>
  <conditionalFormatting sqref="O187:O188">
    <cfRule type="cellIs" dxfId="275" priority="211" stopIfTrue="1" operator="lessThan">
      <formula>G187</formula>
    </cfRule>
  </conditionalFormatting>
  <conditionalFormatting sqref="O187:O188">
    <cfRule type="cellIs" dxfId="274" priority="210" stopIfTrue="1" operator="lessThan">
      <formula>G187</formula>
    </cfRule>
  </conditionalFormatting>
  <conditionalFormatting sqref="O187:O188">
    <cfRule type="cellIs" dxfId="273" priority="209" stopIfTrue="1" operator="lessThan">
      <formula>G187</formula>
    </cfRule>
  </conditionalFormatting>
  <conditionalFormatting sqref="O187:O188">
    <cfRule type="cellIs" dxfId="272" priority="208" stopIfTrue="1" operator="lessThan">
      <formula>G187</formula>
    </cfRule>
  </conditionalFormatting>
  <conditionalFormatting sqref="O187:O188">
    <cfRule type="cellIs" dxfId="271" priority="207" stopIfTrue="1" operator="lessThan">
      <formula>G187</formula>
    </cfRule>
  </conditionalFormatting>
  <conditionalFormatting sqref="O187:O188">
    <cfRule type="cellIs" dxfId="270" priority="206" stopIfTrue="1" operator="lessThan">
      <formula>G187</formula>
    </cfRule>
  </conditionalFormatting>
  <conditionalFormatting sqref="O187:O188">
    <cfRule type="cellIs" dxfId="269" priority="205" stopIfTrue="1" operator="lessThan">
      <formula>G187</formula>
    </cfRule>
  </conditionalFormatting>
  <conditionalFormatting sqref="O187:O188">
    <cfRule type="cellIs" dxfId="268" priority="204" stopIfTrue="1" operator="lessThan">
      <formula>G187</formula>
    </cfRule>
  </conditionalFormatting>
  <conditionalFormatting sqref="O187:O188">
    <cfRule type="cellIs" dxfId="267" priority="203" stopIfTrue="1" operator="lessThan">
      <formula>G187</formula>
    </cfRule>
  </conditionalFormatting>
  <conditionalFormatting sqref="O187:O188">
    <cfRule type="cellIs" dxfId="266" priority="202" stopIfTrue="1" operator="lessThan">
      <formula>G187</formula>
    </cfRule>
  </conditionalFormatting>
  <conditionalFormatting sqref="O187:O188">
    <cfRule type="cellIs" dxfId="265" priority="201" stopIfTrue="1" operator="lessThan">
      <formula>G187</formula>
    </cfRule>
  </conditionalFormatting>
  <conditionalFormatting sqref="O187:O188">
    <cfRule type="cellIs" dxfId="264" priority="200" stopIfTrue="1" operator="lessThan">
      <formula>G187</formula>
    </cfRule>
  </conditionalFormatting>
  <conditionalFormatting sqref="O187:O188">
    <cfRule type="cellIs" dxfId="263" priority="199" stopIfTrue="1" operator="lessThan">
      <formula>G187</formula>
    </cfRule>
  </conditionalFormatting>
  <conditionalFormatting sqref="O187:O188">
    <cfRule type="cellIs" dxfId="262" priority="198" stopIfTrue="1" operator="lessThan">
      <formula>G187</formula>
    </cfRule>
  </conditionalFormatting>
  <conditionalFormatting sqref="O187:O188">
    <cfRule type="cellIs" dxfId="261" priority="197" stopIfTrue="1" operator="lessThan">
      <formula>G187</formula>
    </cfRule>
  </conditionalFormatting>
  <conditionalFormatting sqref="O187:O188">
    <cfRule type="cellIs" dxfId="260" priority="196" stopIfTrue="1" operator="lessThan">
      <formula>G187</formula>
    </cfRule>
  </conditionalFormatting>
  <conditionalFormatting sqref="O187:O188">
    <cfRule type="cellIs" dxfId="259" priority="195" stopIfTrue="1" operator="lessThan">
      <formula>G187</formula>
    </cfRule>
  </conditionalFormatting>
  <conditionalFormatting sqref="O187:O188">
    <cfRule type="cellIs" dxfId="258" priority="194" stopIfTrue="1" operator="lessThan">
      <formula>G187</formula>
    </cfRule>
  </conditionalFormatting>
  <conditionalFormatting sqref="O187:O188">
    <cfRule type="cellIs" dxfId="257" priority="193" stopIfTrue="1" operator="lessThan">
      <formula>G187</formula>
    </cfRule>
  </conditionalFormatting>
  <conditionalFormatting sqref="O187:O188">
    <cfRule type="cellIs" dxfId="256" priority="192" stopIfTrue="1" operator="lessThan">
      <formula>G187</formula>
    </cfRule>
  </conditionalFormatting>
  <conditionalFormatting sqref="O187:O188">
    <cfRule type="cellIs" dxfId="255" priority="191" stopIfTrue="1" operator="lessThan">
      <formula>G187</formula>
    </cfRule>
  </conditionalFormatting>
  <conditionalFormatting sqref="O187:O188">
    <cfRule type="cellIs" dxfId="254" priority="190" stopIfTrue="1" operator="lessThan">
      <formula>G187</formula>
    </cfRule>
  </conditionalFormatting>
  <conditionalFormatting sqref="O187:O188">
    <cfRule type="cellIs" dxfId="253" priority="189" stopIfTrue="1" operator="lessThan">
      <formula>G187</formula>
    </cfRule>
  </conditionalFormatting>
  <conditionalFormatting sqref="O187:O188">
    <cfRule type="cellIs" dxfId="252" priority="188" stopIfTrue="1" operator="lessThan">
      <formula>G187</formula>
    </cfRule>
  </conditionalFormatting>
  <conditionalFormatting sqref="O187:O188">
    <cfRule type="cellIs" dxfId="251" priority="187" stopIfTrue="1" operator="lessThan">
      <formula>G187</formula>
    </cfRule>
  </conditionalFormatting>
  <conditionalFormatting sqref="O187:O188">
    <cfRule type="cellIs" dxfId="250" priority="186" stopIfTrue="1" operator="lessThan">
      <formula>G187</formula>
    </cfRule>
  </conditionalFormatting>
  <conditionalFormatting sqref="O187:O188">
    <cfRule type="cellIs" dxfId="249" priority="185" stopIfTrue="1" operator="lessThan">
      <formula>G187</formula>
    </cfRule>
  </conditionalFormatting>
  <conditionalFormatting sqref="O187:O188">
    <cfRule type="cellIs" dxfId="248" priority="184" stopIfTrue="1" operator="lessThan">
      <formula>G187</formula>
    </cfRule>
  </conditionalFormatting>
  <conditionalFormatting sqref="O187:O188">
    <cfRule type="cellIs" dxfId="247" priority="183" stopIfTrue="1" operator="lessThan">
      <formula>G187</formula>
    </cfRule>
  </conditionalFormatting>
  <conditionalFormatting sqref="O187:O188">
    <cfRule type="cellIs" dxfId="246" priority="182" stopIfTrue="1" operator="lessThan">
      <formula>G187</formula>
    </cfRule>
  </conditionalFormatting>
  <conditionalFormatting sqref="O187:O188">
    <cfRule type="cellIs" dxfId="245" priority="181" stopIfTrue="1" operator="lessThan">
      <formula>G187</formula>
    </cfRule>
  </conditionalFormatting>
  <conditionalFormatting sqref="O187:O188">
    <cfRule type="cellIs" dxfId="244" priority="180" stopIfTrue="1" operator="lessThan">
      <formula>G187</formula>
    </cfRule>
  </conditionalFormatting>
  <conditionalFormatting sqref="O187:O188">
    <cfRule type="cellIs" dxfId="243" priority="179" stopIfTrue="1" operator="lessThan">
      <formula>G187</formula>
    </cfRule>
  </conditionalFormatting>
  <conditionalFormatting sqref="O187:O188">
    <cfRule type="cellIs" dxfId="242" priority="178" stopIfTrue="1" operator="lessThan">
      <formula>G187</formula>
    </cfRule>
  </conditionalFormatting>
  <conditionalFormatting sqref="O187:O188">
    <cfRule type="cellIs" dxfId="241" priority="177" stopIfTrue="1" operator="lessThan">
      <formula>G187</formula>
    </cfRule>
  </conditionalFormatting>
  <conditionalFormatting sqref="O187:O188">
    <cfRule type="cellIs" dxfId="240" priority="176" stopIfTrue="1" operator="lessThan">
      <formula>G187</formula>
    </cfRule>
  </conditionalFormatting>
  <conditionalFormatting sqref="O187:O188">
    <cfRule type="cellIs" dxfId="239" priority="175" stopIfTrue="1" operator="lessThan">
      <formula>G187</formula>
    </cfRule>
  </conditionalFormatting>
  <conditionalFormatting sqref="O187:O188">
    <cfRule type="cellIs" dxfId="238" priority="174" stopIfTrue="1" operator="lessThan">
      <formula>G187</formula>
    </cfRule>
  </conditionalFormatting>
  <conditionalFormatting sqref="O187:O188">
    <cfRule type="cellIs" dxfId="237" priority="173" stopIfTrue="1" operator="lessThan">
      <formula>G187</formula>
    </cfRule>
  </conditionalFormatting>
  <conditionalFormatting sqref="O187:O188">
    <cfRule type="cellIs" dxfId="236" priority="172" stopIfTrue="1" operator="lessThan">
      <formula>G187</formula>
    </cfRule>
  </conditionalFormatting>
  <conditionalFormatting sqref="O187:O188">
    <cfRule type="cellIs" dxfId="235" priority="171" stopIfTrue="1" operator="lessThan">
      <formula>G187</formula>
    </cfRule>
  </conditionalFormatting>
  <conditionalFormatting sqref="O187:O188">
    <cfRule type="cellIs" dxfId="234" priority="170" stopIfTrue="1" operator="lessThan">
      <formula>G187</formula>
    </cfRule>
  </conditionalFormatting>
  <conditionalFormatting sqref="O187:O188">
    <cfRule type="cellIs" dxfId="233" priority="169" stopIfTrue="1" operator="lessThan">
      <formula>G187</formula>
    </cfRule>
  </conditionalFormatting>
  <conditionalFormatting sqref="O187:O188">
    <cfRule type="cellIs" dxfId="232" priority="168" stopIfTrue="1" operator="lessThan">
      <formula>G187</formula>
    </cfRule>
  </conditionalFormatting>
  <conditionalFormatting sqref="O187:O188">
    <cfRule type="cellIs" dxfId="231" priority="167" stopIfTrue="1" operator="lessThan">
      <formula>G187</formula>
    </cfRule>
  </conditionalFormatting>
  <conditionalFormatting sqref="O187:O188">
    <cfRule type="cellIs" dxfId="230" priority="166" stopIfTrue="1" operator="lessThan">
      <formula>G187</formula>
    </cfRule>
  </conditionalFormatting>
  <conditionalFormatting sqref="O187:O188">
    <cfRule type="cellIs" dxfId="229" priority="165" stopIfTrue="1" operator="lessThan">
      <formula>G187</formula>
    </cfRule>
  </conditionalFormatting>
  <conditionalFormatting sqref="O187:O188">
    <cfRule type="cellIs" dxfId="228" priority="164" stopIfTrue="1" operator="lessThan">
      <formula>G187</formula>
    </cfRule>
  </conditionalFormatting>
  <conditionalFormatting sqref="O187:O188">
    <cfRule type="cellIs" dxfId="227" priority="163" stopIfTrue="1" operator="lessThan">
      <formula>G187</formula>
    </cfRule>
  </conditionalFormatting>
  <conditionalFormatting sqref="O187:O188">
    <cfRule type="cellIs" dxfId="226" priority="162" stopIfTrue="1" operator="lessThan">
      <formula>G187</formula>
    </cfRule>
  </conditionalFormatting>
  <conditionalFormatting sqref="O187:O188">
    <cfRule type="cellIs" dxfId="225" priority="161" stopIfTrue="1" operator="lessThan">
      <formula>G187</formula>
    </cfRule>
  </conditionalFormatting>
  <conditionalFormatting sqref="O187:O188">
    <cfRule type="cellIs" dxfId="224" priority="160" stopIfTrue="1" operator="lessThan">
      <formula>G187</formula>
    </cfRule>
  </conditionalFormatting>
  <conditionalFormatting sqref="O187:O188">
    <cfRule type="cellIs" dxfId="223" priority="159" stopIfTrue="1" operator="lessThan">
      <formula>G187</formula>
    </cfRule>
  </conditionalFormatting>
  <conditionalFormatting sqref="O187:O188">
    <cfRule type="cellIs" dxfId="222" priority="158" stopIfTrue="1" operator="lessThan">
      <formula>G187</formula>
    </cfRule>
  </conditionalFormatting>
  <conditionalFormatting sqref="O187:O188">
    <cfRule type="cellIs" dxfId="221" priority="157" stopIfTrue="1" operator="lessThan">
      <formula>G187</formula>
    </cfRule>
  </conditionalFormatting>
  <conditionalFormatting sqref="O187:O188">
    <cfRule type="cellIs" dxfId="220" priority="156" stopIfTrue="1" operator="lessThan">
      <formula>G187</formula>
    </cfRule>
  </conditionalFormatting>
  <conditionalFormatting sqref="O187:O188">
    <cfRule type="cellIs" dxfId="219" priority="155" stopIfTrue="1" operator="lessThan">
      <formula>G187</formula>
    </cfRule>
  </conditionalFormatting>
  <conditionalFormatting sqref="O187:O188">
    <cfRule type="cellIs" dxfId="218" priority="154" stopIfTrue="1" operator="lessThan">
      <formula>G187</formula>
    </cfRule>
  </conditionalFormatting>
  <conditionalFormatting sqref="O187:O188">
    <cfRule type="cellIs" dxfId="217" priority="153" stopIfTrue="1" operator="lessThan">
      <formula>G187</formula>
    </cfRule>
  </conditionalFormatting>
  <conditionalFormatting sqref="O187:O188">
    <cfRule type="cellIs" dxfId="216" priority="152" stopIfTrue="1" operator="lessThan">
      <formula>G187</formula>
    </cfRule>
  </conditionalFormatting>
  <conditionalFormatting sqref="O187:O188">
    <cfRule type="cellIs" dxfId="215" priority="151" stopIfTrue="1" operator="lessThan">
      <formula>G187</formula>
    </cfRule>
  </conditionalFormatting>
  <conditionalFormatting sqref="O187:O188">
    <cfRule type="cellIs" dxfId="214" priority="150" stopIfTrue="1" operator="lessThan">
      <formula>G187</formula>
    </cfRule>
  </conditionalFormatting>
  <conditionalFormatting sqref="O187:O188">
    <cfRule type="cellIs" dxfId="213" priority="149" stopIfTrue="1" operator="lessThan">
      <formula>G187</formula>
    </cfRule>
  </conditionalFormatting>
  <conditionalFormatting sqref="O187:O188">
    <cfRule type="cellIs" dxfId="212" priority="148" stopIfTrue="1" operator="lessThan">
      <formula>G187</formula>
    </cfRule>
  </conditionalFormatting>
  <conditionalFormatting sqref="O187:O188">
    <cfRule type="cellIs" dxfId="211" priority="147" stopIfTrue="1" operator="lessThan">
      <formula>G187</formula>
    </cfRule>
  </conditionalFormatting>
  <conditionalFormatting sqref="O187:O188">
    <cfRule type="cellIs" dxfId="210" priority="146" stopIfTrue="1" operator="lessThan">
      <formula>G187</formula>
    </cfRule>
  </conditionalFormatting>
  <conditionalFormatting sqref="O187:O188">
    <cfRule type="cellIs" dxfId="209" priority="145" stopIfTrue="1" operator="lessThan">
      <formula>G187</formula>
    </cfRule>
  </conditionalFormatting>
  <conditionalFormatting sqref="O187:O188">
    <cfRule type="cellIs" dxfId="208" priority="144" stopIfTrue="1" operator="lessThan">
      <formula>G187</formula>
    </cfRule>
  </conditionalFormatting>
  <conditionalFormatting sqref="O187:O188">
    <cfRule type="cellIs" dxfId="207" priority="143" stopIfTrue="1" operator="lessThan">
      <formula>G187</formula>
    </cfRule>
  </conditionalFormatting>
  <conditionalFormatting sqref="O187:O188">
    <cfRule type="cellIs" dxfId="206" priority="142" stopIfTrue="1" operator="lessThan">
      <formula>G187</formula>
    </cfRule>
  </conditionalFormatting>
  <conditionalFormatting sqref="O187:O188">
    <cfRule type="cellIs" dxfId="205" priority="141" stopIfTrue="1" operator="lessThan">
      <formula>G187</formula>
    </cfRule>
  </conditionalFormatting>
  <conditionalFormatting sqref="O187:O188">
    <cfRule type="cellIs" dxfId="204" priority="140" stopIfTrue="1" operator="lessThan">
      <formula>G187</formula>
    </cfRule>
  </conditionalFormatting>
  <conditionalFormatting sqref="O187:O188">
    <cfRule type="cellIs" dxfId="203" priority="139" stopIfTrue="1" operator="lessThan">
      <formula>G187</formula>
    </cfRule>
  </conditionalFormatting>
  <conditionalFormatting sqref="O187:O188">
    <cfRule type="cellIs" dxfId="202" priority="138" stopIfTrue="1" operator="lessThan">
      <formula>G187</formula>
    </cfRule>
  </conditionalFormatting>
  <conditionalFormatting sqref="O187:O188">
    <cfRule type="cellIs" dxfId="201" priority="137" stopIfTrue="1" operator="lessThan">
      <formula>G187</formula>
    </cfRule>
  </conditionalFormatting>
  <conditionalFormatting sqref="O187:O188">
    <cfRule type="cellIs" dxfId="200" priority="136" stopIfTrue="1" operator="lessThan">
      <formula>G187</formula>
    </cfRule>
  </conditionalFormatting>
  <conditionalFormatting sqref="O187:O188">
    <cfRule type="cellIs" dxfId="199" priority="135" stopIfTrue="1" operator="lessThan">
      <formula>G187</formula>
    </cfRule>
  </conditionalFormatting>
  <conditionalFormatting sqref="O187:O188">
    <cfRule type="cellIs" dxfId="198" priority="134" stopIfTrue="1" operator="lessThan">
      <formula>G187</formula>
    </cfRule>
  </conditionalFormatting>
  <conditionalFormatting sqref="O187:O188">
    <cfRule type="cellIs" dxfId="197" priority="133" stopIfTrue="1" operator="lessThan">
      <formula>G187</formula>
    </cfRule>
  </conditionalFormatting>
  <conditionalFormatting sqref="O187:O188">
    <cfRule type="cellIs" dxfId="196" priority="132" stopIfTrue="1" operator="lessThan">
      <formula>G187</formula>
    </cfRule>
  </conditionalFormatting>
  <conditionalFormatting sqref="O187:O188">
    <cfRule type="cellIs" dxfId="195" priority="131" stopIfTrue="1" operator="lessThan">
      <formula>G187</formula>
    </cfRule>
  </conditionalFormatting>
  <conditionalFormatting sqref="O187:O188">
    <cfRule type="cellIs" dxfId="194" priority="130" stopIfTrue="1" operator="lessThan">
      <formula>G187</formula>
    </cfRule>
  </conditionalFormatting>
  <conditionalFormatting sqref="O187:O188">
    <cfRule type="cellIs" dxfId="193" priority="129" stopIfTrue="1" operator="lessThan">
      <formula>G187</formula>
    </cfRule>
  </conditionalFormatting>
  <conditionalFormatting sqref="O187:O188">
    <cfRule type="cellIs" dxfId="192" priority="128" stopIfTrue="1" operator="lessThan">
      <formula>G187</formula>
    </cfRule>
  </conditionalFormatting>
  <conditionalFormatting sqref="O187:O188">
    <cfRule type="cellIs" dxfId="191" priority="127" stopIfTrue="1" operator="lessThan">
      <formula>G187</formula>
    </cfRule>
  </conditionalFormatting>
  <conditionalFormatting sqref="O187:O188">
    <cfRule type="cellIs" dxfId="190" priority="126" stopIfTrue="1" operator="lessThan">
      <formula>G187</formula>
    </cfRule>
  </conditionalFormatting>
  <conditionalFormatting sqref="O187:O188">
    <cfRule type="cellIs" dxfId="189" priority="125" stopIfTrue="1" operator="lessThan">
      <formula>G187</formula>
    </cfRule>
  </conditionalFormatting>
  <conditionalFormatting sqref="O187:O188">
    <cfRule type="cellIs" dxfId="188" priority="124" stopIfTrue="1" operator="lessThan">
      <formula>G187</formula>
    </cfRule>
  </conditionalFormatting>
  <conditionalFormatting sqref="O187:O188">
    <cfRule type="cellIs" dxfId="187" priority="123" stopIfTrue="1" operator="lessThan">
      <formula>G187</formula>
    </cfRule>
  </conditionalFormatting>
  <conditionalFormatting sqref="O187:O188">
    <cfRule type="cellIs" dxfId="186" priority="122" stopIfTrue="1" operator="lessThan">
      <formula>G187</formula>
    </cfRule>
  </conditionalFormatting>
  <conditionalFormatting sqref="O187:O188">
    <cfRule type="cellIs" dxfId="185" priority="121" stopIfTrue="1" operator="lessThan">
      <formula>G187</formula>
    </cfRule>
  </conditionalFormatting>
  <conditionalFormatting sqref="O187:O188">
    <cfRule type="cellIs" dxfId="184" priority="120" stopIfTrue="1" operator="lessThan">
      <formula>G187</formula>
    </cfRule>
  </conditionalFormatting>
  <conditionalFormatting sqref="O187:O188">
    <cfRule type="cellIs" dxfId="183" priority="119" stopIfTrue="1" operator="lessThan">
      <formula>G187</formula>
    </cfRule>
  </conditionalFormatting>
  <conditionalFormatting sqref="O187:O188">
    <cfRule type="cellIs" dxfId="182" priority="118" stopIfTrue="1" operator="lessThan">
      <formula>G187</formula>
    </cfRule>
  </conditionalFormatting>
  <conditionalFormatting sqref="O187:O188">
    <cfRule type="cellIs" dxfId="181" priority="117" stopIfTrue="1" operator="lessThan">
      <formula>G187</formula>
    </cfRule>
  </conditionalFormatting>
  <conditionalFormatting sqref="O187:O188">
    <cfRule type="cellIs" dxfId="180" priority="116" stopIfTrue="1" operator="lessThan">
      <formula>G187</formula>
    </cfRule>
  </conditionalFormatting>
  <conditionalFormatting sqref="O187:O188">
    <cfRule type="cellIs" dxfId="179" priority="115" stopIfTrue="1" operator="lessThan">
      <formula>G187</formula>
    </cfRule>
  </conditionalFormatting>
  <conditionalFormatting sqref="O187:O188">
    <cfRule type="cellIs" dxfId="178" priority="114" stopIfTrue="1" operator="lessThan">
      <formula>G187</formula>
    </cfRule>
  </conditionalFormatting>
  <conditionalFormatting sqref="O187:O188">
    <cfRule type="cellIs" dxfId="177" priority="113" stopIfTrue="1" operator="lessThan">
      <formula>G187</formula>
    </cfRule>
  </conditionalFormatting>
  <conditionalFormatting sqref="O187:O188">
    <cfRule type="cellIs" dxfId="176" priority="112" stopIfTrue="1" operator="lessThan">
      <formula>G187</formula>
    </cfRule>
  </conditionalFormatting>
  <conditionalFormatting sqref="O187:O188">
    <cfRule type="cellIs" dxfId="175" priority="111" stopIfTrue="1" operator="lessThan">
      <formula>G187</formula>
    </cfRule>
  </conditionalFormatting>
  <conditionalFormatting sqref="O187:O188">
    <cfRule type="cellIs" dxfId="174" priority="110" stopIfTrue="1" operator="lessThan">
      <formula>G187</formula>
    </cfRule>
  </conditionalFormatting>
  <conditionalFormatting sqref="O187:O188">
    <cfRule type="cellIs" dxfId="173" priority="109" stopIfTrue="1" operator="lessThan">
      <formula>G187</formula>
    </cfRule>
  </conditionalFormatting>
  <conditionalFormatting sqref="O187:O188">
    <cfRule type="cellIs" dxfId="172" priority="108" stopIfTrue="1" operator="lessThan">
      <formula>G187</formula>
    </cfRule>
  </conditionalFormatting>
  <conditionalFormatting sqref="O187:O188">
    <cfRule type="cellIs" dxfId="171" priority="107" stopIfTrue="1" operator="lessThan">
      <formula>G187</formula>
    </cfRule>
  </conditionalFormatting>
  <conditionalFormatting sqref="O187:O188">
    <cfRule type="cellIs" dxfId="170" priority="106" stopIfTrue="1" operator="lessThan">
      <formula>G187</formula>
    </cfRule>
  </conditionalFormatting>
  <conditionalFormatting sqref="O187:O188">
    <cfRule type="cellIs" dxfId="169" priority="105" stopIfTrue="1" operator="lessThan">
      <formula>G187</formula>
    </cfRule>
  </conditionalFormatting>
  <conditionalFormatting sqref="O187:O188">
    <cfRule type="cellIs" dxfId="168" priority="104" stopIfTrue="1" operator="lessThan">
      <formula>G187</formula>
    </cfRule>
  </conditionalFormatting>
  <conditionalFormatting sqref="O187:O188">
    <cfRule type="cellIs" dxfId="167" priority="103" stopIfTrue="1" operator="lessThan">
      <formula>G187</formula>
    </cfRule>
  </conditionalFormatting>
  <conditionalFormatting sqref="O187:O188">
    <cfRule type="cellIs" dxfId="166" priority="102" stopIfTrue="1" operator="lessThan">
      <formula>G187</formula>
    </cfRule>
  </conditionalFormatting>
  <conditionalFormatting sqref="O187:O188">
    <cfRule type="cellIs" dxfId="165" priority="101" stopIfTrue="1" operator="lessThan">
      <formula>G187</formula>
    </cfRule>
  </conditionalFormatting>
  <conditionalFormatting sqref="O187:O188">
    <cfRule type="cellIs" dxfId="164" priority="100" stopIfTrue="1" operator="lessThan">
      <formula>G187</formula>
    </cfRule>
  </conditionalFormatting>
  <conditionalFormatting sqref="O187:O188">
    <cfRule type="cellIs" dxfId="163" priority="99" stopIfTrue="1" operator="lessThan">
      <formula>G187</formula>
    </cfRule>
  </conditionalFormatting>
  <conditionalFormatting sqref="O187:O188">
    <cfRule type="cellIs" dxfId="162" priority="98" stopIfTrue="1" operator="lessThan">
      <formula>G187</formula>
    </cfRule>
  </conditionalFormatting>
  <conditionalFormatting sqref="O187:O188">
    <cfRule type="cellIs" dxfId="161" priority="97" stopIfTrue="1" operator="lessThan">
      <formula>G187</formula>
    </cfRule>
  </conditionalFormatting>
  <conditionalFormatting sqref="O187:O188">
    <cfRule type="cellIs" dxfId="160" priority="96" stopIfTrue="1" operator="lessThan">
      <formula>G187</formula>
    </cfRule>
  </conditionalFormatting>
  <conditionalFormatting sqref="O187:O188">
    <cfRule type="cellIs" dxfId="159" priority="95" stopIfTrue="1" operator="lessThan">
      <formula>G187</formula>
    </cfRule>
  </conditionalFormatting>
  <conditionalFormatting sqref="O187:O188">
    <cfRule type="cellIs" dxfId="158" priority="94" stopIfTrue="1" operator="lessThan">
      <formula>G187</formula>
    </cfRule>
  </conditionalFormatting>
  <conditionalFormatting sqref="O187:O188">
    <cfRule type="cellIs" dxfId="157" priority="93" stopIfTrue="1" operator="lessThan">
      <formula>G187</formula>
    </cfRule>
  </conditionalFormatting>
  <conditionalFormatting sqref="O187:O188">
    <cfRule type="cellIs" dxfId="156" priority="92" stopIfTrue="1" operator="lessThan">
      <formula>G187</formula>
    </cfRule>
  </conditionalFormatting>
  <conditionalFormatting sqref="O187:O188">
    <cfRule type="cellIs" dxfId="155" priority="91" stopIfTrue="1" operator="lessThan">
      <formula>G187</formula>
    </cfRule>
  </conditionalFormatting>
  <conditionalFormatting sqref="O187:O188">
    <cfRule type="cellIs" dxfId="154" priority="90" stopIfTrue="1" operator="lessThan">
      <formula>G187</formula>
    </cfRule>
  </conditionalFormatting>
  <conditionalFormatting sqref="O187:O188">
    <cfRule type="cellIs" dxfId="153" priority="89" stopIfTrue="1" operator="lessThan">
      <formula>G187</formula>
    </cfRule>
  </conditionalFormatting>
  <conditionalFormatting sqref="O187:O188">
    <cfRule type="cellIs" dxfId="152" priority="88" stopIfTrue="1" operator="lessThan">
      <formula>G187</formula>
    </cfRule>
  </conditionalFormatting>
  <conditionalFormatting sqref="O187:O188">
    <cfRule type="cellIs" dxfId="151" priority="87" stopIfTrue="1" operator="lessThan">
      <formula>G187</formula>
    </cfRule>
  </conditionalFormatting>
  <conditionalFormatting sqref="O187:O188">
    <cfRule type="cellIs" dxfId="150" priority="86" stopIfTrue="1" operator="lessThan">
      <formula>G187</formula>
    </cfRule>
  </conditionalFormatting>
  <conditionalFormatting sqref="O187:O188">
    <cfRule type="cellIs" dxfId="149" priority="85" stopIfTrue="1" operator="lessThan">
      <formula>G187</formula>
    </cfRule>
  </conditionalFormatting>
  <conditionalFormatting sqref="O187:O188">
    <cfRule type="cellIs" dxfId="148" priority="84" stopIfTrue="1" operator="lessThan">
      <formula>G187</formula>
    </cfRule>
  </conditionalFormatting>
  <conditionalFormatting sqref="O187:O188">
    <cfRule type="cellIs" dxfId="147" priority="83" stopIfTrue="1" operator="lessThan">
      <formula>G187</formula>
    </cfRule>
  </conditionalFormatting>
  <conditionalFormatting sqref="O187:O188">
    <cfRule type="cellIs" dxfId="146" priority="82" stopIfTrue="1" operator="lessThan">
      <formula>G187</formula>
    </cfRule>
  </conditionalFormatting>
  <conditionalFormatting sqref="O187:O188">
    <cfRule type="cellIs" dxfId="145" priority="81" stopIfTrue="1" operator="lessThan">
      <formula>G187</formula>
    </cfRule>
  </conditionalFormatting>
  <conditionalFormatting sqref="O187:O188">
    <cfRule type="cellIs" dxfId="144" priority="80" stopIfTrue="1" operator="lessThan">
      <formula>G187</formula>
    </cfRule>
  </conditionalFormatting>
  <conditionalFormatting sqref="O187:O188">
    <cfRule type="cellIs" dxfId="143" priority="79" stopIfTrue="1" operator="lessThan">
      <formula>G187</formula>
    </cfRule>
  </conditionalFormatting>
  <conditionalFormatting sqref="O187:O188">
    <cfRule type="cellIs" dxfId="142" priority="78" stopIfTrue="1" operator="lessThan">
      <formula>G187</formula>
    </cfRule>
  </conditionalFormatting>
  <conditionalFormatting sqref="O187:O188">
    <cfRule type="cellIs" dxfId="141" priority="77" stopIfTrue="1" operator="lessThan">
      <formula>G187</formula>
    </cfRule>
  </conditionalFormatting>
  <conditionalFormatting sqref="O187:O188">
    <cfRule type="cellIs" dxfId="140" priority="76" stopIfTrue="1" operator="lessThan">
      <formula>G187</formula>
    </cfRule>
  </conditionalFormatting>
  <conditionalFormatting sqref="O187:O188">
    <cfRule type="cellIs" dxfId="139" priority="75" stopIfTrue="1" operator="lessThan">
      <formula>G187</formula>
    </cfRule>
  </conditionalFormatting>
  <conditionalFormatting sqref="O187:O188">
    <cfRule type="cellIs" dxfId="138" priority="74" stopIfTrue="1" operator="lessThan">
      <formula>G187</formula>
    </cfRule>
  </conditionalFormatting>
  <conditionalFormatting sqref="O187:O188">
    <cfRule type="cellIs" dxfId="137" priority="73" stopIfTrue="1" operator="lessThan">
      <formula>G187</formula>
    </cfRule>
  </conditionalFormatting>
  <conditionalFormatting sqref="O187:O188">
    <cfRule type="cellIs" dxfId="136" priority="72" stopIfTrue="1" operator="lessThan">
      <formula>G187</formula>
    </cfRule>
  </conditionalFormatting>
  <conditionalFormatting sqref="O187:O188">
    <cfRule type="cellIs" dxfId="135" priority="71" stopIfTrue="1" operator="lessThan">
      <formula>G187</formula>
    </cfRule>
  </conditionalFormatting>
  <conditionalFormatting sqref="O187:O188">
    <cfRule type="cellIs" dxfId="134" priority="70" stopIfTrue="1" operator="lessThan">
      <formula>G187</formula>
    </cfRule>
  </conditionalFormatting>
  <conditionalFormatting sqref="O187:O188">
    <cfRule type="cellIs" dxfId="133" priority="69" stopIfTrue="1" operator="lessThan">
      <formula>G187</formula>
    </cfRule>
  </conditionalFormatting>
  <conditionalFormatting sqref="O187:O188">
    <cfRule type="cellIs" dxfId="132" priority="68" stopIfTrue="1" operator="lessThan">
      <formula>G187</formula>
    </cfRule>
  </conditionalFormatting>
  <conditionalFormatting sqref="O187:O188">
    <cfRule type="cellIs" dxfId="131" priority="67" stopIfTrue="1" operator="lessThan">
      <formula>G187</formula>
    </cfRule>
  </conditionalFormatting>
  <conditionalFormatting sqref="O187:O188">
    <cfRule type="cellIs" dxfId="130" priority="66" stopIfTrue="1" operator="lessThan">
      <formula>G187</formula>
    </cfRule>
  </conditionalFormatting>
  <conditionalFormatting sqref="O187:O188">
    <cfRule type="cellIs" dxfId="129" priority="65" stopIfTrue="1" operator="lessThan">
      <formula>G187</formula>
    </cfRule>
  </conditionalFormatting>
  <conditionalFormatting sqref="O187:O188">
    <cfRule type="cellIs" dxfId="128" priority="64" stopIfTrue="1" operator="lessThan">
      <formula>G187</formula>
    </cfRule>
  </conditionalFormatting>
  <conditionalFormatting sqref="O187:O188">
    <cfRule type="cellIs" dxfId="127" priority="63" stopIfTrue="1" operator="lessThan">
      <formula>G187</formula>
    </cfRule>
  </conditionalFormatting>
  <conditionalFormatting sqref="O187:O188">
    <cfRule type="cellIs" dxfId="126" priority="62" stopIfTrue="1" operator="lessThan">
      <formula>G187</formula>
    </cfRule>
  </conditionalFormatting>
  <conditionalFormatting sqref="O187:O188">
    <cfRule type="cellIs" dxfId="125" priority="61" stopIfTrue="1" operator="lessThan">
      <formula>G187</formula>
    </cfRule>
  </conditionalFormatting>
  <conditionalFormatting sqref="O187:O188">
    <cfRule type="cellIs" dxfId="124" priority="60" stopIfTrue="1" operator="lessThan">
      <formula>G187</formula>
    </cfRule>
  </conditionalFormatting>
  <conditionalFormatting sqref="O187:O188">
    <cfRule type="cellIs" dxfId="123" priority="59" stopIfTrue="1" operator="lessThan">
      <formula>G187</formula>
    </cfRule>
  </conditionalFormatting>
  <conditionalFormatting sqref="O187:O188">
    <cfRule type="cellIs" dxfId="122" priority="58" stopIfTrue="1" operator="lessThan">
      <formula>G187</formula>
    </cfRule>
  </conditionalFormatting>
  <conditionalFormatting sqref="O187:O188">
    <cfRule type="cellIs" dxfId="121" priority="57" stopIfTrue="1" operator="lessThan">
      <formula>G187</formula>
    </cfRule>
  </conditionalFormatting>
  <conditionalFormatting sqref="O187:O188">
    <cfRule type="cellIs" dxfId="120" priority="56" stopIfTrue="1" operator="lessThan">
      <formula>G187</formula>
    </cfRule>
  </conditionalFormatting>
  <conditionalFormatting sqref="O187:O188">
    <cfRule type="cellIs" dxfId="119" priority="55" stopIfTrue="1" operator="lessThan">
      <formula>G187</formula>
    </cfRule>
  </conditionalFormatting>
  <conditionalFormatting sqref="O187:O188">
    <cfRule type="cellIs" dxfId="118" priority="54" stopIfTrue="1" operator="lessThan">
      <formula>G187</formula>
    </cfRule>
  </conditionalFormatting>
  <conditionalFormatting sqref="O187:O188">
    <cfRule type="cellIs" dxfId="117" priority="53" stopIfTrue="1" operator="lessThan">
      <formula>G187</formula>
    </cfRule>
  </conditionalFormatting>
  <conditionalFormatting sqref="O187:O188">
    <cfRule type="cellIs" dxfId="116" priority="52" stopIfTrue="1" operator="lessThan">
      <formula>G187</formula>
    </cfRule>
  </conditionalFormatting>
  <conditionalFormatting sqref="O187:O188">
    <cfRule type="cellIs" dxfId="115" priority="51" stopIfTrue="1" operator="lessThan">
      <formula>G187</formula>
    </cfRule>
  </conditionalFormatting>
  <conditionalFormatting sqref="O187:O188">
    <cfRule type="cellIs" dxfId="114" priority="50" stopIfTrue="1" operator="lessThan">
      <formula>G187</formula>
    </cfRule>
  </conditionalFormatting>
  <conditionalFormatting sqref="O187:O188">
    <cfRule type="cellIs" dxfId="113" priority="49" stopIfTrue="1" operator="lessThan">
      <formula>G187</formula>
    </cfRule>
  </conditionalFormatting>
  <conditionalFormatting sqref="O187:O188">
    <cfRule type="cellIs" dxfId="112" priority="48" stopIfTrue="1" operator="lessThan">
      <formula>G187</formula>
    </cfRule>
  </conditionalFormatting>
  <conditionalFormatting sqref="O187:O188">
    <cfRule type="cellIs" dxfId="111" priority="47" stopIfTrue="1" operator="lessThan">
      <formula>G187</formula>
    </cfRule>
  </conditionalFormatting>
  <conditionalFormatting sqref="O187:O188">
    <cfRule type="cellIs" dxfId="110" priority="46" stopIfTrue="1" operator="lessThan">
      <formula>G187</formula>
    </cfRule>
  </conditionalFormatting>
  <conditionalFormatting sqref="O187:O188">
    <cfRule type="cellIs" dxfId="109" priority="45" stopIfTrue="1" operator="lessThan">
      <formula>G187</formula>
    </cfRule>
  </conditionalFormatting>
  <conditionalFormatting sqref="O187:O188">
    <cfRule type="cellIs" dxfId="108" priority="44" stopIfTrue="1" operator="lessThan">
      <formula>G187</formula>
    </cfRule>
  </conditionalFormatting>
  <conditionalFormatting sqref="O187:O188">
    <cfRule type="cellIs" dxfId="107" priority="43" stopIfTrue="1" operator="lessThan">
      <formula>G187</formula>
    </cfRule>
  </conditionalFormatting>
  <conditionalFormatting sqref="O187:O188">
    <cfRule type="cellIs" dxfId="106" priority="42" stopIfTrue="1" operator="lessThan">
      <formula>G187</formula>
    </cfRule>
  </conditionalFormatting>
  <conditionalFormatting sqref="O187:O188">
    <cfRule type="cellIs" dxfId="105" priority="41" stopIfTrue="1" operator="lessThan">
      <formula>G187</formula>
    </cfRule>
  </conditionalFormatting>
  <conditionalFormatting sqref="O187:O188">
    <cfRule type="cellIs" dxfId="104" priority="40" stopIfTrue="1" operator="lessThan">
      <formula>G187</formula>
    </cfRule>
  </conditionalFormatting>
  <conditionalFormatting sqref="O187:O188">
    <cfRule type="cellIs" dxfId="103" priority="39" stopIfTrue="1" operator="lessThan">
      <formula>G187</formula>
    </cfRule>
  </conditionalFormatting>
  <conditionalFormatting sqref="O187:O188">
    <cfRule type="cellIs" dxfId="102" priority="38" stopIfTrue="1" operator="lessThan">
      <formula>G187</formula>
    </cfRule>
  </conditionalFormatting>
  <conditionalFormatting sqref="O187:O188">
    <cfRule type="cellIs" dxfId="101" priority="37" stopIfTrue="1" operator="lessThan">
      <formula>G187</formula>
    </cfRule>
  </conditionalFormatting>
  <conditionalFormatting sqref="Y187:Y188">
    <cfRule type="cellIs" dxfId="100" priority="36" stopIfTrue="1" operator="lessThan">
      <formula>J187</formula>
    </cfRule>
  </conditionalFormatting>
  <conditionalFormatting sqref="Y187:Y188">
    <cfRule type="cellIs" dxfId="99" priority="35" stopIfTrue="1" operator="lessThan">
      <formula>J187</formula>
    </cfRule>
  </conditionalFormatting>
  <conditionalFormatting sqref="Y187:Y188">
    <cfRule type="cellIs" dxfId="98" priority="34" stopIfTrue="1" operator="lessThan">
      <formula>J187</formula>
    </cfRule>
  </conditionalFormatting>
  <conditionalFormatting sqref="Y187:Y188">
    <cfRule type="cellIs" dxfId="97" priority="33" stopIfTrue="1" operator="lessThan">
      <formula>J187</formula>
    </cfRule>
  </conditionalFormatting>
  <conditionalFormatting sqref="Y187:Y188">
    <cfRule type="cellIs" dxfId="96" priority="32" stopIfTrue="1" operator="lessThan">
      <formula>J187</formula>
    </cfRule>
  </conditionalFormatting>
  <conditionalFormatting sqref="Y187:Y188">
    <cfRule type="cellIs" dxfId="95" priority="31" stopIfTrue="1" operator="lessThan">
      <formula>J187</formula>
    </cfRule>
  </conditionalFormatting>
  <conditionalFormatting sqref="Y187:Y188">
    <cfRule type="cellIs" dxfId="94" priority="30" stopIfTrue="1" operator="lessThan">
      <formula>J187</formula>
    </cfRule>
  </conditionalFormatting>
  <conditionalFormatting sqref="Y187:Y188">
    <cfRule type="cellIs" dxfId="93" priority="29" stopIfTrue="1" operator="lessThan">
      <formula>J187</formula>
    </cfRule>
  </conditionalFormatting>
  <conditionalFormatting sqref="Y187:Y188">
    <cfRule type="cellIs" dxfId="92" priority="28" stopIfTrue="1" operator="lessThan">
      <formula>J187</formula>
    </cfRule>
  </conditionalFormatting>
  <conditionalFormatting sqref="Y187:Y188">
    <cfRule type="cellIs" dxfId="91" priority="27" stopIfTrue="1" operator="lessThan">
      <formula>J187</formula>
    </cfRule>
  </conditionalFormatting>
  <conditionalFormatting sqref="Y187:Y188">
    <cfRule type="cellIs" dxfId="90" priority="26" stopIfTrue="1" operator="lessThan">
      <formula>J187</formula>
    </cfRule>
  </conditionalFormatting>
  <conditionalFormatting sqref="Y187:Y188">
    <cfRule type="cellIs" dxfId="89" priority="25" stopIfTrue="1" operator="lessThan">
      <formula>J187</formula>
    </cfRule>
  </conditionalFormatting>
  <conditionalFormatting sqref="X187:X188">
    <cfRule type="cellIs" dxfId="88" priority="24" stopIfTrue="1" operator="lessThan">
      <formula>J187</formula>
    </cfRule>
  </conditionalFormatting>
  <conditionalFormatting sqref="X187:X188">
    <cfRule type="cellIs" dxfId="87" priority="23" stopIfTrue="1" operator="lessThan">
      <formula>J187</formula>
    </cfRule>
  </conditionalFormatting>
  <conditionalFormatting sqref="X187:X188">
    <cfRule type="cellIs" dxfId="86" priority="22" stopIfTrue="1" operator="lessThan">
      <formula>J187</formula>
    </cfRule>
  </conditionalFormatting>
  <conditionalFormatting sqref="Y187:Y188">
    <cfRule type="cellIs" dxfId="85" priority="21" stopIfTrue="1" operator="lessThan">
      <formula>J187</formula>
    </cfRule>
  </conditionalFormatting>
  <conditionalFormatting sqref="X187:X188">
    <cfRule type="cellIs" dxfId="84" priority="20" stopIfTrue="1" operator="lessThan">
      <formula>J187</formula>
    </cfRule>
  </conditionalFormatting>
  <conditionalFormatting sqref="X187:X188">
    <cfRule type="cellIs" dxfId="83" priority="19" stopIfTrue="1" operator="lessThan">
      <formula>J187</formula>
    </cfRule>
  </conditionalFormatting>
  <conditionalFormatting sqref="Y187:Y188">
    <cfRule type="cellIs" dxfId="82" priority="18" stopIfTrue="1" operator="lessThan">
      <formula>J187</formula>
    </cfRule>
  </conditionalFormatting>
  <conditionalFormatting sqref="Y187:Y188">
    <cfRule type="cellIs" dxfId="81" priority="17" stopIfTrue="1" operator="lessThan">
      <formula>J187</formula>
    </cfRule>
  </conditionalFormatting>
  <conditionalFormatting sqref="Y187:Y188">
    <cfRule type="cellIs" dxfId="80" priority="16" stopIfTrue="1" operator="lessThan">
      <formula>J187</formula>
    </cfRule>
  </conditionalFormatting>
  <conditionalFormatting sqref="Y187:Y188">
    <cfRule type="cellIs" dxfId="79" priority="15" stopIfTrue="1" operator="lessThan">
      <formula>J187</formula>
    </cfRule>
  </conditionalFormatting>
  <conditionalFormatting sqref="Y187:Y188">
    <cfRule type="cellIs" dxfId="78" priority="14" stopIfTrue="1" operator="lessThan">
      <formula>J187</formula>
    </cfRule>
  </conditionalFormatting>
  <conditionalFormatting sqref="Y187:Y188">
    <cfRule type="cellIs" dxfId="77" priority="13" stopIfTrue="1" operator="lessThan">
      <formula>J187</formula>
    </cfRule>
  </conditionalFormatting>
  <conditionalFormatting sqref="Y187:Y188">
    <cfRule type="cellIs" dxfId="76" priority="12" stopIfTrue="1" operator="lessThan">
      <formula>J187</formula>
    </cfRule>
  </conditionalFormatting>
  <conditionalFormatting sqref="Y187:Y188">
    <cfRule type="cellIs" dxfId="75" priority="11" stopIfTrue="1" operator="lessThan">
      <formula>J187</formula>
    </cfRule>
  </conditionalFormatting>
  <conditionalFormatting sqref="Y187:Y188">
    <cfRule type="cellIs" dxfId="74" priority="10" stopIfTrue="1" operator="lessThan">
      <formula>J187</formula>
    </cfRule>
  </conditionalFormatting>
  <conditionalFormatting sqref="Y187:Y188">
    <cfRule type="cellIs" dxfId="73" priority="9" stopIfTrue="1" operator="lessThan">
      <formula>J187</formula>
    </cfRule>
  </conditionalFormatting>
  <conditionalFormatting sqref="Y187:Y188">
    <cfRule type="cellIs" dxfId="72" priority="8" stopIfTrue="1" operator="lessThan">
      <formula>J187</formula>
    </cfRule>
  </conditionalFormatting>
  <conditionalFormatting sqref="Y187:Y188">
    <cfRule type="cellIs" dxfId="71" priority="7" stopIfTrue="1" operator="lessThan">
      <formula>J187</formula>
    </cfRule>
  </conditionalFormatting>
  <conditionalFormatting sqref="X187:X188">
    <cfRule type="cellIs" dxfId="70" priority="6" stopIfTrue="1" operator="lessThan">
      <formula>J187</formula>
    </cfRule>
  </conditionalFormatting>
  <conditionalFormatting sqref="X187:X188">
    <cfRule type="cellIs" dxfId="69" priority="5" stopIfTrue="1" operator="lessThan">
      <formula>J187</formula>
    </cfRule>
  </conditionalFormatting>
  <conditionalFormatting sqref="X187:X188">
    <cfRule type="cellIs" dxfId="68" priority="4" stopIfTrue="1" operator="lessThan">
      <formula>J187</formula>
    </cfRule>
  </conditionalFormatting>
  <conditionalFormatting sqref="Y187:Y188">
    <cfRule type="cellIs" dxfId="67" priority="3" stopIfTrue="1" operator="lessThan">
      <formula>J187</formula>
    </cfRule>
  </conditionalFormatting>
  <conditionalFormatting sqref="X187:X188">
    <cfRule type="cellIs" dxfId="66" priority="2" stopIfTrue="1" operator="lessThan">
      <formula>J187</formula>
    </cfRule>
  </conditionalFormatting>
  <conditionalFormatting sqref="X187:X188">
    <cfRule type="cellIs" dxfId="65" priority="1" stopIfTrue="1" operator="lessThan">
      <formula>J187</formula>
    </cfRule>
  </conditionalFormatting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8"/>
  <sheetViews>
    <sheetView workbookViewId="0">
      <selection activeCell="J25" sqref="J25"/>
    </sheetView>
  </sheetViews>
  <sheetFormatPr defaultColWidth="12" defaultRowHeight="12.75"/>
  <cols>
    <col min="1" max="1" width="11.33203125" style="32" customWidth="1"/>
    <col min="2" max="2" width="9.33203125" style="33" customWidth="1"/>
    <col min="3" max="3" width="12.33203125" style="34" customWidth="1"/>
    <col min="4" max="4" width="23.83203125" style="35" customWidth="1"/>
    <col min="5" max="5" width="9.33203125" style="33" customWidth="1"/>
    <col min="6" max="6" width="11.83203125" style="35" customWidth="1"/>
    <col min="7" max="7" width="11.83203125" style="33" customWidth="1"/>
    <col min="8" max="8" width="11.83203125" style="35" customWidth="1"/>
    <col min="9" max="9" width="6.1640625" style="33" customWidth="1"/>
    <col min="10" max="10" width="10.83203125" style="35" customWidth="1"/>
    <col min="11" max="11" width="9.5" style="35" customWidth="1"/>
    <col min="12" max="12" width="14.33203125" style="33" customWidth="1"/>
    <col min="13" max="14" width="9.33203125" style="33" customWidth="1"/>
    <col min="15" max="17" width="9.33203125" style="35" customWidth="1"/>
    <col min="18" max="18" width="13" style="35" customWidth="1"/>
    <col min="19" max="19" width="9" style="35" customWidth="1"/>
    <col min="20" max="20" width="9.33203125" style="33" customWidth="1"/>
    <col min="21" max="24" width="9.33203125" style="35" customWidth="1"/>
    <col min="25" max="25" width="9" style="35" customWidth="1"/>
    <col min="26" max="26" width="16" style="33" customWidth="1"/>
    <col min="27" max="16384" width="12" style="33"/>
  </cols>
  <sheetData>
    <row r="1" spans="1:25" ht="24.75" customHeight="1">
      <c r="A1" s="103" t="s">
        <v>9</v>
      </c>
      <c r="B1" s="104" t="s">
        <v>10</v>
      </c>
      <c r="C1" s="105" t="s">
        <v>11</v>
      </c>
      <c r="D1" s="104" t="s">
        <v>12</v>
      </c>
      <c r="F1" s="64" t="s">
        <v>28</v>
      </c>
    </row>
    <row r="2" spans="1:25" ht="15">
      <c r="A2" s="58">
        <v>26110</v>
      </c>
      <c r="B2" s="57">
        <v>76.120999999999995</v>
      </c>
      <c r="C2" s="57">
        <v>61.924999999999997</v>
      </c>
      <c r="D2" s="59">
        <f>B2-C2-(5.44+0.3+0.2)</f>
        <v>8.2559999999999967</v>
      </c>
      <c r="F2" s="119">
        <v>26620</v>
      </c>
      <c r="G2" s="120">
        <f ca="1">'excavation rate '!K5</f>
        <v>0</v>
      </c>
      <c r="H2" s="121">
        <f>F2+10</f>
        <v>26630</v>
      </c>
      <c r="J2" s="58">
        <f ca="1">G2</f>
        <v>0</v>
      </c>
      <c r="K2" s="62">
        <f ca="1">IF(ISNUMBER(G3),G3,F3)</f>
        <v>-276.94399999999246</v>
      </c>
      <c r="L2" s="122">
        <f ca="1">K2</f>
        <v>-276.94399999999246</v>
      </c>
      <c r="N2" s="65"/>
      <c r="O2" s="66"/>
      <c r="P2" s="66"/>
      <c r="Q2" s="66"/>
      <c r="R2" s="66"/>
      <c r="S2" s="66"/>
      <c r="T2" s="66"/>
      <c r="U2" s="66"/>
      <c r="V2" s="66"/>
      <c r="W2" s="66"/>
      <c r="X2" s="66"/>
      <c r="Y2" s="51"/>
    </row>
    <row r="3" spans="1:25" ht="14.25">
      <c r="A3" s="58">
        <f>A2+10</f>
        <v>26120</v>
      </c>
      <c r="B3" s="57">
        <v>76.19</v>
      </c>
      <c r="C3" s="118">
        <f>C2+(A3-A2)*0.02243</f>
        <v>62.149299999999997</v>
      </c>
      <c r="D3" s="59">
        <f t="shared" ref="D3:D66" si="0">B3-C3-(5.44+0.3+0.2)</f>
        <v>8.1006999999999998</v>
      </c>
      <c r="F3" s="60">
        <f>VLOOKUP(F2,A1:D90,4,0)</f>
        <v>22.530999999999974</v>
      </c>
      <c r="G3" s="61">
        <f ca="1">F3+(G2-F2)*((H3-F3)/(H2-F2))</f>
        <v>-276.94399999999246</v>
      </c>
      <c r="H3" s="60">
        <f>VLOOKUP(H2,A1:D90,4,0)</f>
        <v>22.643499999999971</v>
      </c>
      <c r="J3" s="58">
        <f ca="1">J2</f>
        <v>0</v>
      </c>
      <c r="K3" s="57">
        <v>0</v>
      </c>
      <c r="L3" s="79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1"/>
    </row>
    <row r="4" spans="1:25" ht="14.25">
      <c r="A4" s="58">
        <f t="shared" ref="A4:A67" si="1">A3+10</f>
        <v>26130</v>
      </c>
      <c r="B4" s="57">
        <v>77.805999999999997</v>
      </c>
      <c r="C4" s="118">
        <f t="shared" ref="C4:C19" si="2">C3+(A4-A3)*0.02243</f>
        <v>62.373599999999996</v>
      </c>
      <c r="D4" s="59">
        <f t="shared" si="0"/>
        <v>9.4923999999999999</v>
      </c>
      <c r="F4" s="33"/>
      <c r="H4" s="33"/>
      <c r="J4" s="50"/>
      <c r="K4" s="33"/>
      <c r="L4" s="79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51"/>
    </row>
    <row r="5" spans="1:25" ht="15.75">
      <c r="A5" s="58">
        <f t="shared" si="1"/>
        <v>26140</v>
      </c>
      <c r="B5" s="57">
        <v>79.495000000000005</v>
      </c>
      <c r="C5" s="118">
        <f t="shared" si="2"/>
        <v>62.597899999999996</v>
      </c>
      <c r="D5" s="59">
        <f t="shared" si="0"/>
        <v>10.957100000000008</v>
      </c>
      <c r="E5" s="39"/>
      <c r="F5" s="64" t="s">
        <v>29</v>
      </c>
      <c r="G5" s="39"/>
      <c r="H5" s="40"/>
      <c r="J5" s="40"/>
      <c r="K5" s="40"/>
      <c r="L5" s="80"/>
      <c r="P5" s="52"/>
      <c r="Q5" s="52"/>
      <c r="R5" s="52"/>
      <c r="S5" s="33"/>
      <c r="V5" s="52"/>
      <c r="W5" s="52"/>
      <c r="X5" s="52"/>
      <c r="Y5" s="33"/>
    </row>
    <row r="6" spans="1:25" ht="15">
      <c r="A6" s="58">
        <f t="shared" si="1"/>
        <v>26150</v>
      </c>
      <c r="B6" s="57">
        <v>81.412000000000006</v>
      </c>
      <c r="C6" s="118">
        <f t="shared" si="2"/>
        <v>62.822199999999995</v>
      </c>
      <c r="D6" s="59">
        <f t="shared" si="0"/>
        <v>12.64980000000001</v>
      </c>
      <c r="E6" s="39"/>
      <c r="F6" s="119">
        <v>26430</v>
      </c>
      <c r="G6" s="120">
        <f ca="1">'excavation rate '!U5</f>
        <v>0</v>
      </c>
      <c r="H6" s="121">
        <f>F6+10</f>
        <v>26440</v>
      </c>
      <c r="J6" s="58">
        <f ca="1">G6</f>
        <v>0</v>
      </c>
      <c r="K6" s="62">
        <f ca="1">IF(ISNUMBER(G7),G7,F7)</f>
        <v>-7589.7945999999756</v>
      </c>
      <c r="L6" s="122">
        <f ca="1">K6</f>
        <v>-7589.7945999999756</v>
      </c>
      <c r="P6" s="53"/>
      <c r="Q6" s="54"/>
      <c r="R6" s="55"/>
      <c r="S6" s="56"/>
      <c r="V6" s="53"/>
      <c r="W6" s="54"/>
      <c r="X6" s="56"/>
      <c r="Y6" s="56"/>
    </row>
    <row r="7" spans="1:25" ht="14.25">
      <c r="A7" s="58">
        <f t="shared" si="1"/>
        <v>26160</v>
      </c>
      <c r="B7" s="57">
        <v>82.787999999999997</v>
      </c>
      <c r="C7" s="118">
        <f t="shared" si="2"/>
        <v>63.046499999999995</v>
      </c>
      <c r="D7" s="59">
        <f t="shared" si="0"/>
        <v>13.801500000000001</v>
      </c>
      <c r="E7" s="39"/>
      <c r="F7" s="60">
        <f>VLOOKUP(F6,A1:D90,4,0)</f>
        <v>14.909299999999984</v>
      </c>
      <c r="G7" s="61">
        <f ca="1">F7+(G6-F6)*((H7-F7)/(H6-F6))</f>
        <v>-7589.7945999999756</v>
      </c>
      <c r="H7" s="60">
        <f>VLOOKUP(H6,A1:D90,4,0)</f>
        <v>17.786599999999975</v>
      </c>
      <c r="J7" s="58">
        <f ca="1">J6</f>
        <v>0</v>
      </c>
      <c r="K7" s="57">
        <v>0</v>
      </c>
      <c r="L7" s="79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>
      <c r="A8" s="58">
        <f t="shared" si="1"/>
        <v>26170</v>
      </c>
      <c r="B8" s="57">
        <v>85.207999999999998</v>
      </c>
      <c r="C8" s="118">
        <f t="shared" si="2"/>
        <v>63.270799999999994</v>
      </c>
      <c r="D8" s="59">
        <f t="shared" si="0"/>
        <v>15.997200000000003</v>
      </c>
      <c r="L8" s="79"/>
      <c r="N8" s="36"/>
      <c r="O8" s="36"/>
      <c r="P8" s="41"/>
      <c r="Q8" s="42"/>
      <c r="R8" s="42"/>
      <c r="S8" s="36"/>
      <c r="T8" s="36"/>
      <c r="U8" s="36"/>
      <c r="V8" s="43"/>
      <c r="W8" s="42"/>
      <c r="X8" s="42"/>
      <c r="Y8" s="36"/>
    </row>
    <row r="9" spans="1:25" ht="15.75">
      <c r="A9" s="58">
        <f t="shared" si="1"/>
        <v>26180</v>
      </c>
      <c r="B9" s="57">
        <v>88.061000000000007</v>
      </c>
      <c r="C9" s="118">
        <f t="shared" si="2"/>
        <v>63.495099999999994</v>
      </c>
      <c r="D9" s="59">
        <f t="shared" si="0"/>
        <v>18.625900000000012</v>
      </c>
      <c r="F9" s="64" t="s">
        <v>35</v>
      </c>
      <c r="L9" s="79"/>
      <c r="N9" s="36"/>
      <c r="O9" s="36"/>
      <c r="P9" s="41"/>
      <c r="Q9" s="42"/>
      <c r="R9" s="42"/>
      <c r="S9" s="36"/>
      <c r="T9" s="36"/>
      <c r="U9" s="36"/>
      <c r="V9" s="43"/>
      <c r="W9" s="42"/>
      <c r="X9" s="42"/>
      <c r="Y9" s="36"/>
    </row>
    <row r="10" spans="1:25" ht="15">
      <c r="A10" s="58">
        <f t="shared" si="1"/>
        <v>26190</v>
      </c>
      <c r="B10" s="57">
        <v>89.272000000000006</v>
      </c>
      <c r="C10" s="118">
        <f t="shared" si="2"/>
        <v>63.719399999999993</v>
      </c>
      <c r="D10" s="59">
        <f t="shared" si="0"/>
        <v>19.612600000000011</v>
      </c>
      <c r="E10" s="33" t="s">
        <v>8</v>
      </c>
      <c r="F10" s="119">
        <v>26620</v>
      </c>
      <c r="G10" s="120">
        <f ca="1">'excavation rate '!P5</f>
        <v>0</v>
      </c>
      <c r="H10" s="121">
        <f>F10+10</f>
        <v>26630</v>
      </c>
      <c r="J10" s="58">
        <f ca="1">G10</f>
        <v>0</v>
      </c>
      <c r="K10" s="63">
        <f ca="1">IF(ISNUMBER(G11),G11,F11)</f>
        <v>-276.94399999999246</v>
      </c>
      <c r="L10" s="122">
        <f ca="1">K10</f>
        <v>-276.94399999999246</v>
      </c>
      <c r="N10" s="36"/>
      <c r="O10" s="36"/>
      <c r="P10" s="41"/>
      <c r="Q10" s="42"/>
      <c r="R10" s="42"/>
      <c r="S10" s="36"/>
      <c r="T10" s="36"/>
      <c r="U10" s="36"/>
      <c r="V10" s="43"/>
      <c r="W10" s="42"/>
      <c r="X10" s="42"/>
      <c r="Y10" s="36"/>
    </row>
    <row r="11" spans="1:25" ht="14.25">
      <c r="A11" s="58">
        <f t="shared" si="1"/>
        <v>26200</v>
      </c>
      <c r="B11" s="57">
        <v>90.006</v>
      </c>
      <c r="C11" s="118">
        <f t="shared" si="2"/>
        <v>63.943699999999993</v>
      </c>
      <c r="D11" s="59">
        <f t="shared" si="0"/>
        <v>20.122300000000006</v>
      </c>
      <c r="F11" s="60">
        <f>VLOOKUP(F10,A4:D90,4,0)</f>
        <v>22.530999999999974</v>
      </c>
      <c r="G11" s="61">
        <f ca="1">F11+(G10-F10)*((H11-F11)/(H10-F10))</f>
        <v>-276.94399999999246</v>
      </c>
      <c r="H11" s="60">
        <f>VLOOKUP(H10,A4:D90,4,0)</f>
        <v>22.643499999999971</v>
      </c>
      <c r="J11" s="58">
        <f ca="1">J10</f>
        <v>0</v>
      </c>
      <c r="K11" s="57">
        <v>0</v>
      </c>
      <c r="L11" s="79"/>
      <c r="N11" s="36"/>
      <c r="O11" s="36"/>
      <c r="P11" s="41"/>
      <c r="Q11" s="42"/>
      <c r="R11" s="42"/>
      <c r="S11" s="36"/>
      <c r="T11" s="36"/>
      <c r="U11" s="36"/>
      <c r="V11" s="43"/>
      <c r="W11" s="42"/>
      <c r="X11" s="42"/>
      <c r="Y11" s="36"/>
    </row>
    <row r="12" spans="1:25">
      <c r="A12" s="58">
        <f t="shared" si="1"/>
        <v>26210</v>
      </c>
      <c r="B12" s="57">
        <v>90.488</v>
      </c>
      <c r="C12" s="118">
        <f t="shared" si="2"/>
        <v>64.167999999999992</v>
      </c>
      <c r="D12" s="59">
        <f t="shared" si="0"/>
        <v>20.380000000000006</v>
      </c>
      <c r="L12" s="79"/>
      <c r="M12" s="40"/>
      <c r="N12" s="39"/>
      <c r="P12" s="41"/>
      <c r="Q12" s="42"/>
      <c r="R12" s="42"/>
      <c r="S12" s="36"/>
      <c r="T12" s="36"/>
      <c r="U12" s="36"/>
      <c r="V12" s="43"/>
      <c r="W12" s="42"/>
      <c r="X12" s="42"/>
      <c r="Y12" s="36"/>
    </row>
    <row r="13" spans="1:25" ht="15.75">
      <c r="A13" s="58">
        <f t="shared" si="1"/>
        <v>26220</v>
      </c>
      <c r="B13" s="57">
        <v>90.594999999999999</v>
      </c>
      <c r="C13" s="118">
        <f t="shared" si="2"/>
        <v>64.392299999999992</v>
      </c>
      <c r="D13" s="59">
        <f t="shared" si="0"/>
        <v>20.262700000000006</v>
      </c>
      <c r="F13" s="64" t="s">
        <v>34</v>
      </c>
      <c r="L13" s="79"/>
      <c r="M13" s="40"/>
      <c r="N13" s="39"/>
      <c r="P13" s="41"/>
      <c r="Q13" s="42"/>
      <c r="R13" s="42"/>
      <c r="S13" s="36"/>
      <c r="T13" s="36"/>
      <c r="U13" s="36"/>
      <c r="V13" s="43"/>
      <c r="W13" s="42"/>
      <c r="X13" s="42"/>
      <c r="Y13" s="36"/>
    </row>
    <row r="14" spans="1:25" ht="15">
      <c r="A14" s="58">
        <f t="shared" si="1"/>
        <v>26230</v>
      </c>
      <c r="B14" s="57">
        <v>90.754999999999995</v>
      </c>
      <c r="C14" s="118">
        <f t="shared" si="2"/>
        <v>64.616599999999991</v>
      </c>
      <c r="D14" s="59">
        <f t="shared" si="0"/>
        <v>20.198400000000003</v>
      </c>
      <c r="F14" s="119">
        <v>26170</v>
      </c>
      <c r="G14" s="120">
        <f ca="1">'excavation rate '!Z5</f>
        <v>0</v>
      </c>
      <c r="H14" s="121">
        <f>F14+10</f>
        <v>26180</v>
      </c>
      <c r="J14" s="58">
        <f ca="1">G14</f>
        <v>0</v>
      </c>
      <c r="K14" s="63">
        <f ca="1">IF(ISNUMBER(G15),G15,F15)</f>
        <v>-6863.3107000000246</v>
      </c>
      <c r="L14" s="122">
        <f ca="1">K14</f>
        <v>-6863.3107000000246</v>
      </c>
      <c r="M14" s="40"/>
      <c r="N14" s="39"/>
      <c r="P14" s="41"/>
      <c r="Q14" s="42"/>
      <c r="R14" s="42"/>
      <c r="S14" s="36"/>
      <c r="T14" s="36"/>
      <c r="U14" s="36"/>
      <c r="V14" s="43"/>
      <c r="W14" s="42"/>
      <c r="X14" s="42"/>
      <c r="Y14" s="36"/>
    </row>
    <row r="15" spans="1:25" ht="14.25">
      <c r="A15" s="58">
        <f t="shared" si="1"/>
        <v>26240</v>
      </c>
      <c r="B15" s="57">
        <v>90.864000000000004</v>
      </c>
      <c r="C15" s="118">
        <f t="shared" si="2"/>
        <v>64.840899999999991</v>
      </c>
      <c r="D15" s="59">
        <f t="shared" si="0"/>
        <v>20.083100000000012</v>
      </c>
      <c r="F15" s="60">
        <f>VLOOKUP(F14,A2:D94,4,0)</f>
        <v>15.997200000000003</v>
      </c>
      <c r="G15" s="61">
        <f ca="1">F15+(G14-F14)*((H15-F15)/(H14-F14))</f>
        <v>-6863.3107000000246</v>
      </c>
      <c r="H15" s="60">
        <f>VLOOKUP(H14,A2:D94,4,0)</f>
        <v>18.625900000000012</v>
      </c>
      <c r="J15" s="58">
        <f ca="1">J14</f>
        <v>0</v>
      </c>
      <c r="K15" s="57">
        <v>0</v>
      </c>
      <c r="L15" s="78"/>
      <c r="M15" s="40"/>
      <c r="N15" s="39"/>
      <c r="P15" s="41"/>
      <c r="Q15" s="42"/>
      <c r="R15" s="42"/>
      <c r="S15" s="36"/>
      <c r="T15" s="36"/>
      <c r="U15" s="36"/>
      <c r="V15" s="43"/>
      <c r="W15" s="42"/>
      <c r="X15" s="42"/>
      <c r="Y15" s="36"/>
    </row>
    <row r="16" spans="1:25">
      <c r="A16" s="58">
        <f t="shared" si="1"/>
        <v>26250</v>
      </c>
      <c r="B16" s="57">
        <v>90.411000000000001</v>
      </c>
      <c r="C16" s="118">
        <f t="shared" si="2"/>
        <v>65.06519999999999</v>
      </c>
      <c r="D16" s="59">
        <f t="shared" si="0"/>
        <v>19.40580000000001</v>
      </c>
      <c r="F16" s="33"/>
      <c r="H16" s="33"/>
      <c r="J16" s="33"/>
      <c r="M16" s="40"/>
      <c r="N16" s="40"/>
      <c r="P16" s="41"/>
      <c r="Q16" s="42"/>
      <c r="R16" s="42"/>
      <c r="S16" s="36"/>
      <c r="T16" s="36"/>
      <c r="U16" s="36"/>
      <c r="V16" s="43"/>
      <c r="W16" s="42"/>
      <c r="X16" s="42"/>
      <c r="Y16" s="36"/>
    </row>
    <row r="17" spans="1:25">
      <c r="A17" s="58">
        <f t="shared" si="1"/>
        <v>26260</v>
      </c>
      <c r="B17" s="57">
        <v>90.192999999999998</v>
      </c>
      <c r="C17" s="118">
        <f t="shared" si="2"/>
        <v>65.28949999999999</v>
      </c>
      <c r="D17" s="59">
        <f t="shared" si="0"/>
        <v>18.963500000000007</v>
      </c>
      <c r="E17" s="39"/>
      <c r="F17" s="40" t="s">
        <v>22</v>
      </c>
      <c r="G17" s="39"/>
      <c r="H17" s="40"/>
      <c r="J17" s="40"/>
      <c r="K17" s="40"/>
      <c r="N17" s="36"/>
      <c r="O17" s="36"/>
      <c r="P17" s="41"/>
      <c r="Q17" s="42"/>
      <c r="R17" s="42"/>
      <c r="S17" s="36"/>
      <c r="T17" s="36"/>
      <c r="U17" s="36"/>
      <c r="V17" s="43"/>
      <c r="W17" s="42"/>
      <c r="X17" s="42"/>
      <c r="Y17" s="36"/>
    </row>
    <row r="18" spans="1:25">
      <c r="A18" s="58">
        <f t="shared" si="1"/>
        <v>26270</v>
      </c>
      <c r="B18" s="57">
        <v>88.266999999999996</v>
      </c>
      <c r="C18" s="118">
        <f t="shared" si="2"/>
        <v>65.513799999999989</v>
      </c>
      <c r="D18" s="59">
        <f t="shared" si="0"/>
        <v>16.813200000000005</v>
      </c>
      <c r="E18" s="39"/>
      <c r="F18" s="40">
        <v>0</v>
      </c>
      <c r="G18" s="39">
        <v>26302</v>
      </c>
      <c r="H18" s="39"/>
      <c r="I18" s="35"/>
      <c r="J18" s="39"/>
      <c r="K18" s="40"/>
      <c r="M18" s="40"/>
      <c r="N18" s="40"/>
      <c r="O18" s="36"/>
      <c r="P18" s="41"/>
      <c r="Q18" s="42"/>
      <c r="R18" s="42"/>
      <c r="S18" s="36"/>
      <c r="T18" s="36"/>
      <c r="U18" s="36"/>
      <c r="V18" s="43"/>
      <c r="W18" s="42"/>
      <c r="X18" s="42"/>
      <c r="Y18" s="36"/>
    </row>
    <row r="19" spans="1:25">
      <c r="A19" s="58">
        <f t="shared" si="1"/>
        <v>26280</v>
      </c>
      <c r="B19" s="57">
        <v>87.866</v>
      </c>
      <c r="C19" s="118">
        <f t="shared" si="2"/>
        <v>65.738099999999989</v>
      </c>
      <c r="D19" s="59">
        <f t="shared" si="0"/>
        <v>16.18790000000001</v>
      </c>
      <c r="E19" s="39"/>
      <c r="F19" s="40">
        <f>F18</f>
        <v>0</v>
      </c>
      <c r="G19" s="39">
        <v>26349</v>
      </c>
      <c r="H19" s="39"/>
      <c r="I19" s="35"/>
      <c r="J19" s="39"/>
      <c r="K19" s="40"/>
      <c r="M19" s="40"/>
      <c r="N19" s="40"/>
      <c r="O19" s="36"/>
      <c r="P19" s="41"/>
      <c r="Q19" s="42"/>
      <c r="R19" s="42"/>
      <c r="S19" s="36"/>
      <c r="T19" s="36"/>
      <c r="U19" s="36"/>
      <c r="V19" s="43"/>
      <c r="W19" s="42"/>
      <c r="X19" s="42"/>
      <c r="Y19" s="36"/>
    </row>
    <row r="20" spans="1:25">
      <c r="A20" s="58">
        <f t="shared" si="1"/>
        <v>26290</v>
      </c>
      <c r="B20" s="57">
        <v>87.16</v>
      </c>
      <c r="C20" s="118">
        <v>65.960999999999999</v>
      </c>
      <c r="D20" s="59">
        <f t="shared" si="0"/>
        <v>15.258999999999997</v>
      </c>
      <c r="E20" s="39"/>
      <c r="F20" s="40">
        <v>18</v>
      </c>
      <c r="G20" s="39">
        <f>G19</f>
        <v>26349</v>
      </c>
      <c r="O20" s="36"/>
      <c r="P20" s="41"/>
      <c r="Q20" s="42"/>
      <c r="R20" s="42"/>
      <c r="S20" s="36"/>
      <c r="T20" s="36"/>
      <c r="U20" s="36"/>
      <c r="V20" s="43"/>
      <c r="W20" s="42"/>
      <c r="X20" s="42"/>
      <c r="Y20" s="36"/>
    </row>
    <row r="21" spans="1:25">
      <c r="A21" s="58">
        <f t="shared" si="1"/>
        <v>26300</v>
      </c>
      <c r="B21" s="57">
        <v>86.248000000000005</v>
      </c>
      <c r="C21" s="57">
        <v>66.168000000000006</v>
      </c>
      <c r="D21" s="59">
        <f t="shared" si="0"/>
        <v>14.139999999999997</v>
      </c>
      <c r="E21" s="39"/>
      <c r="F21" s="40">
        <f>F20</f>
        <v>18</v>
      </c>
      <c r="G21" s="39">
        <f>G18</f>
        <v>26302</v>
      </c>
      <c r="O21" s="36"/>
      <c r="P21" s="41"/>
      <c r="Q21" s="42"/>
      <c r="R21" s="42"/>
      <c r="S21" s="36"/>
      <c r="T21" s="36"/>
      <c r="U21" s="36"/>
      <c r="V21" s="43"/>
      <c r="W21" s="42"/>
      <c r="X21" s="42"/>
      <c r="Y21" s="36"/>
    </row>
    <row r="22" spans="1:25">
      <c r="A22" s="58">
        <f t="shared" si="1"/>
        <v>26310</v>
      </c>
      <c r="B22" s="57">
        <v>86.087999999999994</v>
      </c>
      <c r="C22" s="57">
        <v>66.353999999999999</v>
      </c>
      <c r="D22" s="59">
        <f t="shared" si="0"/>
        <v>13.793999999999993</v>
      </c>
      <c r="E22" s="39"/>
      <c r="F22" s="40">
        <f>F18</f>
        <v>0</v>
      </c>
      <c r="G22" s="39">
        <f>G18</f>
        <v>26302</v>
      </c>
      <c r="O22" s="36"/>
      <c r="P22" s="41"/>
      <c r="Q22" s="42"/>
      <c r="R22" s="42"/>
      <c r="S22" s="36"/>
      <c r="T22" s="36"/>
      <c r="U22" s="36"/>
      <c r="V22" s="43"/>
      <c r="W22" s="42"/>
      <c r="X22" s="42"/>
      <c r="Y22" s="36"/>
    </row>
    <row r="23" spans="1:25">
      <c r="A23" s="58">
        <f t="shared" si="1"/>
        <v>26320</v>
      </c>
      <c r="B23" s="57">
        <v>87.114999999999995</v>
      </c>
      <c r="C23" s="57">
        <v>66.528000000000006</v>
      </c>
      <c r="D23" s="59">
        <f t="shared" si="0"/>
        <v>14.646999999999988</v>
      </c>
      <c r="E23" s="39"/>
      <c r="F23" s="40"/>
      <c r="G23" s="40"/>
      <c r="H23" s="40"/>
      <c r="J23" s="40"/>
      <c r="K23" s="40"/>
      <c r="N23" s="36"/>
      <c r="O23" s="36"/>
      <c r="P23" s="41"/>
      <c r="Q23" s="42"/>
      <c r="R23" s="42"/>
      <c r="S23" s="36"/>
      <c r="T23" s="36"/>
      <c r="U23" s="36"/>
      <c r="V23" s="43"/>
      <c r="W23" s="42"/>
      <c r="X23" s="42"/>
      <c r="Y23" s="36"/>
    </row>
    <row r="24" spans="1:25">
      <c r="A24" s="58">
        <f t="shared" si="1"/>
        <v>26330</v>
      </c>
      <c r="B24" s="57">
        <v>87.900999999999996</v>
      </c>
      <c r="C24" s="118">
        <f>C23+(A24-A23)*0.01747</f>
        <v>66.702700000000007</v>
      </c>
      <c r="D24" s="59">
        <f t="shared" si="0"/>
        <v>15.258299999999988</v>
      </c>
      <c r="E24" s="39"/>
      <c r="F24" s="40" t="s">
        <v>17</v>
      </c>
      <c r="G24" s="39"/>
      <c r="H24" s="40"/>
      <c r="J24" s="40"/>
      <c r="K24" s="40"/>
      <c r="N24" s="36"/>
      <c r="O24" s="36"/>
      <c r="P24" s="41"/>
      <c r="Q24" s="42"/>
      <c r="R24" s="42"/>
      <c r="S24" s="36"/>
      <c r="T24" s="36"/>
      <c r="U24" s="36"/>
      <c r="V24" s="43"/>
      <c r="W24" s="42"/>
      <c r="X24" s="42"/>
      <c r="Y24" s="36"/>
    </row>
    <row r="25" spans="1:25">
      <c r="A25" s="58">
        <f t="shared" si="1"/>
        <v>26340</v>
      </c>
      <c r="B25" s="57">
        <v>89.701999999999998</v>
      </c>
      <c r="C25" s="118">
        <f t="shared" ref="C25:C36" si="3">C24+(A25-A24)*0.01747</f>
        <v>66.877400000000009</v>
      </c>
      <c r="D25" s="59">
        <f t="shared" si="0"/>
        <v>16.884599999999988</v>
      </c>
      <c r="E25" s="39"/>
      <c r="F25" s="40">
        <v>0</v>
      </c>
      <c r="G25" s="39">
        <v>26593</v>
      </c>
      <c r="H25" s="40"/>
      <c r="J25" s="40"/>
      <c r="K25" s="40"/>
      <c r="N25" s="36"/>
      <c r="O25" s="36"/>
      <c r="P25" s="41"/>
      <c r="Q25" s="42"/>
      <c r="R25" s="42"/>
      <c r="S25" s="36"/>
      <c r="T25" s="36"/>
      <c r="U25" s="36"/>
      <c r="V25" s="43"/>
      <c r="W25" s="42"/>
      <c r="X25" s="42"/>
      <c r="Y25" s="36"/>
    </row>
    <row r="26" spans="1:25">
      <c r="A26" s="58">
        <f t="shared" si="1"/>
        <v>26350</v>
      </c>
      <c r="B26" s="57">
        <v>89.573999999999998</v>
      </c>
      <c r="C26" s="118">
        <f t="shared" si="3"/>
        <v>67.05210000000001</v>
      </c>
      <c r="D26" s="59">
        <f t="shared" si="0"/>
        <v>16.581899999999987</v>
      </c>
      <c r="E26" s="39"/>
      <c r="F26" s="40">
        <f>F25</f>
        <v>0</v>
      </c>
      <c r="G26" s="39">
        <v>26607</v>
      </c>
      <c r="H26" s="40"/>
      <c r="J26" s="40"/>
      <c r="K26" s="40"/>
      <c r="N26" s="36"/>
      <c r="O26" s="36"/>
      <c r="P26" s="41"/>
      <c r="Q26" s="42"/>
      <c r="R26" s="42"/>
      <c r="S26" s="36"/>
      <c r="T26" s="36"/>
      <c r="U26" s="36"/>
      <c r="V26" s="43"/>
      <c r="W26" s="42"/>
      <c r="X26" s="42"/>
      <c r="Y26" s="36"/>
    </row>
    <row r="27" spans="1:25">
      <c r="A27" s="58">
        <f t="shared" si="1"/>
        <v>26360</v>
      </c>
      <c r="B27" s="57">
        <v>87.123999999999995</v>
      </c>
      <c r="C27" s="118">
        <f t="shared" si="3"/>
        <v>67.226800000000011</v>
      </c>
      <c r="D27" s="59">
        <f t="shared" si="0"/>
        <v>13.957199999999983</v>
      </c>
      <c r="E27" s="39"/>
      <c r="F27" s="40">
        <v>22</v>
      </c>
      <c r="G27" s="39">
        <f>G26</f>
        <v>26607</v>
      </c>
      <c r="H27" s="40"/>
      <c r="J27" s="40"/>
      <c r="K27" s="40"/>
      <c r="N27" s="36"/>
      <c r="O27" s="36"/>
      <c r="P27" s="41"/>
      <c r="Q27" s="42"/>
      <c r="R27" s="42"/>
      <c r="S27" s="36"/>
      <c r="T27" s="36"/>
      <c r="U27" s="36"/>
      <c r="V27" s="43"/>
      <c r="W27" s="42"/>
      <c r="X27" s="42"/>
      <c r="Y27" s="36"/>
    </row>
    <row r="28" spans="1:25">
      <c r="A28" s="58">
        <f t="shared" si="1"/>
        <v>26370</v>
      </c>
      <c r="B28" s="57">
        <v>89.146000000000001</v>
      </c>
      <c r="C28" s="118">
        <f t="shared" si="3"/>
        <v>67.401500000000013</v>
      </c>
      <c r="D28" s="59">
        <f t="shared" si="0"/>
        <v>15.804499999999987</v>
      </c>
      <c r="E28" s="39"/>
      <c r="F28" s="40">
        <f>F27</f>
        <v>22</v>
      </c>
      <c r="G28" s="39">
        <f>G25</f>
        <v>26593</v>
      </c>
      <c r="H28" s="40"/>
      <c r="J28" s="40"/>
      <c r="K28" s="40"/>
      <c r="N28" s="44"/>
      <c r="O28" s="44"/>
      <c r="P28" s="45"/>
      <c r="Q28" s="46"/>
      <c r="R28" s="46"/>
      <c r="S28" s="44"/>
      <c r="T28" s="44"/>
      <c r="U28" s="36"/>
      <c r="V28" s="43"/>
      <c r="W28" s="42"/>
      <c r="X28" s="42"/>
      <c r="Y28" s="36"/>
    </row>
    <row r="29" spans="1:25">
      <c r="A29" s="58">
        <f t="shared" si="1"/>
        <v>26380</v>
      </c>
      <c r="B29" s="57">
        <v>87.656999999999996</v>
      </c>
      <c r="C29" s="118">
        <f t="shared" si="3"/>
        <v>67.576200000000014</v>
      </c>
      <c r="D29" s="59">
        <f t="shared" si="0"/>
        <v>14.140799999999981</v>
      </c>
      <c r="E29" s="39"/>
      <c r="F29" s="40">
        <f>F25</f>
        <v>0</v>
      </c>
      <c r="G29" s="39">
        <f>G25</f>
        <v>26593</v>
      </c>
      <c r="H29" s="40"/>
      <c r="J29" s="40"/>
      <c r="K29" s="40"/>
      <c r="N29" s="44"/>
      <c r="O29" s="44"/>
      <c r="P29" s="45"/>
      <c r="Q29" s="46"/>
      <c r="R29" s="46"/>
      <c r="S29" s="44"/>
      <c r="T29" s="44"/>
      <c r="U29" s="36"/>
      <c r="V29" s="43"/>
      <c r="W29" s="42"/>
      <c r="X29" s="42"/>
      <c r="Y29" s="36"/>
    </row>
    <row r="30" spans="1:25">
      <c r="A30" s="58">
        <f t="shared" si="1"/>
        <v>26390</v>
      </c>
      <c r="B30" s="57">
        <v>87.483000000000004</v>
      </c>
      <c r="C30" s="118">
        <f t="shared" si="3"/>
        <v>67.750900000000016</v>
      </c>
      <c r="D30" s="59">
        <f t="shared" si="0"/>
        <v>13.792099999999987</v>
      </c>
      <c r="E30" s="39"/>
      <c r="F30" s="40"/>
      <c r="G30" s="40"/>
      <c r="H30" s="40"/>
      <c r="I30" s="40"/>
      <c r="J30" s="40"/>
      <c r="K30" s="40"/>
      <c r="N30" s="44"/>
      <c r="O30" s="44"/>
      <c r="P30" s="45"/>
      <c r="Q30" s="46"/>
      <c r="R30" s="46"/>
      <c r="S30" s="44"/>
      <c r="T30" s="44"/>
      <c r="U30" s="44"/>
      <c r="V30" s="47"/>
      <c r="W30" s="46"/>
      <c r="X30" s="46"/>
      <c r="Y30" s="44"/>
    </row>
    <row r="31" spans="1:25">
      <c r="A31" s="58">
        <f t="shared" si="1"/>
        <v>26400</v>
      </c>
      <c r="B31" s="57">
        <v>89.004999999999995</v>
      </c>
      <c r="C31" s="118">
        <f t="shared" si="3"/>
        <v>67.925600000000017</v>
      </c>
      <c r="D31" s="59">
        <f t="shared" si="0"/>
        <v>15.139399999999977</v>
      </c>
      <c r="E31" s="39"/>
      <c r="F31" s="40"/>
      <c r="G31" s="40"/>
      <c r="H31" s="40"/>
      <c r="I31" s="40"/>
      <c r="J31" s="40"/>
      <c r="K31" s="40"/>
      <c r="N31" s="44"/>
      <c r="O31" s="44"/>
      <c r="P31" s="45"/>
      <c r="Q31" s="46"/>
      <c r="R31" s="46"/>
      <c r="S31" s="44"/>
      <c r="T31" s="44"/>
      <c r="U31" s="44"/>
      <c r="V31" s="47"/>
      <c r="W31" s="46"/>
      <c r="X31" s="46"/>
      <c r="Y31" s="44"/>
    </row>
    <row r="32" spans="1:25">
      <c r="A32" s="58">
        <f t="shared" si="1"/>
        <v>26410</v>
      </c>
      <c r="B32" s="57">
        <v>90.588999999999999</v>
      </c>
      <c r="C32" s="118">
        <f t="shared" si="3"/>
        <v>68.100300000000018</v>
      </c>
      <c r="D32" s="59">
        <f t="shared" si="0"/>
        <v>16.548699999999979</v>
      </c>
      <c r="E32" s="39"/>
      <c r="F32" s="40"/>
      <c r="G32" s="40"/>
      <c r="H32" s="40"/>
      <c r="I32" s="40"/>
      <c r="J32" s="40"/>
      <c r="K32" s="40"/>
      <c r="N32" s="44"/>
      <c r="O32" s="44"/>
      <c r="P32" s="45"/>
      <c r="Q32" s="46"/>
      <c r="R32" s="46"/>
      <c r="S32" s="44"/>
      <c r="T32" s="44"/>
      <c r="U32" s="44"/>
      <c r="V32" s="47"/>
      <c r="W32" s="46"/>
      <c r="X32" s="46"/>
      <c r="Y32" s="44"/>
    </row>
    <row r="33" spans="1:25">
      <c r="A33" s="58">
        <f t="shared" si="1"/>
        <v>26420</v>
      </c>
      <c r="B33" s="57">
        <v>90.584999999999994</v>
      </c>
      <c r="C33" s="118">
        <f t="shared" si="3"/>
        <v>68.27500000000002</v>
      </c>
      <c r="D33" s="59">
        <f t="shared" si="0"/>
        <v>16.369999999999973</v>
      </c>
      <c r="E33" s="39"/>
      <c r="F33" s="40"/>
      <c r="G33" s="39"/>
      <c r="H33" s="40"/>
      <c r="J33" s="40"/>
      <c r="K33" s="40"/>
      <c r="N33" s="44"/>
      <c r="O33" s="44"/>
      <c r="P33" s="45"/>
      <c r="Q33" s="46"/>
      <c r="R33" s="46"/>
      <c r="S33" s="44"/>
      <c r="T33" s="44"/>
      <c r="U33" s="44"/>
      <c r="V33" s="47"/>
      <c r="W33" s="46"/>
      <c r="X33" s="46"/>
      <c r="Y33" s="44"/>
    </row>
    <row r="34" spans="1:25">
      <c r="A34" s="58">
        <f t="shared" si="1"/>
        <v>26430</v>
      </c>
      <c r="B34" s="57">
        <v>89.299000000000007</v>
      </c>
      <c r="C34" s="118">
        <f t="shared" si="3"/>
        <v>68.449700000000021</v>
      </c>
      <c r="D34" s="59">
        <f t="shared" si="0"/>
        <v>14.909299999999984</v>
      </c>
      <c r="E34" s="39"/>
      <c r="F34" s="40"/>
      <c r="G34" s="39"/>
      <c r="H34" s="40"/>
      <c r="J34" s="40"/>
      <c r="K34" s="40"/>
      <c r="N34" s="44"/>
      <c r="O34" s="44"/>
      <c r="P34" s="45"/>
      <c r="Q34" s="46"/>
      <c r="R34" s="46"/>
      <c r="S34" s="44"/>
      <c r="T34" s="44"/>
      <c r="U34" s="44"/>
      <c r="V34" s="47"/>
      <c r="W34" s="46"/>
      <c r="X34" s="46"/>
      <c r="Y34" s="44"/>
    </row>
    <row r="35" spans="1:25">
      <c r="A35" s="58">
        <f t="shared" si="1"/>
        <v>26440</v>
      </c>
      <c r="B35" s="57">
        <v>92.350999999999999</v>
      </c>
      <c r="C35" s="118">
        <f t="shared" si="3"/>
        <v>68.624400000000023</v>
      </c>
      <c r="D35" s="59">
        <f t="shared" si="0"/>
        <v>17.786599999999975</v>
      </c>
      <c r="E35" s="39"/>
      <c r="F35" s="40"/>
      <c r="G35" s="39"/>
      <c r="H35" s="40"/>
      <c r="J35" s="40"/>
      <c r="K35" s="40"/>
      <c r="N35" s="44"/>
      <c r="O35" s="44"/>
      <c r="P35" s="45"/>
      <c r="Q35" s="46"/>
      <c r="R35" s="46"/>
      <c r="S35" s="44"/>
      <c r="T35" s="44"/>
      <c r="U35" s="44"/>
      <c r="V35" s="47"/>
      <c r="W35" s="46"/>
      <c r="X35" s="46"/>
      <c r="Y35" s="44"/>
    </row>
    <row r="36" spans="1:25">
      <c r="A36" s="58">
        <f t="shared" si="1"/>
        <v>26450</v>
      </c>
      <c r="B36" s="57">
        <v>91.515000000000001</v>
      </c>
      <c r="C36" s="118">
        <f t="shared" si="3"/>
        <v>68.799100000000024</v>
      </c>
      <c r="D36" s="59">
        <f t="shared" si="0"/>
        <v>16.775899999999975</v>
      </c>
      <c r="E36" s="39"/>
      <c r="F36" s="40"/>
      <c r="G36" s="39"/>
      <c r="H36" s="40"/>
      <c r="J36" s="40"/>
      <c r="K36" s="40"/>
      <c r="N36" s="44"/>
      <c r="O36" s="44"/>
      <c r="P36" s="45"/>
      <c r="Q36" s="46"/>
      <c r="R36" s="46"/>
      <c r="S36" s="44"/>
      <c r="T36" s="44"/>
      <c r="U36" s="44"/>
      <c r="V36" s="47"/>
      <c r="W36" s="46"/>
      <c r="X36" s="46"/>
      <c r="Y36" s="44"/>
    </row>
    <row r="37" spans="1:25">
      <c r="A37" s="58">
        <f t="shared" si="1"/>
        <v>26460</v>
      </c>
      <c r="B37" s="57">
        <v>92.063000000000002</v>
      </c>
      <c r="C37" s="57">
        <v>68.977000000000004</v>
      </c>
      <c r="D37" s="59">
        <f t="shared" si="0"/>
        <v>17.145999999999997</v>
      </c>
      <c r="E37" s="39"/>
      <c r="F37" s="40"/>
      <c r="G37" s="39"/>
      <c r="H37" s="40"/>
      <c r="J37" s="40"/>
      <c r="K37" s="40"/>
      <c r="N37" s="44"/>
      <c r="O37" s="44"/>
      <c r="P37" s="45"/>
      <c r="Q37" s="46"/>
      <c r="R37" s="46"/>
      <c r="S37" s="44"/>
      <c r="T37" s="44"/>
      <c r="U37" s="44"/>
      <c r="V37" s="47"/>
      <c r="W37" s="46"/>
      <c r="X37" s="46"/>
      <c r="Y37" s="44"/>
    </row>
    <row r="38" spans="1:25">
      <c r="A38" s="58">
        <f t="shared" si="1"/>
        <v>26470</v>
      </c>
      <c r="B38" s="57">
        <v>84.756</v>
      </c>
      <c r="C38" s="57">
        <v>69.192999999999998</v>
      </c>
      <c r="D38" s="59">
        <f t="shared" si="0"/>
        <v>9.6230000000000011</v>
      </c>
      <c r="E38" s="39"/>
      <c r="F38" s="40"/>
      <c r="G38" s="39"/>
      <c r="H38" s="40"/>
      <c r="I38" s="40"/>
      <c r="J38" s="39"/>
      <c r="K38" s="40"/>
      <c r="N38" s="44"/>
      <c r="O38" s="44"/>
      <c r="P38" s="45"/>
      <c r="Q38" s="46"/>
      <c r="R38" s="46"/>
      <c r="S38" s="44"/>
      <c r="T38" s="44"/>
      <c r="U38" s="44"/>
      <c r="V38" s="47"/>
      <c r="W38" s="46"/>
      <c r="X38" s="46"/>
      <c r="Y38" s="44"/>
    </row>
    <row r="39" spans="1:25">
      <c r="A39" s="58">
        <f t="shared" si="1"/>
        <v>26480</v>
      </c>
      <c r="B39" s="57">
        <v>83.563999999999993</v>
      </c>
      <c r="C39" s="57">
        <v>69.459000000000003</v>
      </c>
      <c r="D39" s="59">
        <f t="shared" si="0"/>
        <v>8.1649999999999885</v>
      </c>
      <c r="E39" s="39"/>
      <c r="F39" s="40"/>
      <c r="G39" s="39"/>
      <c r="H39" s="40"/>
      <c r="I39" s="40"/>
      <c r="J39" s="39"/>
      <c r="K39" s="40"/>
      <c r="N39" s="44"/>
      <c r="O39" s="44"/>
      <c r="P39" s="45"/>
      <c r="Q39" s="46"/>
      <c r="R39" s="46"/>
      <c r="S39" s="44"/>
      <c r="T39" s="44"/>
      <c r="U39" s="44"/>
      <c r="V39" s="47"/>
      <c r="W39" s="46"/>
      <c r="X39" s="46"/>
      <c r="Y39" s="44"/>
    </row>
    <row r="40" spans="1:25">
      <c r="A40" s="58">
        <f t="shared" si="1"/>
        <v>26490</v>
      </c>
      <c r="B40" s="57">
        <v>93.325000000000003</v>
      </c>
      <c r="C40" s="57">
        <v>69.774000000000001</v>
      </c>
      <c r="D40" s="59">
        <f t="shared" si="0"/>
        <v>17.611000000000001</v>
      </c>
      <c r="E40" s="39"/>
      <c r="F40" s="40"/>
      <c r="G40" s="40"/>
      <c r="H40" s="40"/>
      <c r="I40" s="40"/>
      <c r="J40" s="39"/>
      <c r="K40" s="40"/>
      <c r="N40" s="44"/>
      <c r="O40" s="44"/>
      <c r="P40" s="45"/>
      <c r="Q40" s="46"/>
      <c r="R40" s="46"/>
      <c r="S40" s="44"/>
      <c r="T40" s="44"/>
      <c r="U40" s="44"/>
      <c r="V40" s="47"/>
      <c r="W40" s="46"/>
      <c r="X40" s="46"/>
      <c r="Y40" s="44"/>
    </row>
    <row r="41" spans="1:25">
      <c r="A41" s="58">
        <f t="shared" si="1"/>
        <v>26500</v>
      </c>
      <c r="B41" s="57">
        <v>94.902000000000001</v>
      </c>
      <c r="C41" s="57">
        <v>70.14</v>
      </c>
      <c r="D41" s="59">
        <f t="shared" si="0"/>
        <v>18.821999999999999</v>
      </c>
      <c r="E41" s="39"/>
      <c r="H41" s="40"/>
      <c r="I41" s="40"/>
      <c r="J41" s="39"/>
      <c r="K41" s="40"/>
      <c r="N41" s="44"/>
      <c r="O41" s="44"/>
      <c r="P41" s="45"/>
      <c r="Q41" s="46"/>
      <c r="R41" s="46"/>
      <c r="S41" s="44"/>
      <c r="T41" s="44"/>
      <c r="U41" s="44"/>
      <c r="V41" s="47"/>
      <c r="W41" s="46"/>
      <c r="X41" s="46"/>
      <c r="Y41" s="44"/>
    </row>
    <row r="42" spans="1:25">
      <c r="A42" s="58">
        <f t="shared" si="1"/>
        <v>26510</v>
      </c>
      <c r="B42" s="57">
        <v>96.14</v>
      </c>
      <c r="C42" s="57">
        <v>70.555999999999997</v>
      </c>
      <c r="D42" s="59">
        <f t="shared" si="0"/>
        <v>19.644000000000002</v>
      </c>
      <c r="E42" s="39"/>
      <c r="H42" s="40"/>
      <c r="I42" s="40"/>
      <c r="J42" s="40"/>
      <c r="K42" s="40"/>
      <c r="N42" s="44"/>
      <c r="O42" s="44"/>
      <c r="P42" s="45"/>
      <c r="Q42" s="46"/>
      <c r="R42" s="46"/>
      <c r="S42" s="44"/>
      <c r="T42" s="44"/>
      <c r="U42" s="44"/>
      <c r="V42" s="47"/>
      <c r="W42" s="46"/>
      <c r="X42" s="46"/>
      <c r="Y42" s="44"/>
    </row>
    <row r="43" spans="1:25">
      <c r="A43" s="58">
        <f t="shared" si="1"/>
        <v>26520</v>
      </c>
      <c r="B43" s="57">
        <v>97.358999999999995</v>
      </c>
      <c r="C43" s="57">
        <v>71.021000000000001</v>
      </c>
      <c r="D43" s="59">
        <f t="shared" si="0"/>
        <v>20.397999999999993</v>
      </c>
      <c r="E43" s="39"/>
      <c r="F43" s="40"/>
      <c r="G43" s="39"/>
      <c r="H43" s="40"/>
      <c r="J43" s="40"/>
      <c r="K43" s="40"/>
      <c r="N43" s="44"/>
      <c r="O43" s="44"/>
      <c r="P43" s="45"/>
      <c r="Q43" s="46"/>
      <c r="R43" s="46"/>
      <c r="S43" s="44"/>
      <c r="T43" s="44"/>
      <c r="U43" s="44"/>
      <c r="V43" s="47"/>
      <c r="W43" s="46"/>
      <c r="X43" s="46"/>
      <c r="Y43" s="44"/>
    </row>
    <row r="44" spans="1:25">
      <c r="A44" s="58">
        <f t="shared" si="1"/>
        <v>26530</v>
      </c>
      <c r="B44" s="57">
        <v>98.596999999999994</v>
      </c>
      <c r="C44" s="57">
        <v>71.537000000000006</v>
      </c>
      <c r="D44" s="59">
        <f t="shared" si="0"/>
        <v>21.119999999999987</v>
      </c>
      <c r="E44" s="39"/>
      <c r="F44" s="40"/>
      <c r="G44" s="39"/>
      <c r="H44" s="40"/>
      <c r="J44" s="40"/>
      <c r="K44" s="40"/>
      <c r="N44" s="44"/>
      <c r="O44" s="44"/>
      <c r="P44" s="45"/>
      <c r="Q44" s="46"/>
      <c r="R44" s="46"/>
      <c r="S44" s="44"/>
      <c r="T44" s="44"/>
      <c r="U44" s="44"/>
      <c r="V44" s="47"/>
      <c r="W44" s="46"/>
      <c r="X44" s="46"/>
      <c r="Y44" s="44"/>
    </row>
    <row r="45" spans="1:25">
      <c r="A45" s="58">
        <f t="shared" si="1"/>
        <v>26540</v>
      </c>
      <c r="B45" s="57">
        <v>97.941000000000003</v>
      </c>
      <c r="C45" s="57">
        <v>72.08</v>
      </c>
      <c r="D45" s="59">
        <f t="shared" si="0"/>
        <v>19.921000000000003</v>
      </c>
      <c r="E45" s="39"/>
      <c r="F45" s="40"/>
      <c r="G45" s="39"/>
      <c r="H45" s="40"/>
      <c r="J45" s="40"/>
      <c r="K45" s="40"/>
      <c r="N45" s="44"/>
      <c r="O45" s="44"/>
      <c r="P45" s="45"/>
      <c r="Q45" s="46"/>
      <c r="R45" s="46"/>
      <c r="S45" s="44"/>
      <c r="T45" s="44"/>
      <c r="U45" s="44"/>
      <c r="V45" s="47"/>
      <c r="W45" s="46"/>
      <c r="X45" s="46"/>
      <c r="Y45" s="44"/>
    </row>
    <row r="46" spans="1:25">
      <c r="A46" s="58">
        <f t="shared" si="1"/>
        <v>26550</v>
      </c>
      <c r="B46" s="57">
        <v>99.808999999999997</v>
      </c>
      <c r="C46" s="118">
        <f>C45+(A46-A45)*0.05425</f>
        <v>72.622500000000002</v>
      </c>
      <c r="D46" s="59">
        <f t="shared" si="0"/>
        <v>21.246499999999994</v>
      </c>
      <c r="E46" s="39"/>
      <c r="F46" s="40"/>
      <c r="G46" s="39"/>
      <c r="H46" s="40"/>
      <c r="J46" s="40"/>
      <c r="K46" s="40"/>
      <c r="N46" s="44"/>
      <c r="O46" s="44"/>
      <c r="P46" s="45"/>
      <c r="Q46" s="46"/>
      <c r="R46" s="46"/>
      <c r="S46" s="44"/>
      <c r="T46" s="44"/>
      <c r="U46" s="44"/>
      <c r="V46" s="47"/>
      <c r="W46" s="46"/>
      <c r="X46" s="46"/>
      <c r="Y46" s="44"/>
    </row>
    <row r="47" spans="1:25">
      <c r="A47" s="58">
        <f t="shared" si="1"/>
        <v>26560</v>
      </c>
      <c r="B47" s="57">
        <v>100.631</v>
      </c>
      <c r="C47" s="118">
        <f t="shared" ref="C47:C77" si="4">C46+(A47-A46)*0.05425</f>
        <v>73.165000000000006</v>
      </c>
      <c r="D47" s="59">
        <f t="shared" si="0"/>
        <v>21.525999999999993</v>
      </c>
      <c r="E47" s="39"/>
      <c r="F47" s="40"/>
      <c r="G47" s="39"/>
      <c r="H47" s="40"/>
      <c r="J47" s="40"/>
      <c r="K47" s="40"/>
      <c r="N47" s="44"/>
      <c r="O47" s="44"/>
      <c r="P47" s="45"/>
      <c r="Q47" s="46"/>
      <c r="R47" s="46"/>
      <c r="S47" s="44"/>
      <c r="T47" s="44"/>
      <c r="U47" s="44"/>
      <c r="V47" s="47"/>
      <c r="W47" s="46"/>
      <c r="X47" s="46"/>
      <c r="Y47" s="44"/>
    </row>
    <row r="48" spans="1:25">
      <c r="A48" s="58">
        <f t="shared" si="1"/>
        <v>26570</v>
      </c>
      <c r="B48" s="57">
        <v>100.792</v>
      </c>
      <c r="C48" s="118">
        <f t="shared" si="4"/>
        <v>73.70750000000001</v>
      </c>
      <c r="D48" s="59">
        <f t="shared" si="0"/>
        <v>21.14449999999999</v>
      </c>
      <c r="E48" s="39"/>
      <c r="F48" s="40"/>
      <c r="G48" s="39"/>
      <c r="H48" s="40"/>
      <c r="J48" s="40"/>
      <c r="K48" s="40"/>
      <c r="N48" s="44"/>
      <c r="O48" s="44"/>
      <c r="P48" s="45"/>
      <c r="Q48" s="46"/>
      <c r="R48" s="46"/>
      <c r="S48" s="44"/>
      <c r="T48" s="44"/>
      <c r="U48" s="44"/>
      <c r="V48" s="47"/>
      <c r="W48" s="46"/>
      <c r="X48" s="46"/>
      <c r="Y48" s="44"/>
    </row>
    <row r="49" spans="1:25">
      <c r="A49" s="58">
        <f t="shared" si="1"/>
        <v>26580</v>
      </c>
      <c r="B49" s="57">
        <v>100.919</v>
      </c>
      <c r="C49" s="118">
        <f t="shared" si="4"/>
        <v>74.250000000000014</v>
      </c>
      <c r="D49" s="59">
        <f t="shared" si="0"/>
        <v>20.728999999999981</v>
      </c>
      <c r="E49" s="39"/>
      <c r="F49" s="40"/>
      <c r="G49" s="39"/>
      <c r="H49" s="40"/>
      <c r="J49" s="40"/>
      <c r="K49" s="40"/>
      <c r="N49" s="44"/>
      <c r="O49" s="44"/>
      <c r="P49" s="45"/>
      <c r="Q49" s="46"/>
      <c r="R49" s="46"/>
      <c r="S49" s="44"/>
      <c r="T49" s="44"/>
      <c r="U49" s="44"/>
      <c r="V49" s="47"/>
      <c r="W49" s="46"/>
      <c r="X49" s="46"/>
      <c r="Y49" s="44"/>
    </row>
    <row r="50" spans="1:25">
      <c r="A50" s="58">
        <f t="shared" si="1"/>
        <v>26590</v>
      </c>
      <c r="B50" s="57">
        <v>101.869</v>
      </c>
      <c r="C50" s="118">
        <f t="shared" si="4"/>
        <v>74.792500000000018</v>
      </c>
      <c r="D50" s="59">
        <f t="shared" si="0"/>
        <v>21.13649999999998</v>
      </c>
      <c r="E50" s="39"/>
      <c r="F50" s="40"/>
      <c r="G50" s="40"/>
      <c r="H50" s="40"/>
      <c r="J50" s="40"/>
      <c r="K50" s="40"/>
      <c r="O50" s="44"/>
      <c r="P50" s="45"/>
      <c r="Q50" s="46"/>
      <c r="R50" s="46"/>
      <c r="S50" s="44"/>
      <c r="T50" s="44"/>
      <c r="U50" s="44"/>
      <c r="V50" s="47"/>
      <c r="W50" s="46"/>
      <c r="X50" s="46"/>
      <c r="Y50" s="44"/>
    </row>
    <row r="51" spans="1:25">
      <c r="A51" s="58">
        <f t="shared" si="1"/>
        <v>26600</v>
      </c>
      <c r="B51" s="57">
        <v>103.006</v>
      </c>
      <c r="C51" s="118">
        <f t="shared" si="4"/>
        <v>75.335000000000022</v>
      </c>
      <c r="D51" s="59">
        <f t="shared" si="0"/>
        <v>21.730999999999977</v>
      </c>
      <c r="E51" s="39"/>
      <c r="F51" s="40"/>
      <c r="G51" s="39"/>
      <c r="H51" s="40"/>
      <c r="J51" s="40"/>
      <c r="K51" s="40"/>
      <c r="O51" s="44"/>
      <c r="P51" s="45"/>
      <c r="Q51" s="46"/>
      <c r="R51" s="46"/>
      <c r="S51" s="44"/>
      <c r="T51" s="44"/>
      <c r="U51" s="44"/>
      <c r="V51" s="47"/>
      <c r="W51" s="46"/>
      <c r="X51" s="46"/>
      <c r="Y51" s="44"/>
    </row>
    <row r="52" spans="1:25">
      <c r="A52" s="58">
        <f t="shared" si="1"/>
        <v>26610</v>
      </c>
      <c r="B52" s="57">
        <v>104.20099999999999</v>
      </c>
      <c r="C52" s="118">
        <f t="shared" si="4"/>
        <v>75.877500000000026</v>
      </c>
      <c r="D52" s="59">
        <f t="shared" si="0"/>
        <v>22.383499999999966</v>
      </c>
      <c r="E52" s="39"/>
      <c r="F52" s="40"/>
      <c r="G52" s="39"/>
      <c r="H52" s="40"/>
      <c r="J52" s="40"/>
      <c r="K52" s="40"/>
    </row>
    <row r="53" spans="1:25">
      <c r="A53" s="58">
        <f t="shared" si="1"/>
        <v>26620</v>
      </c>
      <c r="B53" s="57">
        <v>104.89100000000001</v>
      </c>
      <c r="C53" s="118">
        <f t="shared" si="4"/>
        <v>76.42000000000003</v>
      </c>
      <c r="D53" s="59">
        <f t="shared" si="0"/>
        <v>22.530999999999974</v>
      </c>
      <c r="E53" s="39"/>
      <c r="F53" s="40"/>
      <c r="G53" s="39"/>
      <c r="H53" s="40"/>
      <c r="J53" s="40"/>
      <c r="K53" s="40"/>
    </row>
    <row r="54" spans="1:25">
      <c r="A54" s="58">
        <f t="shared" si="1"/>
        <v>26630</v>
      </c>
      <c r="B54" s="57">
        <v>105.54600000000001</v>
      </c>
      <c r="C54" s="118">
        <f t="shared" si="4"/>
        <v>76.962500000000034</v>
      </c>
      <c r="D54" s="59">
        <f t="shared" si="0"/>
        <v>22.643499999999971</v>
      </c>
      <c r="E54" s="39"/>
      <c r="F54" s="40"/>
      <c r="G54" s="39"/>
      <c r="H54" s="40"/>
      <c r="J54" s="40"/>
      <c r="K54" s="40"/>
    </row>
    <row r="55" spans="1:25">
      <c r="A55" s="58">
        <f t="shared" si="1"/>
        <v>26640</v>
      </c>
      <c r="B55" s="57">
        <v>105.852</v>
      </c>
      <c r="C55" s="118">
        <f t="shared" si="4"/>
        <v>77.505000000000038</v>
      </c>
      <c r="D55" s="59">
        <f t="shared" si="0"/>
        <v>22.406999999999965</v>
      </c>
      <c r="E55" s="39"/>
      <c r="F55" s="40"/>
      <c r="G55" s="39"/>
      <c r="H55" s="40"/>
      <c r="J55" s="40"/>
      <c r="K55" s="40"/>
    </row>
    <row r="56" spans="1:25">
      <c r="A56" s="58">
        <f t="shared" si="1"/>
        <v>26650</v>
      </c>
      <c r="B56" s="57">
        <v>105.971</v>
      </c>
      <c r="C56" s="118">
        <f t="shared" si="4"/>
        <v>78.047500000000042</v>
      </c>
      <c r="D56" s="59">
        <f t="shared" si="0"/>
        <v>21.98349999999996</v>
      </c>
      <c r="E56" s="39"/>
      <c r="F56" s="40"/>
      <c r="G56" s="39"/>
      <c r="H56" s="40"/>
      <c r="J56" s="40"/>
      <c r="K56" s="40"/>
    </row>
    <row r="57" spans="1:25">
      <c r="A57" s="58">
        <f t="shared" si="1"/>
        <v>26660</v>
      </c>
      <c r="B57" s="57">
        <v>105.949</v>
      </c>
      <c r="C57" s="118">
        <f t="shared" si="4"/>
        <v>78.590000000000046</v>
      </c>
      <c r="D57" s="59">
        <f t="shared" si="0"/>
        <v>21.418999999999951</v>
      </c>
      <c r="E57" s="39"/>
      <c r="F57" s="40"/>
      <c r="G57" s="39"/>
      <c r="H57" s="40"/>
      <c r="J57" s="40"/>
      <c r="K57" s="40"/>
    </row>
    <row r="58" spans="1:25">
      <c r="A58" s="58">
        <f t="shared" si="1"/>
        <v>26670</v>
      </c>
      <c r="B58" s="57">
        <v>105.697</v>
      </c>
      <c r="C58" s="118">
        <f t="shared" si="4"/>
        <v>79.13250000000005</v>
      </c>
      <c r="D58" s="59">
        <f t="shared" si="0"/>
        <v>20.624499999999951</v>
      </c>
      <c r="E58" s="39"/>
      <c r="F58" s="40"/>
      <c r="G58" s="39"/>
      <c r="H58" s="40"/>
      <c r="J58" s="40"/>
      <c r="K58" s="40"/>
    </row>
    <row r="59" spans="1:25">
      <c r="A59" s="58">
        <f t="shared" si="1"/>
        <v>26680</v>
      </c>
      <c r="B59" s="57">
        <v>105.127</v>
      </c>
      <c r="C59" s="118">
        <f t="shared" si="4"/>
        <v>79.675000000000054</v>
      </c>
      <c r="D59" s="59">
        <f t="shared" si="0"/>
        <v>19.51199999999994</v>
      </c>
      <c r="E59" s="39"/>
      <c r="F59" s="40"/>
      <c r="G59" s="39"/>
      <c r="H59" s="40"/>
      <c r="I59" s="37"/>
      <c r="J59" s="34"/>
      <c r="K59" s="34"/>
      <c r="L59" s="40"/>
      <c r="M59" s="37"/>
      <c r="V59" s="48"/>
      <c r="W59" s="49"/>
    </row>
    <row r="60" spans="1:25">
      <c r="A60" s="58">
        <f t="shared" si="1"/>
        <v>26690</v>
      </c>
      <c r="B60" s="57">
        <v>104.655</v>
      </c>
      <c r="C60" s="118">
        <f t="shared" si="4"/>
        <v>80.217500000000058</v>
      </c>
      <c r="D60" s="59">
        <f t="shared" si="0"/>
        <v>18.497499999999942</v>
      </c>
      <c r="E60" s="39"/>
      <c r="F60" s="40"/>
      <c r="G60" s="39"/>
      <c r="H60" s="40"/>
      <c r="I60" s="37"/>
      <c r="J60" s="34"/>
      <c r="K60" s="34"/>
      <c r="L60" s="40"/>
      <c r="M60" s="37"/>
      <c r="V60" s="48"/>
      <c r="W60" s="49"/>
    </row>
    <row r="61" spans="1:25">
      <c r="A61" s="58">
        <f t="shared" si="1"/>
        <v>26700</v>
      </c>
      <c r="B61" s="57">
        <v>104.00700000000001</v>
      </c>
      <c r="C61" s="118">
        <f t="shared" si="4"/>
        <v>80.760000000000062</v>
      </c>
      <c r="D61" s="59">
        <f t="shared" si="0"/>
        <v>17.306999999999942</v>
      </c>
      <c r="E61" s="39"/>
      <c r="F61" s="40"/>
      <c r="G61" s="39"/>
      <c r="H61" s="40"/>
      <c r="I61" s="37"/>
      <c r="J61" s="34"/>
      <c r="K61" s="34"/>
      <c r="L61" s="40"/>
      <c r="M61" s="37"/>
      <c r="V61" s="48"/>
      <c r="W61" s="49"/>
    </row>
    <row r="62" spans="1:25">
      <c r="A62" s="58">
        <f t="shared" si="1"/>
        <v>26710</v>
      </c>
      <c r="B62" s="57">
        <v>103.709</v>
      </c>
      <c r="C62" s="118">
        <f t="shared" si="4"/>
        <v>81.302500000000066</v>
      </c>
      <c r="D62" s="59">
        <f t="shared" si="0"/>
        <v>16.466499999999936</v>
      </c>
      <c r="E62" s="39"/>
      <c r="F62" s="40"/>
      <c r="G62" s="39"/>
      <c r="H62" s="40"/>
      <c r="I62" s="37"/>
      <c r="J62" s="34"/>
      <c r="K62" s="34"/>
      <c r="L62" s="40"/>
      <c r="M62" s="37"/>
      <c r="V62" s="48"/>
      <c r="W62" s="49"/>
    </row>
    <row r="63" spans="1:25">
      <c r="A63" s="58">
        <f t="shared" si="1"/>
        <v>26720</v>
      </c>
      <c r="B63" s="57">
        <v>103.31699999999999</v>
      </c>
      <c r="C63" s="118">
        <f t="shared" si="4"/>
        <v>81.84500000000007</v>
      </c>
      <c r="D63" s="59">
        <f t="shared" si="0"/>
        <v>15.531999999999922</v>
      </c>
      <c r="E63" s="39"/>
      <c r="F63" s="40"/>
      <c r="G63" s="39"/>
      <c r="H63" s="40"/>
      <c r="I63" s="37"/>
      <c r="J63" s="34"/>
      <c r="K63" s="34"/>
      <c r="L63" s="40"/>
      <c r="M63" s="37"/>
      <c r="V63" s="48"/>
      <c r="W63" s="49"/>
    </row>
    <row r="64" spans="1:25">
      <c r="A64" s="58">
        <f t="shared" si="1"/>
        <v>26730</v>
      </c>
      <c r="B64" s="57">
        <v>100.407</v>
      </c>
      <c r="C64" s="118">
        <f t="shared" si="4"/>
        <v>82.387500000000074</v>
      </c>
      <c r="D64" s="59">
        <f t="shared" si="0"/>
        <v>12.079499999999921</v>
      </c>
      <c r="E64" s="39"/>
      <c r="F64" s="40"/>
      <c r="G64" s="39"/>
      <c r="H64" s="40"/>
      <c r="I64" s="37"/>
      <c r="J64" s="34"/>
      <c r="K64" s="34"/>
      <c r="L64" s="40"/>
      <c r="M64" s="37"/>
      <c r="V64" s="48"/>
      <c r="W64" s="49"/>
    </row>
    <row r="65" spans="1:23">
      <c r="A65" s="58">
        <f t="shared" si="1"/>
        <v>26740</v>
      </c>
      <c r="B65" s="57">
        <v>105.93600000000001</v>
      </c>
      <c r="C65" s="118">
        <f t="shared" si="4"/>
        <v>82.930000000000078</v>
      </c>
      <c r="D65" s="59">
        <f t="shared" si="0"/>
        <v>17.065999999999928</v>
      </c>
      <c r="E65" s="39"/>
      <c r="F65" s="40"/>
      <c r="G65" s="39"/>
      <c r="H65" s="40"/>
      <c r="I65" s="37"/>
      <c r="J65" s="34"/>
      <c r="K65" s="34"/>
      <c r="L65" s="40"/>
      <c r="M65" s="37"/>
      <c r="V65" s="48"/>
      <c r="W65" s="49"/>
    </row>
    <row r="66" spans="1:23">
      <c r="A66" s="58">
        <f t="shared" si="1"/>
        <v>26750</v>
      </c>
      <c r="B66" s="57">
        <v>108.255</v>
      </c>
      <c r="C66" s="118">
        <f t="shared" si="4"/>
        <v>83.472500000000082</v>
      </c>
      <c r="D66" s="59">
        <f t="shared" si="0"/>
        <v>18.842499999999912</v>
      </c>
      <c r="E66" s="39"/>
      <c r="F66" s="40"/>
      <c r="G66" s="39"/>
      <c r="H66" s="40"/>
      <c r="I66" s="37"/>
      <c r="J66" s="34"/>
      <c r="K66" s="34"/>
      <c r="L66" s="40"/>
      <c r="M66" s="37"/>
      <c r="V66" s="48"/>
      <c r="W66" s="49"/>
    </row>
    <row r="67" spans="1:23">
      <c r="A67" s="58">
        <f t="shared" si="1"/>
        <v>26760</v>
      </c>
      <c r="B67" s="57">
        <v>108.801</v>
      </c>
      <c r="C67" s="118">
        <f t="shared" si="4"/>
        <v>84.015000000000086</v>
      </c>
      <c r="D67" s="59">
        <f t="shared" ref="D67:D87" si="5">B67-C67-(5.44+0.3+0.2)</f>
        <v>18.845999999999915</v>
      </c>
      <c r="E67" s="39"/>
      <c r="F67" s="40"/>
      <c r="G67" s="39"/>
      <c r="H67" s="40"/>
      <c r="I67" s="37"/>
      <c r="J67" s="34"/>
      <c r="K67" s="34"/>
      <c r="L67" s="40"/>
      <c r="M67" s="37"/>
      <c r="V67" s="48"/>
      <c r="W67" s="49"/>
    </row>
    <row r="68" spans="1:23">
      <c r="A68" s="58">
        <f t="shared" ref="A68:A87" si="6">A67+10</f>
        <v>26770</v>
      </c>
      <c r="B68" s="57">
        <v>109.19199999999999</v>
      </c>
      <c r="C68" s="118">
        <f t="shared" si="4"/>
        <v>84.55750000000009</v>
      </c>
      <c r="D68" s="59">
        <f t="shared" si="5"/>
        <v>18.694499999999902</v>
      </c>
      <c r="E68" s="39"/>
      <c r="F68" s="40"/>
      <c r="G68" s="39"/>
      <c r="H68" s="40"/>
      <c r="I68" s="37"/>
      <c r="J68" s="34"/>
      <c r="K68" s="34"/>
      <c r="L68" s="40"/>
      <c r="M68" s="37"/>
      <c r="V68" s="48"/>
      <c r="W68" s="49"/>
    </row>
    <row r="69" spans="1:23">
      <c r="A69" s="58">
        <f t="shared" si="6"/>
        <v>26780</v>
      </c>
      <c r="B69" s="57">
        <v>109.78</v>
      </c>
      <c r="C69" s="118">
        <f t="shared" si="4"/>
        <v>85.100000000000094</v>
      </c>
      <c r="D69" s="59">
        <f t="shared" si="5"/>
        <v>18.739999999999906</v>
      </c>
      <c r="E69" s="39"/>
      <c r="F69" s="40"/>
      <c r="G69" s="39"/>
      <c r="H69" s="40"/>
      <c r="I69" s="37"/>
      <c r="J69" s="34"/>
      <c r="K69" s="34"/>
      <c r="L69" s="40"/>
      <c r="M69" s="37"/>
      <c r="V69" s="48"/>
      <c r="W69" s="49"/>
    </row>
    <row r="70" spans="1:23">
      <c r="A70" s="58">
        <f t="shared" si="6"/>
        <v>26790</v>
      </c>
      <c r="B70" s="57">
        <v>110.88200000000001</v>
      </c>
      <c r="C70" s="118">
        <f t="shared" si="4"/>
        <v>85.642500000000098</v>
      </c>
      <c r="D70" s="59">
        <f t="shared" si="5"/>
        <v>19.299499999999906</v>
      </c>
      <c r="E70" s="39"/>
      <c r="F70" s="40"/>
      <c r="G70" s="39"/>
      <c r="H70" s="40"/>
      <c r="I70" s="37"/>
      <c r="J70" s="34"/>
      <c r="K70" s="34"/>
      <c r="L70" s="40"/>
      <c r="M70" s="37"/>
      <c r="V70" s="48"/>
      <c r="W70" s="49"/>
    </row>
    <row r="71" spans="1:23">
      <c r="A71" s="58">
        <f t="shared" si="6"/>
        <v>26800</v>
      </c>
      <c r="B71" s="57">
        <v>112.627</v>
      </c>
      <c r="C71" s="118">
        <f t="shared" si="4"/>
        <v>86.185000000000102</v>
      </c>
      <c r="D71" s="59">
        <f t="shared" si="5"/>
        <v>20.501999999999892</v>
      </c>
      <c r="E71" s="39"/>
      <c r="F71" s="40"/>
      <c r="G71" s="39"/>
      <c r="H71" s="40"/>
      <c r="I71" s="37"/>
      <c r="J71" s="34"/>
      <c r="K71" s="34"/>
      <c r="L71" s="40"/>
      <c r="M71" s="37"/>
      <c r="V71" s="48"/>
      <c r="W71" s="49"/>
    </row>
    <row r="72" spans="1:23">
      <c r="A72" s="58">
        <f t="shared" si="6"/>
        <v>26810</v>
      </c>
      <c r="B72" s="57">
        <v>114.229</v>
      </c>
      <c r="C72" s="118">
        <f t="shared" si="4"/>
        <v>86.727500000000106</v>
      </c>
      <c r="D72" s="59">
        <f t="shared" si="5"/>
        <v>21.561499999999892</v>
      </c>
      <c r="E72" s="39"/>
      <c r="F72" s="40"/>
      <c r="G72" s="39"/>
      <c r="H72" s="40"/>
      <c r="I72" s="37"/>
      <c r="J72" s="34"/>
      <c r="K72" s="34"/>
      <c r="L72" s="40"/>
      <c r="M72" s="37"/>
      <c r="V72" s="48"/>
      <c r="W72" s="49"/>
    </row>
    <row r="73" spans="1:23">
      <c r="A73" s="58">
        <f t="shared" si="6"/>
        <v>26820</v>
      </c>
      <c r="B73" s="57">
        <v>114.60599999999999</v>
      </c>
      <c r="C73" s="118">
        <f t="shared" si="4"/>
        <v>87.27000000000011</v>
      </c>
      <c r="D73" s="59">
        <f t="shared" si="5"/>
        <v>21.395999999999884</v>
      </c>
      <c r="E73" s="39"/>
      <c r="F73" s="40"/>
      <c r="G73" s="39"/>
      <c r="H73" s="40"/>
      <c r="I73" s="37"/>
      <c r="J73" s="34"/>
      <c r="K73" s="34"/>
      <c r="L73" s="40"/>
      <c r="M73" s="37"/>
    </row>
    <row r="74" spans="1:23">
      <c r="A74" s="58">
        <f t="shared" si="6"/>
        <v>26830</v>
      </c>
      <c r="B74" s="57">
        <v>112.753</v>
      </c>
      <c r="C74" s="118">
        <f t="shared" si="4"/>
        <v>87.812500000000114</v>
      </c>
      <c r="D74" s="59">
        <f t="shared" si="5"/>
        <v>19.000499999999885</v>
      </c>
      <c r="E74" s="39"/>
      <c r="F74" s="40"/>
      <c r="G74" s="39"/>
      <c r="H74" s="40"/>
      <c r="I74" s="37"/>
      <c r="J74" s="34"/>
      <c r="K74" s="34"/>
      <c r="L74" s="40"/>
      <c r="M74" s="37"/>
    </row>
    <row r="75" spans="1:23">
      <c r="A75" s="58">
        <f t="shared" si="6"/>
        <v>26840</v>
      </c>
      <c r="B75" s="57">
        <v>112.09699999999999</v>
      </c>
      <c r="C75" s="118">
        <f t="shared" si="4"/>
        <v>88.355000000000118</v>
      </c>
      <c r="D75" s="59">
        <f t="shared" si="5"/>
        <v>17.801999999999875</v>
      </c>
      <c r="E75" s="39"/>
      <c r="F75" s="40"/>
      <c r="G75" s="39"/>
      <c r="H75" s="40"/>
      <c r="I75" s="37"/>
      <c r="J75" s="34"/>
      <c r="K75" s="34"/>
      <c r="L75" s="40"/>
      <c r="M75" s="37"/>
    </row>
    <row r="76" spans="1:23">
      <c r="A76" s="58">
        <f t="shared" si="6"/>
        <v>26850</v>
      </c>
      <c r="B76" s="57">
        <v>112.20399999999999</v>
      </c>
      <c r="C76" s="118">
        <f t="shared" si="4"/>
        <v>88.897500000000122</v>
      </c>
      <c r="D76" s="59">
        <f t="shared" si="5"/>
        <v>17.366499999999871</v>
      </c>
      <c r="E76" s="39"/>
      <c r="F76" s="40"/>
      <c r="G76" s="39"/>
      <c r="H76" s="40"/>
      <c r="I76" s="37"/>
      <c r="J76" s="34"/>
      <c r="K76" s="34"/>
      <c r="L76" s="40"/>
      <c r="M76" s="37"/>
    </row>
    <row r="77" spans="1:23">
      <c r="A77" s="58">
        <f t="shared" si="6"/>
        <v>26860</v>
      </c>
      <c r="B77" s="57">
        <v>112.512</v>
      </c>
      <c r="C77" s="118">
        <f t="shared" si="4"/>
        <v>89.440000000000126</v>
      </c>
      <c r="D77" s="59">
        <f t="shared" si="5"/>
        <v>17.131999999999874</v>
      </c>
      <c r="E77" s="39"/>
      <c r="F77" s="40"/>
      <c r="G77" s="39"/>
      <c r="H77" s="40"/>
      <c r="I77" s="37"/>
      <c r="J77" s="34"/>
      <c r="K77" s="34"/>
      <c r="L77" s="40"/>
      <c r="M77" s="37"/>
    </row>
    <row r="78" spans="1:23">
      <c r="A78" s="58">
        <f t="shared" si="6"/>
        <v>26870</v>
      </c>
      <c r="B78" s="57">
        <v>111.85299999999999</v>
      </c>
      <c r="C78" s="57">
        <v>89.978999999999999</v>
      </c>
      <c r="D78" s="59">
        <f t="shared" si="5"/>
        <v>15.933999999999994</v>
      </c>
      <c r="E78" s="39"/>
      <c r="F78" s="40"/>
      <c r="G78" s="39"/>
      <c r="H78" s="40"/>
      <c r="I78" s="37"/>
      <c r="J78" s="34"/>
      <c r="K78" s="34"/>
      <c r="L78" s="40"/>
      <c r="M78" s="37"/>
    </row>
    <row r="79" spans="1:23">
      <c r="A79" s="58">
        <f t="shared" si="6"/>
        <v>26880</v>
      </c>
      <c r="B79" s="57">
        <v>111.601</v>
      </c>
      <c r="C79" s="57">
        <v>90.483000000000004</v>
      </c>
      <c r="D79" s="59">
        <f t="shared" si="5"/>
        <v>15.177999999999994</v>
      </c>
      <c r="E79" s="39"/>
      <c r="F79" s="40"/>
      <c r="G79" s="39"/>
      <c r="H79" s="40"/>
      <c r="I79" s="37"/>
      <c r="J79" s="34"/>
      <c r="K79" s="34"/>
      <c r="L79" s="40"/>
      <c r="M79" s="37"/>
    </row>
    <row r="80" spans="1:23">
      <c r="A80" s="58">
        <f t="shared" si="6"/>
        <v>26890</v>
      </c>
      <c r="B80" s="57">
        <v>111.462</v>
      </c>
      <c r="C80" s="57">
        <v>90.936999999999998</v>
      </c>
      <c r="D80" s="59">
        <f t="shared" si="5"/>
        <v>14.585000000000004</v>
      </c>
      <c r="E80" s="39"/>
      <c r="F80" s="40"/>
      <c r="G80" s="39"/>
      <c r="H80" s="40"/>
      <c r="I80" s="37"/>
      <c r="J80" s="34"/>
      <c r="K80" s="34"/>
      <c r="L80" s="40"/>
      <c r="M80" s="37"/>
    </row>
    <row r="81" spans="1:13">
      <c r="A81" s="58">
        <f t="shared" si="6"/>
        <v>26900</v>
      </c>
      <c r="B81" s="57">
        <v>113.54600000000001</v>
      </c>
      <c r="C81" s="57">
        <v>91.340999999999994</v>
      </c>
      <c r="D81" s="59">
        <f t="shared" si="5"/>
        <v>16.265000000000011</v>
      </c>
      <c r="E81" s="39"/>
      <c r="F81" s="40"/>
      <c r="G81" s="39"/>
      <c r="H81" s="40"/>
      <c r="I81" s="37"/>
      <c r="J81" s="34"/>
      <c r="K81" s="34"/>
      <c r="L81" s="40"/>
      <c r="M81" s="37"/>
    </row>
    <row r="82" spans="1:13">
      <c r="A82" s="58">
        <f t="shared" si="6"/>
        <v>26910</v>
      </c>
      <c r="B82" s="57">
        <v>116.801</v>
      </c>
      <c r="C82" s="57">
        <v>91.694000000000003</v>
      </c>
      <c r="D82" s="59">
        <f t="shared" si="5"/>
        <v>19.166999999999998</v>
      </c>
      <c r="E82" s="39"/>
      <c r="F82" s="40"/>
      <c r="G82" s="39"/>
      <c r="H82" s="40"/>
      <c r="I82" s="37"/>
      <c r="J82" s="34"/>
      <c r="K82" s="34"/>
      <c r="L82" s="40"/>
      <c r="M82" s="37"/>
    </row>
    <row r="83" spans="1:13">
      <c r="A83" s="58">
        <f t="shared" si="6"/>
        <v>26920</v>
      </c>
      <c r="B83" s="57">
        <v>118.176</v>
      </c>
      <c r="C83" s="57">
        <v>91.998000000000005</v>
      </c>
      <c r="D83" s="59">
        <f t="shared" si="5"/>
        <v>20.237999999999996</v>
      </c>
      <c r="E83" s="39"/>
      <c r="F83" s="40"/>
      <c r="G83" s="39"/>
      <c r="H83" s="40"/>
      <c r="I83" s="37"/>
      <c r="J83" s="34"/>
      <c r="K83" s="34"/>
      <c r="L83" s="40"/>
      <c r="M83" s="37"/>
    </row>
    <row r="84" spans="1:13">
      <c r="A84" s="58">
        <f t="shared" si="6"/>
        <v>26930</v>
      </c>
      <c r="B84" s="57">
        <v>116.691</v>
      </c>
      <c r="C84" s="57">
        <v>92.256</v>
      </c>
      <c r="D84" s="59">
        <f t="shared" si="5"/>
        <v>18.495000000000001</v>
      </c>
      <c r="E84" s="39"/>
      <c r="F84" s="40"/>
      <c r="G84" s="39"/>
      <c r="H84" s="40"/>
      <c r="I84" s="37"/>
      <c r="J84" s="34"/>
      <c r="K84" s="34"/>
      <c r="L84" s="40"/>
      <c r="M84" s="37"/>
    </row>
    <row r="85" spans="1:13">
      <c r="A85" s="58">
        <f t="shared" si="6"/>
        <v>26940</v>
      </c>
      <c r="B85" s="57">
        <v>113.23</v>
      </c>
      <c r="C85" s="57">
        <v>92.504999999999995</v>
      </c>
      <c r="D85" s="59">
        <f t="shared" si="5"/>
        <v>14.785000000000007</v>
      </c>
      <c r="E85" s="39"/>
      <c r="F85" s="40"/>
      <c r="G85" s="39"/>
      <c r="H85" s="40"/>
      <c r="I85" s="37"/>
      <c r="J85" s="34"/>
      <c r="K85" s="34"/>
      <c r="L85" s="40"/>
      <c r="M85" s="37"/>
    </row>
    <row r="86" spans="1:13">
      <c r="A86" s="58">
        <f t="shared" si="6"/>
        <v>26950</v>
      </c>
      <c r="B86" s="57">
        <v>111.6</v>
      </c>
      <c r="C86" s="57">
        <v>92.754000000000005</v>
      </c>
      <c r="D86" s="59">
        <f t="shared" si="5"/>
        <v>12.905999999999988</v>
      </c>
      <c r="E86" s="39"/>
      <c r="F86" s="40"/>
      <c r="G86" s="39"/>
      <c r="H86" s="40"/>
      <c r="I86" s="37"/>
      <c r="J86" s="34"/>
      <c r="K86" s="34"/>
      <c r="L86" s="40"/>
      <c r="M86" s="37"/>
    </row>
    <row r="87" spans="1:13">
      <c r="A87" s="58">
        <f t="shared" si="6"/>
        <v>26960</v>
      </c>
      <c r="B87" s="57">
        <v>106.577</v>
      </c>
      <c r="C87" s="57">
        <v>93.001999999999995</v>
      </c>
      <c r="D87" s="59">
        <f t="shared" si="5"/>
        <v>7.6350000000000025</v>
      </c>
      <c r="E87" s="39"/>
      <c r="F87" s="40"/>
      <c r="G87" s="39"/>
      <c r="H87" s="40"/>
      <c r="I87" s="37"/>
      <c r="J87" s="34"/>
      <c r="K87" s="34"/>
      <c r="L87" s="40"/>
      <c r="M87" s="37"/>
    </row>
    <row r="88" spans="1:13">
      <c r="A88" s="50"/>
      <c r="B88" s="37"/>
      <c r="D88" s="38"/>
      <c r="E88" s="39"/>
      <c r="F88" s="40"/>
      <c r="G88" s="39"/>
      <c r="H88" s="40"/>
      <c r="I88" s="37"/>
      <c r="J88" s="34"/>
      <c r="K88" s="34"/>
      <c r="L88" s="40"/>
      <c r="M88" s="37"/>
    </row>
    <row r="89" spans="1:13">
      <c r="A89" s="50"/>
      <c r="B89" s="37"/>
      <c r="D89" s="38"/>
      <c r="E89" s="39"/>
      <c r="F89" s="40"/>
      <c r="G89" s="39"/>
      <c r="H89" s="40"/>
      <c r="I89" s="37"/>
      <c r="J89" s="34"/>
      <c r="K89" s="34"/>
      <c r="L89" s="40"/>
      <c r="M89" s="37"/>
    </row>
    <row r="90" spans="1:13">
      <c r="A90" s="50"/>
      <c r="B90" s="37"/>
      <c r="D90" s="38"/>
      <c r="E90" s="39"/>
      <c r="F90" s="40"/>
      <c r="G90" s="39"/>
      <c r="H90" s="40"/>
      <c r="I90" s="37"/>
      <c r="J90" s="34"/>
      <c r="K90" s="34"/>
      <c r="L90" s="40"/>
      <c r="M90" s="37"/>
    </row>
    <row r="91" spans="1:13">
      <c r="A91" s="50"/>
      <c r="B91" s="37"/>
      <c r="D91" s="38"/>
      <c r="E91" s="39"/>
      <c r="F91" s="40"/>
      <c r="G91" s="39"/>
      <c r="H91" s="40"/>
      <c r="I91" s="37"/>
      <c r="J91" s="34"/>
      <c r="K91" s="34"/>
      <c r="L91" s="40"/>
      <c r="M91" s="37"/>
    </row>
    <row r="92" spans="1:13">
      <c r="A92" s="50"/>
      <c r="B92" s="37"/>
      <c r="D92" s="38"/>
      <c r="E92" s="39"/>
      <c r="F92" s="40"/>
      <c r="G92" s="39"/>
      <c r="H92" s="40"/>
      <c r="I92" s="37"/>
      <c r="J92" s="34"/>
      <c r="K92" s="34"/>
      <c r="L92" s="40"/>
      <c r="M92" s="37"/>
    </row>
    <row r="93" spans="1:13">
      <c r="A93" s="50"/>
      <c r="B93" s="37"/>
      <c r="D93" s="38"/>
      <c r="E93" s="39"/>
      <c r="F93" s="40"/>
      <c r="G93" s="39"/>
      <c r="H93" s="40"/>
      <c r="I93" s="37"/>
      <c r="J93" s="34"/>
      <c r="K93" s="34"/>
      <c r="L93" s="40"/>
      <c r="M93" s="37"/>
    </row>
    <row r="94" spans="1:13">
      <c r="A94" s="50"/>
      <c r="B94" s="37"/>
      <c r="D94" s="38"/>
      <c r="E94" s="39"/>
      <c r="F94" s="40"/>
      <c r="G94" s="39"/>
      <c r="H94" s="40"/>
      <c r="I94" s="37"/>
      <c r="J94" s="34"/>
      <c r="K94" s="34"/>
      <c r="L94" s="40"/>
      <c r="M94" s="37"/>
    </row>
    <row r="95" spans="1:13">
      <c r="A95" s="50"/>
      <c r="B95" s="37"/>
      <c r="D95" s="38"/>
      <c r="E95" s="39"/>
      <c r="F95" s="40"/>
      <c r="G95" s="39"/>
      <c r="H95" s="40"/>
      <c r="I95" s="37"/>
      <c r="J95" s="34"/>
      <c r="K95" s="34"/>
      <c r="L95" s="40"/>
      <c r="M95" s="37"/>
    </row>
    <row r="96" spans="1:13">
      <c r="A96" s="50"/>
      <c r="B96" s="37"/>
      <c r="D96" s="38"/>
      <c r="E96" s="39"/>
      <c r="F96" s="40"/>
      <c r="G96" s="39"/>
      <c r="H96" s="40"/>
      <c r="I96" s="37"/>
      <c r="J96" s="34"/>
      <c r="K96" s="34"/>
      <c r="L96" s="40"/>
      <c r="M96" s="37"/>
    </row>
    <row r="97" spans="1:13">
      <c r="A97" s="50"/>
      <c r="B97" s="37"/>
      <c r="D97" s="38"/>
      <c r="E97" s="39"/>
      <c r="F97" s="40"/>
      <c r="G97" s="39"/>
      <c r="H97" s="40"/>
      <c r="I97" s="37"/>
      <c r="J97" s="34"/>
      <c r="K97" s="34"/>
      <c r="L97" s="40"/>
      <c r="M97" s="37"/>
    </row>
    <row r="98" spans="1:13">
      <c r="B98" s="37"/>
      <c r="D98" s="38"/>
      <c r="E98" s="39"/>
      <c r="F98" s="40"/>
      <c r="G98" s="39"/>
      <c r="H98" s="40"/>
      <c r="I98" s="37"/>
      <c r="J98" s="34"/>
      <c r="K98" s="34"/>
      <c r="L98" s="40"/>
      <c r="M98" s="37"/>
    </row>
    <row r="99" spans="1:13">
      <c r="B99" s="37"/>
      <c r="D99" s="38"/>
      <c r="E99" s="39"/>
      <c r="F99" s="40"/>
      <c r="G99" s="39"/>
      <c r="H99" s="40"/>
      <c r="I99" s="37"/>
      <c r="J99" s="34"/>
      <c r="K99" s="34"/>
      <c r="L99" s="40"/>
      <c r="M99" s="37"/>
    </row>
    <row r="100" spans="1:13">
      <c r="B100" s="37"/>
      <c r="D100" s="38"/>
      <c r="E100" s="39"/>
      <c r="F100" s="40"/>
      <c r="G100" s="39"/>
      <c r="H100" s="40"/>
      <c r="I100" s="37"/>
      <c r="J100" s="34"/>
      <c r="K100" s="34"/>
      <c r="L100" s="40"/>
      <c r="M100" s="37"/>
    </row>
    <row r="101" spans="1:13">
      <c r="B101" s="37"/>
      <c r="D101" s="38"/>
      <c r="E101" s="39"/>
      <c r="F101" s="40"/>
      <c r="G101" s="39"/>
      <c r="H101" s="40"/>
      <c r="I101" s="37"/>
      <c r="J101" s="34"/>
      <c r="K101" s="34"/>
      <c r="L101" s="40"/>
      <c r="M101" s="37"/>
    </row>
    <row r="102" spans="1:13">
      <c r="B102" s="37"/>
      <c r="D102" s="38"/>
      <c r="E102" s="39"/>
      <c r="F102" s="40"/>
      <c r="G102" s="39"/>
      <c r="H102" s="40"/>
      <c r="I102" s="37"/>
      <c r="J102" s="34"/>
      <c r="K102" s="34"/>
      <c r="L102" s="40"/>
      <c r="M102" s="37"/>
    </row>
    <row r="103" spans="1:13">
      <c r="B103" s="37"/>
      <c r="D103" s="38"/>
      <c r="E103" s="39"/>
      <c r="F103" s="40"/>
      <c r="G103" s="39"/>
      <c r="H103" s="40"/>
      <c r="I103" s="37"/>
      <c r="J103" s="34"/>
      <c r="K103" s="34"/>
      <c r="L103" s="40"/>
      <c r="M103" s="37"/>
    </row>
    <row r="104" spans="1:13">
      <c r="B104" s="37"/>
      <c r="D104" s="38"/>
      <c r="E104" s="39"/>
      <c r="F104" s="40"/>
      <c r="G104" s="39"/>
      <c r="H104" s="40"/>
      <c r="I104" s="37"/>
      <c r="J104" s="34"/>
      <c r="K104" s="34"/>
      <c r="L104" s="40"/>
      <c r="M104" s="37"/>
    </row>
    <row r="105" spans="1:13">
      <c r="B105" s="37"/>
      <c r="D105" s="38"/>
      <c r="E105" s="39"/>
      <c r="F105" s="40"/>
      <c r="G105" s="39"/>
      <c r="H105" s="40"/>
      <c r="I105" s="37"/>
      <c r="J105" s="34"/>
      <c r="K105" s="34"/>
      <c r="L105" s="40"/>
      <c r="M105" s="37"/>
    </row>
    <row r="106" spans="1:13">
      <c r="B106" s="37"/>
      <c r="D106" s="38"/>
      <c r="E106" s="39"/>
      <c r="F106" s="40"/>
      <c r="G106" s="39"/>
      <c r="H106" s="40"/>
      <c r="I106" s="37"/>
      <c r="J106" s="34"/>
      <c r="K106" s="34"/>
      <c r="L106" s="40"/>
      <c r="M106" s="37"/>
    </row>
    <row r="107" spans="1:13">
      <c r="B107" s="37"/>
      <c r="D107" s="38"/>
      <c r="E107" s="39"/>
      <c r="F107" s="40"/>
      <c r="G107" s="39"/>
      <c r="H107" s="40"/>
      <c r="J107" s="34"/>
      <c r="K107" s="34"/>
      <c r="L107" s="40"/>
    </row>
    <row r="108" spans="1:13">
      <c r="B108" s="37"/>
      <c r="D108" s="38"/>
      <c r="E108" s="39"/>
      <c r="F108" s="40"/>
      <c r="G108" s="39"/>
      <c r="H108" s="40"/>
      <c r="I108" s="37"/>
      <c r="J108" s="34"/>
      <c r="K108" s="34"/>
      <c r="L108" s="40"/>
      <c r="M108" s="37"/>
    </row>
    <row r="109" spans="1:13">
      <c r="B109" s="37"/>
      <c r="D109" s="38"/>
      <c r="E109" s="39"/>
      <c r="F109" s="40"/>
      <c r="G109" s="39"/>
      <c r="H109" s="40"/>
      <c r="I109" s="37"/>
      <c r="J109" s="34"/>
      <c r="K109" s="34"/>
      <c r="L109" s="40"/>
      <c r="M109" s="37"/>
    </row>
    <row r="110" spans="1:13">
      <c r="B110" s="37"/>
      <c r="D110" s="38"/>
      <c r="E110" s="39"/>
      <c r="F110" s="40"/>
      <c r="G110" s="39"/>
      <c r="H110" s="40"/>
      <c r="I110" s="37"/>
      <c r="J110" s="34"/>
      <c r="K110" s="34"/>
      <c r="L110" s="40"/>
      <c r="M110" s="37"/>
    </row>
    <row r="111" spans="1:13">
      <c r="B111" s="37"/>
      <c r="D111" s="38"/>
      <c r="E111" s="39"/>
      <c r="F111" s="40"/>
      <c r="G111" s="39"/>
      <c r="H111" s="40"/>
      <c r="I111" s="37"/>
      <c r="J111" s="34"/>
      <c r="K111" s="34"/>
      <c r="L111" s="40"/>
      <c r="M111" s="37"/>
    </row>
    <row r="112" spans="1:13">
      <c r="B112" s="37"/>
      <c r="D112" s="38"/>
      <c r="E112" s="39"/>
      <c r="F112" s="40"/>
      <c r="G112" s="39"/>
      <c r="H112" s="40"/>
      <c r="I112" s="37"/>
      <c r="J112" s="34"/>
      <c r="K112" s="34"/>
      <c r="L112" s="40"/>
      <c r="M112" s="37"/>
    </row>
    <row r="113" spans="2:13">
      <c r="B113" s="37"/>
      <c r="D113" s="38"/>
      <c r="E113" s="39"/>
      <c r="F113" s="40"/>
      <c r="G113" s="39"/>
      <c r="H113" s="40"/>
      <c r="I113" s="37"/>
      <c r="J113" s="34"/>
      <c r="K113" s="34"/>
      <c r="L113" s="40"/>
      <c r="M113" s="37"/>
    </row>
    <row r="114" spans="2:13">
      <c r="B114" s="37"/>
      <c r="D114" s="38"/>
      <c r="E114" s="39"/>
      <c r="F114" s="40"/>
      <c r="G114" s="39"/>
      <c r="H114" s="40"/>
      <c r="I114" s="37"/>
      <c r="J114" s="34"/>
      <c r="K114" s="34"/>
      <c r="L114" s="40"/>
      <c r="M114" s="37"/>
    </row>
    <row r="115" spans="2:13">
      <c r="B115" s="37"/>
      <c r="D115" s="38"/>
      <c r="E115" s="39"/>
      <c r="F115" s="40"/>
      <c r="G115" s="39"/>
      <c r="H115" s="40"/>
      <c r="I115" s="37"/>
      <c r="J115" s="34"/>
      <c r="K115" s="34"/>
      <c r="L115" s="40"/>
      <c r="M115" s="37"/>
    </row>
    <row r="116" spans="2:13">
      <c r="B116" s="37"/>
      <c r="D116" s="38"/>
      <c r="E116" s="39"/>
      <c r="F116" s="40"/>
      <c r="G116" s="39"/>
      <c r="H116" s="40"/>
      <c r="I116" s="37"/>
      <c r="J116" s="34"/>
      <c r="K116" s="34"/>
      <c r="L116" s="40"/>
      <c r="M116" s="37"/>
    </row>
    <row r="117" spans="2:13">
      <c r="B117" s="37"/>
      <c r="D117" s="38"/>
      <c r="E117" s="39"/>
      <c r="F117" s="40"/>
      <c r="G117" s="39"/>
      <c r="H117" s="40"/>
      <c r="I117" s="37"/>
      <c r="J117" s="34"/>
      <c r="K117" s="34"/>
      <c r="L117" s="40"/>
      <c r="M117" s="37"/>
    </row>
    <row r="118" spans="2:13">
      <c r="B118" s="37"/>
      <c r="D118" s="38"/>
      <c r="E118" s="39"/>
      <c r="F118" s="40"/>
      <c r="G118" s="39"/>
      <c r="H118" s="40"/>
      <c r="I118" s="37"/>
      <c r="J118" s="34"/>
      <c r="K118" s="34"/>
      <c r="L118" s="40"/>
      <c r="M118" s="37"/>
    </row>
    <row r="119" spans="2:13">
      <c r="B119" s="37"/>
      <c r="D119" s="38"/>
      <c r="E119" s="39"/>
      <c r="F119" s="40"/>
      <c r="G119" s="39"/>
      <c r="H119" s="40"/>
      <c r="I119" s="37"/>
      <c r="J119" s="34"/>
      <c r="K119" s="34"/>
      <c r="L119" s="40"/>
      <c r="M119" s="37"/>
    </row>
    <row r="120" spans="2:13">
      <c r="B120" s="37"/>
      <c r="D120" s="38"/>
      <c r="E120" s="39"/>
      <c r="F120" s="40"/>
      <c r="G120" s="39"/>
      <c r="H120" s="40"/>
      <c r="I120" s="37"/>
      <c r="J120" s="34"/>
      <c r="K120" s="34"/>
      <c r="L120" s="40"/>
      <c r="M120" s="37"/>
    </row>
    <row r="121" spans="2:13">
      <c r="B121" s="37"/>
      <c r="D121" s="38"/>
      <c r="E121" s="39"/>
      <c r="F121" s="40"/>
      <c r="G121" s="39"/>
      <c r="H121" s="40"/>
      <c r="I121" s="37"/>
      <c r="J121" s="34"/>
      <c r="K121" s="34"/>
      <c r="L121" s="40"/>
      <c r="M121" s="37"/>
    </row>
    <row r="122" spans="2:13">
      <c r="B122" s="37"/>
      <c r="D122" s="38"/>
      <c r="E122" s="39"/>
      <c r="F122" s="40"/>
      <c r="G122" s="39"/>
      <c r="H122" s="40"/>
      <c r="I122" s="37"/>
      <c r="J122" s="34"/>
      <c r="K122" s="34"/>
      <c r="L122" s="40"/>
      <c r="M122" s="37"/>
    </row>
    <row r="123" spans="2:13">
      <c r="B123" s="37"/>
      <c r="D123" s="38"/>
      <c r="E123" s="39"/>
      <c r="F123" s="40"/>
      <c r="G123" s="39"/>
      <c r="H123" s="40"/>
      <c r="I123" s="37"/>
      <c r="J123" s="34"/>
      <c r="K123" s="34"/>
      <c r="L123" s="40"/>
      <c r="M123" s="37"/>
    </row>
    <row r="124" spans="2:13">
      <c r="B124" s="37"/>
      <c r="D124" s="38"/>
      <c r="E124" s="39"/>
      <c r="F124" s="40"/>
      <c r="G124" s="39"/>
      <c r="H124" s="40"/>
      <c r="I124" s="37"/>
      <c r="J124" s="34"/>
      <c r="K124" s="34"/>
      <c r="L124" s="40"/>
      <c r="M124" s="37"/>
    </row>
    <row r="125" spans="2:13">
      <c r="B125" s="37"/>
      <c r="D125" s="38"/>
      <c r="E125" s="39"/>
      <c r="F125" s="40"/>
      <c r="G125" s="39"/>
      <c r="H125" s="40"/>
      <c r="I125" s="37"/>
      <c r="J125" s="34"/>
      <c r="K125" s="34"/>
      <c r="L125" s="40"/>
      <c r="M125" s="37"/>
    </row>
    <row r="126" spans="2:13">
      <c r="B126" s="37"/>
      <c r="D126" s="38"/>
      <c r="E126" s="39"/>
      <c r="F126" s="40"/>
      <c r="G126" s="39"/>
      <c r="H126" s="40"/>
      <c r="I126" s="37"/>
      <c r="J126" s="34"/>
      <c r="K126" s="34"/>
      <c r="L126" s="40"/>
      <c r="M126" s="37"/>
    </row>
    <row r="127" spans="2:13">
      <c r="B127" s="37"/>
      <c r="D127" s="38"/>
      <c r="E127" s="39"/>
      <c r="F127" s="40"/>
      <c r="G127" s="39"/>
      <c r="H127" s="40"/>
      <c r="I127" s="37"/>
      <c r="J127" s="34"/>
      <c r="K127" s="34"/>
      <c r="L127" s="40"/>
      <c r="M127" s="37"/>
    </row>
    <row r="128" spans="2:13">
      <c r="B128" s="37"/>
      <c r="D128" s="38"/>
      <c r="E128" s="39"/>
      <c r="F128" s="40"/>
      <c r="G128" s="39"/>
      <c r="H128" s="40"/>
      <c r="I128" s="37"/>
      <c r="J128" s="34"/>
      <c r="K128" s="34"/>
      <c r="L128" s="40"/>
      <c r="M128" s="37"/>
    </row>
    <row r="129" spans="2:13">
      <c r="B129" s="37"/>
      <c r="D129" s="38"/>
      <c r="E129" s="39"/>
      <c r="F129" s="40"/>
      <c r="G129" s="39"/>
      <c r="H129" s="40"/>
      <c r="I129" s="37"/>
      <c r="J129" s="34"/>
      <c r="K129" s="34"/>
      <c r="L129" s="40"/>
      <c r="M129" s="37"/>
    </row>
    <row r="130" spans="2:13">
      <c r="B130" s="37"/>
      <c r="D130" s="38"/>
      <c r="E130" s="39"/>
      <c r="F130" s="40"/>
      <c r="G130" s="39"/>
      <c r="H130" s="40"/>
      <c r="I130" s="37"/>
      <c r="J130" s="34"/>
      <c r="K130" s="34"/>
      <c r="L130" s="40"/>
      <c r="M130" s="37"/>
    </row>
    <row r="131" spans="2:13">
      <c r="B131" s="37"/>
      <c r="D131" s="38"/>
      <c r="E131" s="39"/>
      <c r="F131" s="40"/>
      <c r="G131" s="39"/>
      <c r="H131" s="40"/>
      <c r="I131" s="37"/>
      <c r="J131" s="34"/>
      <c r="K131" s="34"/>
      <c r="L131" s="40"/>
      <c r="M131" s="37"/>
    </row>
    <row r="132" spans="2:13">
      <c r="B132" s="37"/>
      <c r="D132" s="38"/>
      <c r="E132" s="39"/>
      <c r="F132" s="40"/>
      <c r="G132" s="39"/>
      <c r="H132" s="40"/>
      <c r="I132" s="37"/>
      <c r="J132" s="34"/>
      <c r="K132" s="34"/>
      <c r="L132" s="40"/>
      <c r="M132" s="37"/>
    </row>
    <row r="133" spans="2:13">
      <c r="B133" s="37"/>
      <c r="D133" s="38"/>
      <c r="E133" s="39"/>
      <c r="F133" s="40"/>
      <c r="G133" s="39"/>
      <c r="H133" s="40"/>
      <c r="I133" s="37"/>
      <c r="J133" s="34"/>
      <c r="K133" s="34"/>
      <c r="L133" s="40"/>
      <c r="M133" s="37"/>
    </row>
    <row r="134" spans="2:13">
      <c r="B134" s="37"/>
      <c r="D134" s="38"/>
      <c r="E134" s="39"/>
      <c r="F134" s="40"/>
      <c r="G134" s="39"/>
      <c r="H134" s="40"/>
      <c r="I134" s="37"/>
      <c r="J134" s="34"/>
      <c r="K134" s="34"/>
      <c r="L134" s="40"/>
      <c r="M134" s="37"/>
    </row>
    <row r="135" spans="2:13">
      <c r="B135" s="37"/>
      <c r="D135" s="38"/>
      <c r="E135" s="39"/>
      <c r="F135" s="40"/>
      <c r="G135" s="39"/>
      <c r="H135" s="40"/>
      <c r="I135" s="37"/>
      <c r="J135" s="34"/>
      <c r="K135" s="34"/>
      <c r="L135" s="40"/>
      <c r="M135" s="37"/>
    </row>
    <row r="136" spans="2:13">
      <c r="B136" s="37"/>
      <c r="D136" s="38"/>
      <c r="E136" s="39"/>
      <c r="F136" s="40"/>
      <c r="G136" s="39"/>
      <c r="H136" s="40"/>
      <c r="I136" s="37"/>
      <c r="J136" s="34"/>
      <c r="K136" s="34"/>
      <c r="L136" s="40"/>
      <c r="M136" s="37"/>
    </row>
    <row r="137" spans="2:13">
      <c r="B137" s="37"/>
      <c r="D137" s="38"/>
      <c r="E137" s="39"/>
      <c r="F137" s="40"/>
      <c r="G137" s="39"/>
      <c r="H137" s="40"/>
      <c r="I137" s="37"/>
      <c r="J137" s="34"/>
      <c r="K137" s="34"/>
      <c r="L137" s="40"/>
      <c r="M137" s="37"/>
    </row>
    <row r="138" spans="2:13">
      <c r="B138" s="37"/>
      <c r="D138" s="38"/>
      <c r="E138" s="39"/>
      <c r="F138" s="40"/>
      <c r="G138" s="39"/>
      <c r="H138" s="40"/>
      <c r="I138" s="37"/>
      <c r="J138" s="34"/>
      <c r="K138" s="34"/>
      <c r="L138" s="40"/>
      <c r="M138" s="37"/>
    </row>
    <row r="139" spans="2:13">
      <c r="B139" s="37"/>
      <c r="D139" s="38"/>
      <c r="E139" s="39"/>
      <c r="F139" s="40"/>
      <c r="G139" s="39"/>
      <c r="H139" s="40"/>
      <c r="I139" s="37"/>
      <c r="J139" s="34"/>
      <c r="K139" s="34"/>
      <c r="L139" s="40"/>
      <c r="M139" s="37"/>
    </row>
    <row r="140" spans="2:13">
      <c r="B140" s="37"/>
      <c r="D140" s="38"/>
      <c r="E140" s="39"/>
      <c r="F140" s="40"/>
      <c r="G140" s="39"/>
      <c r="H140" s="40"/>
      <c r="I140" s="37"/>
      <c r="J140" s="34"/>
      <c r="K140" s="34"/>
      <c r="L140" s="40"/>
      <c r="M140" s="37"/>
    </row>
    <row r="141" spans="2:13">
      <c r="B141" s="37"/>
      <c r="D141" s="38"/>
      <c r="E141" s="39"/>
      <c r="F141" s="40"/>
      <c r="G141" s="39"/>
      <c r="H141" s="40"/>
      <c r="I141" s="37"/>
      <c r="J141" s="34"/>
      <c r="K141" s="34"/>
      <c r="L141" s="40"/>
      <c r="M141" s="37"/>
    </row>
    <row r="142" spans="2:13">
      <c r="B142" s="37"/>
      <c r="D142" s="38"/>
      <c r="E142" s="39"/>
      <c r="F142" s="40"/>
      <c r="G142" s="39"/>
      <c r="H142" s="40"/>
      <c r="I142" s="37"/>
      <c r="J142" s="34"/>
      <c r="K142" s="34"/>
      <c r="L142" s="40"/>
      <c r="M142" s="37"/>
    </row>
    <row r="143" spans="2:13">
      <c r="B143" s="37"/>
      <c r="D143" s="38"/>
      <c r="E143" s="39"/>
      <c r="F143" s="40"/>
      <c r="G143" s="39"/>
      <c r="H143" s="40"/>
      <c r="I143" s="37"/>
      <c r="J143" s="34"/>
      <c r="K143" s="34"/>
      <c r="L143" s="40"/>
      <c r="M143" s="37"/>
    </row>
    <row r="144" spans="2:13">
      <c r="B144" s="37"/>
      <c r="D144" s="38"/>
      <c r="E144" s="39"/>
      <c r="F144" s="40"/>
      <c r="G144" s="39"/>
      <c r="H144" s="40"/>
      <c r="I144" s="37"/>
      <c r="J144" s="34"/>
      <c r="K144" s="34"/>
      <c r="L144" s="40"/>
      <c r="M144" s="37"/>
    </row>
    <row r="145" spans="2:13">
      <c r="B145" s="37"/>
      <c r="D145" s="38"/>
      <c r="E145" s="39"/>
      <c r="F145" s="40"/>
      <c r="G145" s="39"/>
      <c r="H145" s="40"/>
      <c r="I145" s="37"/>
      <c r="J145" s="34"/>
      <c r="K145" s="34"/>
      <c r="L145" s="40"/>
      <c r="M145" s="37"/>
    </row>
    <row r="146" spans="2:13">
      <c r="B146" s="37"/>
      <c r="D146" s="38"/>
      <c r="E146" s="39"/>
      <c r="F146" s="40"/>
      <c r="G146" s="39"/>
      <c r="H146" s="40"/>
      <c r="I146" s="37"/>
      <c r="J146" s="34"/>
      <c r="K146" s="34"/>
      <c r="L146" s="40"/>
      <c r="M146" s="37"/>
    </row>
    <row r="147" spans="2:13">
      <c r="B147" s="37"/>
      <c r="D147" s="38"/>
      <c r="E147" s="39"/>
      <c r="F147" s="40"/>
      <c r="G147" s="39"/>
      <c r="H147" s="40"/>
      <c r="I147" s="37"/>
      <c r="J147" s="34"/>
      <c r="K147" s="34"/>
      <c r="L147" s="40"/>
      <c r="M147" s="37"/>
    </row>
    <row r="148" spans="2:13">
      <c r="B148" s="37"/>
      <c r="D148" s="38"/>
      <c r="E148" s="39"/>
      <c r="F148" s="40"/>
      <c r="G148" s="39"/>
      <c r="H148" s="40"/>
      <c r="I148" s="37"/>
      <c r="J148" s="34"/>
      <c r="K148" s="34"/>
      <c r="L148" s="40"/>
      <c r="M148" s="37"/>
    </row>
    <row r="149" spans="2:13">
      <c r="B149" s="37"/>
      <c r="D149" s="38"/>
      <c r="E149" s="39"/>
      <c r="F149" s="40"/>
      <c r="G149" s="39"/>
      <c r="H149" s="40"/>
      <c r="I149" s="37"/>
      <c r="J149" s="34"/>
      <c r="K149" s="34"/>
      <c r="L149" s="40"/>
      <c r="M149" s="37"/>
    </row>
    <row r="150" spans="2:13">
      <c r="B150" s="37"/>
      <c r="D150" s="38"/>
      <c r="E150" s="39"/>
      <c r="F150" s="40"/>
      <c r="G150" s="39"/>
      <c r="H150" s="40"/>
      <c r="I150" s="37"/>
      <c r="J150" s="34"/>
      <c r="K150" s="34"/>
      <c r="L150" s="40"/>
      <c r="M150" s="37"/>
    </row>
    <row r="151" spans="2:13">
      <c r="B151" s="37"/>
      <c r="D151" s="38"/>
      <c r="E151" s="39"/>
      <c r="F151" s="40"/>
      <c r="G151" s="39"/>
      <c r="H151" s="40"/>
      <c r="I151" s="37"/>
      <c r="J151" s="34"/>
      <c r="K151" s="34"/>
      <c r="L151" s="40"/>
      <c r="M151" s="37"/>
    </row>
    <row r="152" spans="2:13">
      <c r="B152" s="37"/>
      <c r="D152" s="38"/>
      <c r="E152" s="39"/>
      <c r="F152" s="40"/>
      <c r="G152" s="39"/>
      <c r="H152" s="40"/>
      <c r="I152" s="37"/>
      <c r="J152" s="34"/>
      <c r="K152" s="34"/>
      <c r="L152" s="40"/>
      <c r="M152" s="37"/>
    </row>
    <row r="153" spans="2:13">
      <c r="B153" s="37"/>
      <c r="D153" s="38"/>
      <c r="E153" s="39"/>
      <c r="F153" s="40"/>
      <c r="G153" s="39"/>
      <c r="H153" s="40"/>
      <c r="I153" s="37"/>
      <c r="J153" s="34"/>
      <c r="K153" s="34"/>
      <c r="L153" s="40"/>
      <c r="M153" s="37"/>
    </row>
    <row r="154" spans="2:13">
      <c r="B154" s="37"/>
      <c r="D154" s="38"/>
      <c r="E154" s="39"/>
      <c r="F154" s="40"/>
      <c r="G154" s="39"/>
      <c r="H154" s="40"/>
      <c r="I154" s="37"/>
      <c r="J154" s="34"/>
      <c r="K154" s="34"/>
      <c r="L154" s="40"/>
      <c r="M154" s="37"/>
    </row>
    <row r="155" spans="2:13">
      <c r="B155" s="37"/>
      <c r="D155" s="38"/>
      <c r="E155" s="39"/>
      <c r="F155" s="40"/>
      <c r="G155" s="39"/>
      <c r="H155" s="40"/>
      <c r="I155" s="37"/>
      <c r="J155" s="34"/>
      <c r="K155" s="34"/>
      <c r="L155" s="40"/>
      <c r="M155" s="37"/>
    </row>
    <row r="156" spans="2:13">
      <c r="B156" s="37"/>
      <c r="D156" s="38"/>
      <c r="E156" s="39"/>
      <c r="F156" s="40"/>
      <c r="G156" s="39"/>
      <c r="H156" s="40"/>
      <c r="I156" s="37"/>
      <c r="J156" s="34"/>
      <c r="K156" s="34"/>
      <c r="L156" s="40"/>
      <c r="M156" s="37"/>
    </row>
    <row r="157" spans="2:13">
      <c r="B157" s="37"/>
      <c r="D157" s="38"/>
      <c r="E157" s="39"/>
      <c r="F157" s="40"/>
      <c r="G157" s="39"/>
      <c r="H157" s="40"/>
      <c r="I157" s="37"/>
      <c r="J157" s="34"/>
      <c r="K157" s="34"/>
      <c r="L157" s="40"/>
      <c r="M157" s="37"/>
    </row>
    <row r="158" spans="2:13">
      <c r="B158" s="37"/>
      <c r="D158" s="38"/>
      <c r="E158" s="39"/>
      <c r="F158" s="40"/>
      <c r="G158" s="39"/>
      <c r="H158" s="40"/>
      <c r="I158" s="37"/>
      <c r="J158" s="34"/>
      <c r="K158" s="34"/>
      <c r="L158" s="40"/>
      <c r="M158" s="37"/>
    </row>
    <row r="159" spans="2:13">
      <c r="B159" s="37"/>
      <c r="D159" s="38"/>
      <c r="E159" s="39"/>
      <c r="F159" s="40"/>
      <c r="G159" s="39"/>
      <c r="H159" s="40"/>
      <c r="I159" s="37"/>
      <c r="J159" s="34"/>
      <c r="K159" s="34"/>
      <c r="L159" s="40"/>
      <c r="M159" s="37"/>
    </row>
    <row r="160" spans="2:13">
      <c r="B160" s="37"/>
      <c r="D160" s="38"/>
      <c r="E160" s="39"/>
      <c r="F160" s="40"/>
      <c r="G160" s="39"/>
      <c r="H160" s="40"/>
      <c r="I160" s="37"/>
      <c r="J160" s="34"/>
      <c r="K160" s="34"/>
      <c r="L160" s="40"/>
      <c r="M160" s="37"/>
    </row>
    <row r="161" spans="2:13">
      <c r="B161" s="37"/>
      <c r="D161" s="38"/>
      <c r="E161" s="39"/>
      <c r="F161" s="40"/>
      <c r="G161" s="39"/>
      <c r="H161" s="40"/>
      <c r="I161" s="37"/>
      <c r="J161" s="34"/>
      <c r="K161" s="34"/>
      <c r="L161" s="40"/>
      <c r="M161" s="37"/>
    </row>
    <row r="162" spans="2:13">
      <c r="B162" s="37"/>
      <c r="D162" s="38"/>
      <c r="E162" s="39"/>
      <c r="F162" s="40"/>
      <c r="G162" s="39"/>
      <c r="H162" s="40"/>
      <c r="I162" s="37"/>
      <c r="J162" s="34"/>
      <c r="K162" s="34"/>
      <c r="L162" s="40"/>
      <c r="M162" s="37"/>
    </row>
    <row r="163" spans="2:13">
      <c r="B163" s="37"/>
      <c r="D163" s="38"/>
      <c r="E163" s="39"/>
      <c r="F163" s="40"/>
      <c r="G163" s="39"/>
      <c r="H163" s="40"/>
      <c r="I163" s="37"/>
      <c r="J163" s="34"/>
      <c r="K163" s="34"/>
      <c r="L163" s="40"/>
      <c r="M163" s="37"/>
    </row>
    <row r="164" spans="2:13">
      <c r="B164" s="37"/>
      <c r="D164" s="38"/>
      <c r="E164" s="39"/>
      <c r="F164" s="40"/>
      <c r="G164" s="39"/>
      <c r="H164" s="40"/>
      <c r="I164" s="37"/>
      <c r="J164" s="34"/>
      <c r="K164" s="34"/>
      <c r="L164" s="40"/>
      <c r="M164" s="37"/>
    </row>
    <row r="165" spans="2:13">
      <c r="B165" s="37"/>
      <c r="D165" s="38"/>
      <c r="E165" s="39"/>
      <c r="F165" s="40"/>
      <c r="G165" s="39"/>
      <c r="H165" s="40"/>
      <c r="I165" s="37"/>
      <c r="J165" s="34"/>
      <c r="K165" s="34"/>
      <c r="L165" s="40"/>
      <c r="M165" s="37"/>
    </row>
    <row r="166" spans="2:13">
      <c r="B166" s="37"/>
      <c r="D166" s="38"/>
      <c r="E166" s="39"/>
      <c r="F166" s="40"/>
      <c r="G166" s="39"/>
      <c r="H166" s="40"/>
      <c r="I166" s="37"/>
      <c r="J166" s="34"/>
      <c r="K166" s="34"/>
      <c r="L166" s="40"/>
      <c r="M166" s="37"/>
    </row>
    <row r="167" spans="2:13">
      <c r="B167" s="37"/>
      <c r="D167" s="38"/>
      <c r="E167" s="39"/>
      <c r="F167" s="40"/>
      <c r="G167" s="39"/>
      <c r="H167" s="40"/>
      <c r="I167" s="37"/>
      <c r="J167" s="34"/>
      <c r="K167" s="34"/>
      <c r="L167" s="40"/>
      <c r="M167" s="37"/>
    </row>
    <row r="168" spans="2:13">
      <c r="B168" s="37"/>
      <c r="D168" s="38"/>
      <c r="E168" s="39"/>
      <c r="F168" s="40"/>
      <c r="G168" s="39"/>
      <c r="H168" s="40"/>
      <c r="I168" s="37"/>
      <c r="J168" s="34"/>
      <c r="K168" s="34"/>
      <c r="L168" s="40"/>
      <c r="M168" s="37"/>
    </row>
    <row r="169" spans="2:13">
      <c r="B169" s="37"/>
      <c r="D169" s="38"/>
      <c r="E169" s="39"/>
      <c r="F169" s="40"/>
      <c r="G169" s="39"/>
      <c r="H169" s="40"/>
      <c r="I169" s="37"/>
      <c r="J169" s="34"/>
      <c r="K169" s="34"/>
      <c r="L169" s="40"/>
      <c r="M169" s="37"/>
    </row>
    <row r="170" spans="2:13">
      <c r="B170" s="37"/>
      <c r="D170" s="38"/>
      <c r="E170" s="39"/>
      <c r="F170" s="40"/>
      <c r="G170" s="39"/>
      <c r="H170" s="40"/>
      <c r="I170" s="37"/>
      <c r="J170" s="34"/>
      <c r="K170" s="34"/>
      <c r="L170" s="40"/>
      <c r="M170" s="37"/>
    </row>
    <row r="171" spans="2:13">
      <c r="B171" s="37"/>
      <c r="D171" s="38"/>
      <c r="E171" s="39"/>
      <c r="F171" s="40"/>
      <c r="G171" s="39"/>
      <c r="H171" s="40"/>
      <c r="I171" s="37"/>
      <c r="J171" s="34"/>
      <c r="K171" s="34"/>
      <c r="L171" s="40"/>
      <c r="M171" s="37"/>
    </row>
    <row r="172" spans="2:13">
      <c r="B172" s="37"/>
      <c r="D172" s="38"/>
      <c r="E172" s="39"/>
      <c r="F172" s="40"/>
      <c r="G172" s="39"/>
      <c r="H172" s="40"/>
      <c r="I172" s="37"/>
      <c r="J172" s="34"/>
      <c r="K172" s="34"/>
      <c r="L172" s="40"/>
      <c r="M172" s="37"/>
    </row>
    <row r="173" spans="2:13">
      <c r="B173" s="37"/>
      <c r="D173" s="38"/>
      <c r="E173" s="39"/>
      <c r="F173" s="40"/>
      <c r="G173" s="39"/>
      <c r="H173" s="40"/>
      <c r="I173" s="37"/>
      <c r="J173" s="34"/>
      <c r="K173" s="34"/>
      <c r="L173" s="40"/>
      <c r="M173" s="37"/>
    </row>
    <row r="174" spans="2:13">
      <c r="B174" s="37"/>
      <c r="D174" s="38"/>
      <c r="E174" s="39"/>
      <c r="F174" s="40"/>
      <c r="G174" s="39"/>
      <c r="H174" s="40"/>
      <c r="I174" s="37"/>
      <c r="J174" s="34"/>
      <c r="K174" s="34"/>
      <c r="L174" s="40"/>
      <c r="M174" s="37"/>
    </row>
    <row r="175" spans="2:13">
      <c r="B175" s="37"/>
      <c r="D175" s="38"/>
      <c r="E175" s="39"/>
      <c r="F175" s="40"/>
      <c r="G175" s="39"/>
      <c r="H175" s="40"/>
      <c r="I175" s="37"/>
      <c r="J175" s="34"/>
      <c r="K175" s="34"/>
      <c r="L175" s="40"/>
      <c r="M175" s="37"/>
    </row>
    <row r="176" spans="2:13">
      <c r="B176" s="37"/>
      <c r="D176" s="38"/>
      <c r="E176" s="39"/>
      <c r="F176" s="40"/>
      <c r="G176" s="39"/>
      <c r="H176" s="40"/>
      <c r="I176" s="37"/>
      <c r="J176" s="34"/>
      <c r="K176" s="34"/>
      <c r="L176" s="40"/>
      <c r="M176" s="37"/>
    </row>
    <row r="177" spans="2:13">
      <c r="B177" s="37"/>
      <c r="D177" s="38"/>
      <c r="E177" s="39"/>
      <c r="F177" s="40"/>
      <c r="G177" s="39"/>
      <c r="H177" s="40"/>
      <c r="I177" s="37"/>
      <c r="J177" s="34"/>
      <c r="K177" s="34"/>
      <c r="L177" s="40"/>
      <c r="M177" s="37"/>
    </row>
    <row r="178" spans="2:13">
      <c r="B178" s="37"/>
      <c r="D178" s="38"/>
      <c r="E178" s="39"/>
      <c r="F178" s="40"/>
      <c r="G178" s="39"/>
      <c r="H178" s="40"/>
      <c r="I178" s="37"/>
      <c r="J178" s="34"/>
      <c r="K178" s="34"/>
      <c r="L178" s="40"/>
      <c r="M178" s="37"/>
    </row>
    <row r="179" spans="2:13">
      <c r="B179" s="37"/>
      <c r="D179" s="38"/>
      <c r="E179" s="39"/>
      <c r="F179" s="40"/>
      <c r="G179" s="39"/>
      <c r="H179" s="40"/>
      <c r="I179" s="37"/>
      <c r="J179" s="34"/>
      <c r="K179" s="34"/>
      <c r="L179" s="40"/>
      <c r="M179" s="37"/>
    </row>
    <row r="180" spans="2:13">
      <c r="B180" s="37"/>
      <c r="D180" s="38"/>
      <c r="E180" s="39"/>
      <c r="F180" s="40"/>
      <c r="G180" s="39"/>
      <c r="H180" s="40"/>
      <c r="I180" s="37"/>
      <c r="J180" s="34"/>
      <c r="K180" s="34"/>
      <c r="L180" s="40"/>
      <c r="M180" s="37"/>
    </row>
    <row r="181" spans="2:13">
      <c r="B181" s="37"/>
      <c r="D181" s="38"/>
      <c r="E181" s="39"/>
      <c r="F181" s="40"/>
      <c r="G181" s="39"/>
      <c r="H181" s="40"/>
      <c r="I181" s="37"/>
      <c r="J181" s="34"/>
      <c r="K181" s="34"/>
      <c r="L181" s="40"/>
      <c r="M181" s="37"/>
    </row>
    <row r="182" spans="2:13">
      <c r="B182" s="37"/>
      <c r="D182" s="38"/>
      <c r="E182" s="39"/>
      <c r="F182" s="40"/>
      <c r="G182" s="39"/>
      <c r="H182" s="40"/>
      <c r="I182" s="37"/>
      <c r="J182" s="34"/>
      <c r="K182" s="34"/>
      <c r="L182" s="40"/>
      <c r="M182" s="37"/>
    </row>
    <row r="183" spans="2:13">
      <c r="B183" s="37"/>
      <c r="D183" s="38"/>
      <c r="E183" s="39"/>
      <c r="F183" s="40"/>
      <c r="G183" s="39"/>
      <c r="H183" s="40"/>
      <c r="I183" s="37"/>
      <c r="J183" s="34"/>
      <c r="K183" s="34"/>
      <c r="L183" s="40"/>
      <c r="M183" s="37"/>
    </row>
    <row r="184" spans="2:13">
      <c r="B184" s="37"/>
      <c r="D184" s="38"/>
      <c r="E184" s="39"/>
      <c r="F184" s="40"/>
      <c r="G184" s="39"/>
      <c r="H184" s="40"/>
      <c r="I184" s="37"/>
      <c r="J184" s="34"/>
      <c r="K184" s="34"/>
      <c r="L184" s="40"/>
      <c r="M184" s="37"/>
    </row>
    <row r="185" spans="2:13">
      <c r="B185" s="37"/>
      <c r="D185" s="38"/>
      <c r="E185" s="39"/>
      <c r="F185" s="40"/>
      <c r="G185" s="39"/>
      <c r="H185" s="40"/>
      <c r="I185" s="37"/>
      <c r="J185" s="34"/>
      <c r="K185" s="34"/>
      <c r="L185" s="40"/>
      <c r="M185" s="37"/>
    </row>
    <row r="186" spans="2:13">
      <c r="B186" s="37"/>
      <c r="D186" s="38"/>
      <c r="E186" s="39"/>
      <c r="F186" s="40"/>
      <c r="G186" s="39"/>
      <c r="H186" s="40"/>
      <c r="I186" s="37"/>
      <c r="J186" s="34"/>
      <c r="K186" s="34"/>
      <c r="L186" s="40"/>
      <c r="M186" s="37"/>
    </row>
    <row r="187" spans="2:13">
      <c r="B187" s="37"/>
      <c r="D187" s="38"/>
      <c r="E187" s="39"/>
      <c r="F187" s="40"/>
      <c r="G187" s="39"/>
      <c r="H187" s="40"/>
      <c r="I187" s="37"/>
      <c r="J187" s="34"/>
      <c r="K187" s="34"/>
      <c r="L187" s="40"/>
      <c r="M187" s="37"/>
    </row>
    <row r="188" spans="2:13">
      <c r="B188" s="37"/>
      <c r="D188" s="38"/>
      <c r="E188" s="39"/>
      <c r="F188" s="40"/>
      <c r="G188" s="39"/>
      <c r="H188" s="40"/>
      <c r="I188" s="37"/>
      <c r="J188" s="34"/>
      <c r="K188" s="34"/>
      <c r="L188" s="40"/>
      <c r="M188" s="37"/>
    </row>
    <row r="189" spans="2:13">
      <c r="B189" s="37"/>
      <c r="D189" s="38"/>
      <c r="E189" s="39"/>
      <c r="F189" s="40"/>
      <c r="G189" s="39"/>
      <c r="H189" s="40"/>
      <c r="I189" s="37"/>
      <c r="J189" s="34"/>
      <c r="K189" s="34"/>
      <c r="L189" s="40"/>
      <c r="M189" s="37"/>
    </row>
    <row r="190" spans="2:13">
      <c r="B190" s="37"/>
      <c r="D190" s="38"/>
      <c r="E190" s="39"/>
      <c r="F190" s="40"/>
      <c r="G190" s="39"/>
      <c r="H190" s="40"/>
      <c r="I190" s="37"/>
      <c r="J190" s="34"/>
      <c r="K190" s="34"/>
      <c r="L190" s="40"/>
      <c r="M190" s="37"/>
    </row>
    <row r="191" spans="2:13">
      <c r="B191" s="37"/>
      <c r="D191" s="38"/>
      <c r="E191" s="39"/>
      <c r="F191" s="40"/>
      <c r="G191" s="39"/>
      <c r="H191" s="40"/>
      <c r="I191" s="37"/>
      <c r="J191" s="34"/>
      <c r="K191" s="34"/>
      <c r="L191" s="40"/>
      <c r="M191" s="37"/>
    </row>
    <row r="192" spans="2:13">
      <c r="B192" s="37"/>
      <c r="D192" s="38"/>
      <c r="E192" s="39"/>
      <c r="F192" s="40"/>
      <c r="G192" s="39"/>
      <c r="H192" s="40"/>
      <c r="I192" s="37"/>
      <c r="J192" s="34"/>
      <c r="K192" s="34"/>
      <c r="L192" s="40"/>
      <c r="M192" s="37"/>
    </row>
    <row r="193" spans="2:13">
      <c r="B193" s="37"/>
      <c r="D193" s="38"/>
      <c r="E193" s="39"/>
      <c r="F193" s="40"/>
      <c r="G193" s="39"/>
      <c r="H193" s="40"/>
      <c r="I193" s="37"/>
      <c r="J193" s="34"/>
      <c r="K193" s="34"/>
      <c r="L193" s="40"/>
      <c r="M193" s="37"/>
    </row>
    <row r="194" spans="2:13">
      <c r="B194" s="37"/>
      <c r="D194" s="38"/>
      <c r="E194" s="39"/>
      <c r="F194" s="40"/>
      <c r="G194" s="39"/>
      <c r="H194" s="40"/>
      <c r="I194" s="37"/>
      <c r="J194" s="34"/>
      <c r="K194" s="34"/>
      <c r="L194" s="40"/>
      <c r="M194" s="37"/>
    </row>
    <row r="195" spans="2:13">
      <c r="B195" s="37"/>
      <c r="D195" s="38"/>
      <c r="E195" s="39"/>
      <c r="F195" s="40"/>
      <c r="G195" s="39"/>
      <c r="H195" s="40"/>
      <c r="I195" s="37"/>
      <c r="J195" s="34"/>
      <c r="K195" s="34"/>
      <c r="L195" s="40"/>
      <c r="M195" s="37"/>
    </row>
    <row r="196" spans="2:13">
      <c r="B196" s="37"/>
      <c r="D196" s="38"/>
      <c r="E196" s="39"/>
      <c r="F196" s="40"/>
      <c r="G196" s="39"/>
      <c r="H196" s="40"/>
      <c r="I196" s="37"/>
      <c r="J196" s="34"/>
      <c r="K196" s="34"/>
      <c r="L196" s="40"/>
      <c r="M196" s="37"/>
    </row>
    <row r="197" spans="2:13">
      <c r="B197" s="37"/>
      <c r="D197" s="38"/>
      <c r="E197" s="39"/>
      <c r="F197" s="40"/>
      <c r="G197" s="39"/>
      <c r="H197" s="40"/>
      <c r="I197" s="37"/>
      <c r="J197" s="34"/>
      <c r="K197" s="34"/>
      <c r="L197" s="40"/>
      <c r="M197" s="37"/>
    </row>
    <row r="198" spans="2:13">
      <c r="B198" s="37"/>
      <c r="D198" s="38"/>
      <c r="E198" s="39"/>
      <c r="F198" s="40"/>
      <c r="G198" s="39"/>
      <c r="H198" s="40"/>
      <c r="I198" s="37"/>
      <c r="J198" s="34"/>
      <c r="K198" s="34"/>
      <c r="L198" s="40"/>
      <c r="M198" s="37"/>
    </row>
    <row r="199" spans="2:13">
      <c r="B199" s="37"/>
      <c r="D199" s="38"/>
      <c r="E199" s="39"/>
      <c r="F199" s="40"/>
      <c r="G199" s="39"/>
      <c r="H199" s="40"/>
      <c r="I199" s="37"/>
      <c r="J199" s="34"/>
      <c r="K199" s="34"/>
      <c r="L199" s="40"/>
      <c r="M199" s="37"/>
    </row>
    <row r="200" spans="2:13">
      <c r="B200" s="37"/>
      <c r="D200" s="38"/>
      <c r="E200" s="39"/>
      <c r="F200" s="40"/>
      <c r="G200" s="39"/>
      <c r="H200" s="40"/>
      <c r="I200" s="37"/>
      <c r="J200" s="34"/>
      <c r="K200" s="34"/>
      <c r="L200" s="40"/>
      <c r="M200" s="37"/>
    </row>
    <row r="201" spans="2:13">
      <c r="B201" s="37"/>
      <c r="D201" s="38"/>
      <c r="E201" s="39"/>
      <c r="F201" s="40"/>
      <c r="G201" s="39"/>
      <c r="H201" s="40"/>
      <c r="I201" s="37"/>
      <c r="J201" s="34"/>
      <c r="K201" s="34"/>
      <c r="L201" s="40"/>
      <c r="M201" s="37"/>
    </row>
    <row r="202" spans="2:13">
      <c r="B202" s="37"/>
      <c r="D202" s="38"/>
      <c r="E202" s="39"/>
      <c r="F202" s="40"/>
      <c r="G202" s="39"/>
      <c r="H202" s="40"/>
      <c r="I202" s="37"/>
      <c r="J202" s="34"/>
      <c r="K202" s="34"/>
      <c r="L202" s="40"/>
      <c r="M202" s="37"/>
    </row>
    <row r="203" spans="2:13">
      <c r="B203" s="37"/>
      <c r="D203" s="38"/>
      <c r="E203" s="39"/>
      <c r="F203" s="40"/>
      <c r="G203" s="39"/>
      <c r="H203" s="40"/>
      <c r="I203" s="37"/>
      <c r="J203" s="34"/>
      <c r="K203" s="34"/>
      <c r="L203" s="40"/>
      <c r="M203" s="37"/>
    </row>
    <row r="204" spans="2:13">
      <c r="B204" s="37"/>
      <c r="D204" s="38"/>
      <c r="E204" s="39"/>
      <c r="F204" s="40"/>
      <c r="G204" s="39"/>
      <c r="H204" s="40"/>
      <c r="I204" s="37"/>
      <c r="J204" s="34"/>
      <c r="K204" s="34"/>
      <c r="L204" s="40"/>
      <c r="M204" s="37"/>
    </row>
    <row r="205" spans="2:13">
      <c r="B205" s="37"/>
      <c r="D205" s="38"/>
      <c r="E205" s="39"/>
      <c r="F205" s="40"/>
      <c r="G205" s="39"/>
      <c r="H205" s="40"/>
      <c r="I205" s="37"/>
      <c r="J205" s="34"/>
      <c r="K205" s="34"/>
      <c r="L205" s="40"/>
      <c r="M205" s="37"/>
    </row>
    <row r="206" spans="2:13">
      <c r="B206" s="37"/>
      <c r="D206" s="38"/>
      <c r="E206" s="39"/>
      <c r="F206" s="40"/>
      <c r="G206" s="39"/>
      <c r="H206" s="40"/>
      <c r="I206" s="37"/>
      <c r="J206" s="34"/>
      <c r="K206" s="34"/>
      <c r="L206" s="40"/>
      <c r="M206" s="37"/>
    </row>
    <row r="207" spans="2:13">
      <c r="B207" s="37"/>
      <c r="D207" s="38"/>
      <c r="E207" s="39"/>
      <c r="F207" s="40"/>
      <c r="G207" s="39"/>
      <c r="H207" s="40"/>
      <c r="I207" s="37"/>
      <c r="J207" s="34"/>
      <c r="K207" s="34"/>
      <c r="L207" s="40"/>
      <c r="M207" s="37"/>
    </row>
    <row r="208" spans="2:13">
      <c r="B208" s="37"/>
      <c r="D208" s="38"/>
      <c r="E208" s="39"/>
      <c r="F208" s="40"/>
      <c r="G208" s="39"/>
      <c r="H208" s="40"/>
      <c r="I208" s="37"/>
      <c r="J208" s="34"/>
      <c r="K208" s="34"/>
      <c r="L208" s="40"/>
      <c r="M208" s="37"/>
    </row>
    <row r="209" spans="2:13">
      <c r="B209" s="37"/>
      <c r="D209" s="38"/>
      <c r="E209" s="39"/>
      <c r="F209" s="40"/>
      <c r="G209" s="39"/>
      <c r="H209" s="40"/>
      <c r="I209" s="37"/>
      <c r="J209" s="34"/>
      <c r="K209" s="34"/>
      <c r="L209" s="40"/>
      <c r="M209" s="37"/>
    </row>
    <row r="210" spans="2:13">
      <c r="B210" s="37"/>
      <c r="D210" s="38"/>
      <c r="E210" s="39"/>
      <c r="F210" s="40"/>
      <c r="G210" s="39"/>
      <c r="H210" s="40"/>
      <c r="I210" s="37"/>
      <c r="J210" s="34"/>
      <c r="K210" s="34"/>
      <c r="L210" s="40"/>
      <c r="M210" s="37"/>
    </row>
    <row r="211" spans="2:13">
      <c r="B211" s="37"/>
      <c r="D211" s="38"/>
      <c r="E211" s="39"/>
      <c r="F211" s="40"/>
      <c r="G211" s="39"/>
      <c r="H211" s="40"/>
      <c r="I211" s="37"/>
      <c r="J211" s="34"/>
      <c r="K211" s="34"/>
      <c r="L211" s="40"/>
      <c r="M211" s="37"/>
    </row>
    <row r="212" spans="2:13">
      <c r="B212" s="37"/>
      <c r="D212" s="38"/>
      <c r="E212" s="39"/>
      <c r="F212" s="40"/>
      <c r="G212" s="39"/>
      <c r="H212" s="40"/>
      <c r="I212" s="37"/>
      <c r="J212" s="34"/>
      <c r="K212" s="34"/>
      <c r="L212" s="40"/>
      <c r="M212" s="37"/>
    </row>
    <row r="213" spans="2:13">
      <c r="B213" s="37"/>
      <c r="D213" s="38"/>
      <c r="E213" s="39"/>
      <c r="F213" s="40"/>
      <c r="G213" s="39"/>
      <c r="H213" s="40"/>
      <c r="I213" s="37"/>
      <c r="J213" s="34"/>
      <c r="K213" s="34"/>
      <c r="L213" s="40"/>
      <c r="M213" s="37"/>
    </row>
    <row r="214" spans="2:13">
      <c r="B214" s="37"/>
      <c r="D214" s="38"/>
      <c r="E214" s="39"/>
      <c r="F214" s="40"/>
      <c r="G214" s="39"/>
      <c r="H214" s="40"/>
      <c r="I214" s="37"/>
      <c r="J214" s="34"/>
      <c r="K214" s="34"/>
      <c r="L214" s="40"/>
      <c r="M214" s="37"/>
    </row>
    <row r="215" spans="2:13">
      <c r="B215" s="37"/>
      <c r="D215" s="38"/>
      <c r="E215" s="39"/>
      <c r="F215" s="40"/>
      <c r="G215" s="39"/>
      <c r="H215" s="40"/>
      <c r="I215" s="37"/>
      <c r="J215" s="34"/>
      <c r="K215" s="34"/>
      <c r="L215" s="40"/>
      <c r="M215" s="37"/>
    </row>
    <row r="216" spans="2:13">
      <c r="B216" s="37"/>
      <c r="D216" s="38"/>
      <c r="E216" s="39"/>
      <c r="F216" s="40"/>
      <c r="G216" s="39"/>
      <c r="H216" s="40"/>
      <c r="I216" s="37"/>
      <c r="J216" s="34"/>
      <c r="K216" s="34"/>
      <c r="L216" s="40"/>
      <c r="M216" s="37"/>
    </row>
    <row r="217" spans="2:13">
      <c r="B217" s="37"/>
      <c r="D217" s="38"/>
      <c r="E217" s="39"/>
      <c r="F217" s="40"/>
      <c r="G217" s="39"/>
      <c r="H217" s="40"/>
      <c r="I217" s="37"/>
      <c r="J217" s="34"/>
      <c r="K217" s="34"/>
      <c r="L217" s="40"/>
      <c r="M217" s="37"/>
    </row>
    <row r="218" spans="2:13">
      <c r="B218" s="37"/>
      <c r="D218" s="38"/>
      <c r="E218" s="39"/>
      <c r="F218" s="40"/>
      <c r="G218" s="39"/>
      <c r="H218" s="40"/>
      <c r="I218" s="37"/>
      <c r="J218" s="34"/>
      <c r="K218" s="34"/>
      <c r="L218" s="40"/>
      <c r="M218" s="37"/>
    </row>
    <row r="219" spans="2:13">
      <c r="B219" s="37"/>
      <c r="D219" s="38"/>
      <c r="E219" s="39"/>
      <c r="F219" s="40"/>
      <c r="G219" s="39"/>
      <c r="H219" s="40"/>
      <c r="I219" s="37"/>
      <c r="J219" s="34"/>
      <c r="K219" s="34"/>
      <c r="L219" s="40"/>
      <c r="M219" s="37"/>
    </row>
    <row r="220" spans="2:13">
      <c r="B220" s="37"/>
      <c r="D220" s="38"/>
      <c r="E220" s="39"/>
      <c r="F220" s="40"/>
      <c r="G220" s="39"/>
      <c r="H220" s="40"/>
      <c r="I220" s="37"/>
      <c r="J220" s="34"/>
      <c r="K220" s="34"/>
      <c r="L220" s="40"/>
      <c r="M220" s="37"/>
    </row>
    <row r="221" spans="2:13">
      <c r="B221" s="37"/>
      <c r="D221" s="38"/>
      <c r="E221" s="39"/>
      <c r="F221" s="40"/>
      <c r="G221" s="39"/>
      <c r="H221" s="40"/>
      <c r="I221" s="37"/>
      <c r="J221" s="34"/>
      <c r="K221" s="34"/>
      <c r="L221" s="40"/>
      <c r="M221" s="37"/>
    </row>
    <row r="222" spans="2:13">
      <c r="B222" s="37"/>
      <c r="D222" s="38"/>
      <c r="E222" s="39"/>
      <c r="F222" s="40"/>
      <c r="G222" s="39"/>
      <c r="H222" s="40"/>
      <c r="I222" s="37"/>
      <c r="J222" s="34"/>
      <c r="K222" s="34"/>
      <c r="L222" s="40"/>
      <c r="M222" s="37"/>
    </row>
    <row r="223" spans="2:13">
      <c r="B223" s="37"/>
      <c r="D223" s="38"/>
      <c r="E223" s="39"/>
      <c r="F223" s="40"/>
      <c r="G223" s="39"/>
      <c r="H223" s="40"/>
      <c r="I223" s="37"/>
      <c r="J223" s="34"/>
      <c r="K223" s="34"/>
      <c r="L223" s="40"/>
      <c r="M223" s="37"/>
    </row>
    <row r="224" spans="2:13">
      <c r="B224" s="37"/>
      <c r="D224" s="38"/>
      <c r="E224" s="39"/>
      <c r="F224" s="40"/>
      <c r="G224" s="39"/>
      <c r="H224" s="40"/>
      <c r="I224" s="37"/>
      <c r="J224" s="34"/>
      <c r="K224" s="34"/>
      <c r="L224" s="40"/>
      <c r="M224" s="37"/>
    </row>
    <row r="225" spans="2:13">
      <c r="B225" s="37"/>
      <c r="D225" s="38"/>
      <c r="E225" s="39"/>
      <c r="F225" s="40"/>
      <c r="G225" s="39"/>
      <c r="H225" s="40"/>
      <c r="I225" s="37"/>
      <c r="J225" s="34"/>
      <c r="K225" s="34"/>
      <c r="L225" s="40"/>
      <c r="M225" s="37"/>
    </row>
    <row r="226" spans="2:13">
      <c r="B226" s="37"/>
      <c r="D226" s="38"/>
      <c r="E226" s="39"/>
      <c r="F226" s="40"/>
      <c r="G226" s="39"/>
      <c r="H226" s="40"/>
      <c r="I226" s="37"/>
      <c r="J226" s="34"/>
      <c r="K226" s="34"/>
      <c r="L226" s="40"/>
      <c r="M226" s="37"/>
    </row>
    <row r="227" spans="2:13">
      <c r="B227" s="37"/>
      <c r="D227" s="38"/>
      <c r="E227" s="39"/>
      <c r="F227" s="40"/>
      <c r="G227" s="39"/>
      <c r="H227" s="40"/>
      <c r="I227" s="37"/>
      <c r="J227" s="34"/>
      <c r="K227" s="34"/>
      <c r="L227" s="40"/>
      <c r="M227" s="37"/>
    </row>
    <row r="228" spans="2:13">
      <c r="B228" s="37"/>
      <c r="D228" s="38"/>
      <c r="E228" s="39"/>
      <c r="F228" s="40"/>
      <c r="G228" s="39"/>
      <c r="H228" s="40"/>
      <c r="I228" s="37"/>
      <c r="J228" s="34"/>
      <c r="K228" s="34"/>
      <c r="L228" s="40"/>
      <c r="M228" s="37"/>
    </row>
    <row r="229" spans="2:13">
      <c r="B229" s="37"/>
      <c r="D229" s="38"/>
      <c r="E229" s="39"/>
      <c r="F229" s="40"/>
      <c r="G229" s="39"/>
      <c r="H229" s="40"/>
      <c r="I229" s="37"/>
      <c r="J229" s="34"/>
      <c r="K229" s="34"/>
      <c r="L229" s="40"/>
      <c r="M229" s="37"/>
    </row>
    <row r="230" spans="2:13">
      <c r="B230" s="37"/>
      <c r="D230" s="38"/>
      <c r="E230" s="39"/>
      <c r="F230" s="40"/>
      <c r="G230" s="39"/>
      <c r="H230" s="40"/>
      <c r="I230" s="37"/>
      <c r="J230" s="34"/>
      <c r="K230" s="34"/>
      <c r="L230" s="40"/>
      <c r="M230" s="37"/>
    </row>
    <row r="231" spans="2:13">
      <c r="B231" s="37"/>
      <c r="D231" s="38"/>
      <c r="E231" s="39"/>
      <c r="F231" s="40"/>
      <c r="G231" s="39"/>
      <c r="H231" s="40"/>
      <c r="I231" s="37"/>
      <c r="J231" s="34"/>
      <c r="K231" s="34"/>
      <c r="L231" s="40"/>
      <c r="M231" s="37"/>
    </row>
    <row r="232" spans="2:13">
      <c r="B232" s="37"/>
      <c r="D232" s="38"/>
      <c r="E232" s="39"/>
      <c r="F232" s="40"/>
      <c r="G232" s="39"/>
      <c r="H232" s="40"/>
      <c r="I232" s="37"/>
      <c r="J232" s="34"/>
      <c r="K232" s="34"/>
      <c r="L232" s="40"/>
      <c r="M232" s="37"/>
    </row>
    <row r="233" spans="2:13">
      <c r="B233" s="37"/>
      <c r="D233" s="38"/>
      <c r="E233" s="39"/>
      <c r="F233" s="40"/>
      <c r="G233" s="39"/>
      <c r="H233" s="40"/>
      <c r="I233" s="37"/>
      <c r="J233" s="34"/>
      <c r="K233" s="34"/>
      <c r="L233" s="40"/>
      <c r="M233" s="37"/>
    </row>
    <row r="234" spans="2:13">
      <c r="B234" s="37"/>
      <c r="D234" s="38"/>
      <c r="E234" s="39"/>
      <c r="F234" s="40"/>
      <c r="G234" s="39"/>
      <c r="H234" s="40"/>
      <c r="I234" s="37"/>
      <c r="J234" s="34"/>
      <c r="K234" s="34"/>
      <c r="L234" s="40"/>
      <c r="M234" s="37"/>
    </row>
    <row r="235" spans="2:13">
      <c r="B235" s="37"/>
      <c r="D235" s="38"/>
      <c r="E235" s="39"/>
      <c r="F235" s="40"/>
      <c r="G235" s="39"/>
      <c r="H235" s="40"/>
      <c r="I235" s="37"/>
      <c r="J235" s="34"/>
      <c r="K235" s="34"/>
      <c r="L235" s="40"/>
      <c r="M235" s="37"/>
    </row>
    <row r="236" spans="2:13">
      <c r="B236" s="37"/>
      <c r="D236" s="38"/>
      <c r="E236" s="39"/>
      <c r="F236" s="40"/>
      <c r="G236" s="39"/>
      <c r="H236" s="40"/>
      <c r="I236" s="37"/>
      <c r="J236" s="34"/>
      <c r="K236" s="34"/>
      <c r="L236" s="40"/>
      <c r="M236" s="37"/>
    </row>
    <row r="237" spans="2:13">
      <c r="B237" s="37"/>
      <c r="D237" s="38"/>
      <c r="E237" s="39"/>
      <c r="F237" s="40"/>
      <c r="G237" s="39"/>
      <c r="H237" s="40"/>
      <c r="I237" s="37"/>
      <c r="J237" s="34"/>
      <c r="K237" s="34"/>
      <c r="L237" s="40"/>
      <c r="M237" s="37"/>
    </row>
    <row r="238" spans="2:13">
      <c r="B238" s="37"/>
      <c r="D238" s="38"/>
      <c r="E238" s="39"/>
      <c r="F238" s="40"/>
      <c r="G238" s="39"/>
      <c r="H238" s="40"/>
      <c r="I238" s="37"/>
      <c r="J238" s="34"/>
      <c r="K238" s="34"/>
      <c r="L238" s="40"/>
      <c r="M238" s="37"/>
    </row>
    <row r="239" spans="2:13">
      <c r="B239" s="37"/>
      <c r="D239" s="38"/>
      <c r="E239" s="39"/>
      <c r="F239" s="40"/>
      <c r="G239" s="39"/>
      <c r="H239" s="40"/>
      <c r="I239" s="37"/>
      <c r="J239" s="34"/>
      <c r="K239" s="34"/>
      <c r="L239" s="40"/>
      <c r="M239" s="37"/>
    </row>
    <row r="240" spans="2:13">
      <c r="B240" s="37"/>
      <c r="D240" s="38"/>
      <c r="E240" s="39"/>
      <c r="F240" s="40"/>
      <c r="G240" s="39"/>
      <c r="H240" s="40"/>
      <c r="I240" s="37"/>
      <c r="J240" s="34"/>
      <c r="K240" s="34"/>
      <c r="L240" s="40"/>
      <c r="M240" s="37"/>
    </row>
    <row r="241" spans="2:13">
      <c r="B241" s="37"/>
      <c r="D241" s="38"/>
      <c r="E241" s="39"/>
      <c r="F241" s="40"/>
      <c r="G241" s="39"/>
      <c r="H241" s="40"/>
      <c r="I241" s="37"/>
      <c r="J241" s="34"/>
      <c r="K241" s="34"/>
      <c r="L241" s="40"/>
      <c r="M241" s="37"/>
    </row>
    <row r="242" spans="2:13">
      <c r="B242" s="37"/>
      <c r="D242" s="38"/>
      <c r="E242" s="39"/>
      <c r="F242" s="40"/>
      <c r="G242" s="39"/>
      <c r="H242" s="40"/>
      <c r="I242" s="37"/>
      <c r="J242" s="34"/>
      <c r="K242" s="34"/>
      <c r="L242" s="40"/>
      <c r="M242" s="37"/>
    </row>
    <row r="243" spans="2:13">
      <c r="B243" s="37"/>
      <c r="D243" s="38"/>
      <c r="E243" s="39"/>
      <c r="F243" s="40"/>
      <c r="G243" s="39"/>
      <c r="H243" s="40"/>
      <c r="I243" s="37"/>
      <c r="J243" s="34"/>
      <c r="K243" s="34"/>
      <c r="L243" s="40"/>
      <c r="M243" s="37"/>
    </row>
    <row r="244" spans="2:13">
      <c r="B244" s="37"/>
      <c r="D244" s="38"/>
      <c r="E244" s="39"/>
      <c r="F244" s="40"/>
      <c r="G244" s="39"/>
      <c r="H244" s="40"/>
      <c r="I244" s="37"/>
      <c r="J244" s="34"/>
      <c r="K244" s="34"/>
      <c r="L244" s="40"/>
      <c r="M244" s="37"/>
    </row>
    <row r="245" spans="2:13">
      <c r="B245" s="37"/>
      <c r="D245" s="38"/>
      <c r="E245" s="39"/>
      <c r="F245" s="40"/>
      <c r="G245" s="39"/>
      <c r="H245" s="40"/>
      <c r="I245" s="37"/>
      <c r="J245" s="34"/>
      <c r="K245" s="34"/>
      <c r="L245" s="40"/>
      <c r="M245" s="37"/>
    </row>
    <row r="246" spans="2:13">
      <c r="B246" s="37"/>
      <c r="D246" s="38"/>
      <c r="E246" s="39"/>
      <c r="F246" s="40"/>
      <c r="G246" s="39"/>
      <c r="H246" s="40"/>
      <c r="I246" s="37"/>
      <c r="J246" s="34"/>
      <c r="K246" s="34"/>
      <c r="L246" s="40"/>
      <c r="M246" s="37"/>
    </row>
    <row r="247" spans="2:13">
      <c r="B247" s="37"/>
      <c r="D247" s="38"/>
      <c r="E247" s="39"/>
      <c r="F247" s="40"/>
      <c r="G247" s="39"/>
      <c r="H247" s="40"/>
      <c r="I247" s="37"/>
      <c r="J247" s="34"/>
      <c r="K247" s="34"/>
      <c r="L247" s="40"/>
      <c r="M247" s="37"/>
    </row>
    <row r="248" spans="2:13">
      <c r="B248" s="37"/>
      <c r="D248" s="38"/>
      <c r="E248" s="39"/>
      <c r="F248" s="40"/>
      <c r="G248" s="39"/>
      <c r="H248" s="40"/>
      <c r="I248" s="37"/>
      <c r="J248" s="34"/>
      <c r="K248" s="34"/>
      <c r="L248" s="40"/>
      <c r="M248" s="37"/>
    </row>
    <row r="249" spans="2:13">
      <c r="B249" s="37"/>
      <c r="D249" s="38"/>
      <c r="E249" s="39"/>
      <c r="F249" s="40"/>
      <c r="G249" s="39"/>
      <c r="H249" s="40"/>
      <c r="I249" s="37"/>
      <c r="J249" s="34"/>
      <c r="K249" s="34"/>
      <c r="L249" s="40"/>
      <c r="M249" s="37"/>
    </row>
    <row r="250" spans="2:13">
      <c r="B250" s="37"/>
      <c r="D250" s="38"/>
      <c r="E250" s="39"/>
      <c r="F250" s="40"/>
      <c r="G250" s="39"/>
      <c r="H250" s="40"/>
      <c r="I250" s="37"/>
      <c r="J250" s="34"/>
      <c r="K250" s="34"/>
      <c r="L250" s="40"/>
      <c r="M250" s="37"/>
    </row>
    <row r="251" spans="2:13">
      <c r="B251" s="37"/>
      <c r="D251" s="38"/>
      <c r="E251" s="39"/>
      <c r="F251" s="40"/>
      <c r="G251" s="39"/>
      <c r="H251" s="40"/>
      <c r="I251" s="37"/>
      <c r="J251" s="34"/>
      <c r="K251" s="34"/>
      <c r="L251" s="40"/>
      <c r="M251" s="37"/>
    </row>
    <row r="252" spans="2:13">
      <c r="B252" s="37"/>
      <c r="D252" s="38"/>
      <c r="E252" s="39"/>
      <c r="F252" s="40"/>
      <c r="G252" s="39"/>
      <c r="H252" s="40"/>
      <c r="I252" s="37"/>
      <c r="J252" s="34"/>
      <c r="K252" s="34"/>
      <c r="L252" s="40"/>
      <c r="M252" s="37"/>
    </row>
    <row r="253" spans="2:13">
      <c r="B253" s="37"/>
      <c r="D253" s="38"/>
      <c r="E253" s="39"/>
      <c r="F253" s="40"/>
      <c r="G253" s="39"/>
      <c r="H253" s="40"/>
      <c r="I253" s="37"/>
      <c r="J253" s="34"/>
      <c r="K253" s="34"/>
      <c r="L253" s="40"/>
      <c r="M253" s="37"/>
    </row>
    <row r="254" spans="2:13">
      <c r="B254" s="37"/>
      <c r="D254" s="38"/>
      <c r="E254" s="39"/>
      <c r="F254" s="40"/>
      <c r="G254" s="39"/>
      <c r="H254" s="40"/>
      <c r="I254" s="37"/>
      <c r="J254" s="34"/>
      <c r="K254" s="34"/>
      <c r="L254" s="40"/>
      <c r="M254" s="37"/>
    </row>
    <row r="255" spans="2:13">
      <c r="B255" s="37"/>
      <c r="D255" s="38"/>
      <c r="E255" s="39"/>
      <c r="F255" s="40"/>
      <c r="G255" s="39"/>
      <c r="H255" s="40"/>
      <c r="I255" s="37"/>
      <c r="J255" s="34"/>
      <c r="K255" s="34"/>
      <c r="L255" s="40"/>
      <c r="M255" s="37"/>
    </row>
    <row r="256" spans="2:13">
      <c r="B256" s="37"/>
      <c r="D256" s="38"/>
      <c r="E256" s="39"/>
      <c r="F256" s="40"/>
      <c r="G256" s="39"/>
      <c r="H256" s="40"/>
      <c r="I256" s="37"/>
      <c r="J256" s="34"/>
      <c r="K256" s="34"/>
      <c r="L256" s="40"/>
      <c r="M256" s="37"/>
    </row>
    <row r="257" spans="2:13">
      <c r="B257" s="37"/>
      <c r="D257" s="38"/>
      <c r="E257" s="39"/>
      <c r="F257" s="40"/>
      <c r="G257" s="39"/>
      <c r="H257" s="40"/>
      <c r="I257" s="37"/>
      <c r="J257" s="34"/>
      <c r="K257" s="34"/>
      <c r="L257" s="40"/>
      <c r="M257" s="37"/>
    </row>
    <row r="258" spans="2:13">
      <c r="B258" s="37"/>
      <c r="D258" s="38"/>
      <c r="E258" s="39"/>
      <c r="F258" s="40"/>
      <c r="G258" s="39"/>
      <c r="H258" s="40"/>
      <c r="I258" s="37"/>
      <c r="J258" s="34"/>
      <c r="K258" s="34"/>
      <c r="L258" s="40"/>
      <c r="M258" s="37"/>
    </row>
    <row r="259" spans="2:13">
      <c r="B259" s="37"/>
      <c r="D259" s="38"/>
      <c r="E259" s="39"/>
      <c r="F259" s="40"/>
      <c r="G259" s="39"/>
      <c r="H259" s="40"/>
      <c r="I259" s="37"/>
      <c r="J259" s="34"/>
      <c r="K259" s="34"/>
      <c r="L259" s="40"/>
      <c r="M259" s="37"/>
    </row>
    <row r="260" spans="2:13">
      <c r="B260" s="37"/>
      <c r="D260" s="38"/>
      <c r="E260" s="39"/>
      <c r="F260" s="40"/>
      <c r="G260" s="39"/>
      <c r="H260" s="40"/>
      <c r="I260" s="37"/>
      <c r="J260" s="34"/>
      <c r="K260" s="34"/>
      <c r="L260" s="40"/>
      <c r="M260" s="37"/>
    </row>
    <row r="261" spans="2:13">
      <c r="B261" s="37"/>
      <c r="D261" s="38"/>
      <c r="E261" s="39"/>
      <c r="F261" s="40"/>
      <c r="G261" s="39"/>
      <c r="H261" s="40"/>
      <c r="I261" s="37"/>
      <c r="J261" s="34"/>
      <c r="K261" s="34"/>
      <c r="L261" s="40"/>
      <c r="M261" s="37"/>
    </row>
    <row r="262" spans="2:13">
      <c r="B262" s="37"/>
      <c r="D262" s="38"/>
      <c r="E262" s="39"/>
      <c r="F262" s="40"/>
      <c r="G262" s="39"/>
      <c r="H262" s="40"/>
      <c r="I262" s="37"/>
      <c r="J262" s="34"/>
      <c r="K262" s="34"/>
      <c r="L262" s="40"/>
      <c r="M262" s="37"/>
    </row>
    <row r="263" spans="2:13">
      <c r="B263" s="37"/>
      <c r="D263" s="38"/>
      <c r="E263" s="39"/>
      <c r="F263" s="40"/>
      <c r="G263" s="39"/>
      <c r="H263" s="40"/>
      <c r="I263" s="37"/>
      <c r="J263" s="34"/>
      <c r="K263" s="34"/>
      <c r="L263" s="40"/>
      <c r="M263" s="37"/>
    </row>
    <row r="264" spans="2:13">
      <c r="B264" s="37"/>
      <c r="D264" s="38"/>
      <c r="E264" s="39"/>
      <c r="F264" s="40"/>
      <c r="G264" s="39"/>
      <c r="H264" s="40"/>
      <c r="I264" s="37"/>
      <c r="J264" s="34"/>
      <c r="K264" s="34"/>
      <c r="L264" s="40"/>
      <c r="M264" s="37"/>
    </row>
    <row r="265" spans="2:13">
      <c r="B265" s="37"/>
      <c r="D265" s="38"/>
      <c r="E265" s="39"/>
      <c r="F265" s="40"/>
      <c r="G265" s="39"/>
      <c r="H265" s="40"/>
      <c r="I265" s="37"/>
      <c r="J265" s="34"/>
      <c r="K265" s="34"/>
      <c r="L265" s="40"/>
      <c r="M265" s="37"/>
    </row>
    <row r="266" spans="2:13">
      <c r="B266" s="37"/>
      <c r="D266" s="38"/>
      <c r="E266" s="39"/>
      <c r="F266" s="40"/>
      <c r="G266" s="39"/>
      <c r="H266" s="40"/>
      <c r="I266" s="37"/>
      <c r="J266" s="34"/>
      <c r="K266" s="34"/>
      <c r="L266" s="40"/>
      <c r="M266" s="37"/>
    </row>
    <row r="267" spans="2:13">
      <c r="B267" s="37"/>
      <c r="D267" s="38"/>
      <c r="E267" s="39"/>
      <c r="F267" s="40"/>
      <c r="G267" s="39"/>
      <c r="H267" s="40"/>
      <c r="I267" s="37"/>
      <c r="J267" s="34"/>
      <c r="K267" s="34"/>
      <c r="L267" s="40"/>
      <c r="M267" s="37"/>
    </row>
    <row r="268" spans="2:13">
      <c r="B268" s="37"/>
      <c r="D268" s="38"/>
      <c r="E268" s="39"/>
      <c r="F268" s="40"/>
      <c r="G268" s="39"/>
      <c r="H268" s="40"/>
      <c r="I268" s="37"/>
      <c r="J268" s="34"/>
      <c r="K268" s="34"/>
      <c r="L268" s="40"/>
      <c r="M268" s="37"/>
    </row>
    <row r="269" spans="2:13">
      <c r="B269" s="37"/>
      <c r="D269" s="38"/>
      <c r="E269" s="39"/>
      <c r="F269" s="40"/>
      <c r="G269" s="39"/>
      <c r="H269" s="40"/>
      <c r="I269" s="37"/>
      <c r="J269" s="34"/>
      <c r="K269" s="34"/>
      <c r="L269" s="40"/>
      <c r="M269" s="37"/>
    </row>
    <row r="270" spans="2:13">
      <c r="B270" s="37"/>
      <c r="D270" s="38"/>
      <c r="E270" s="39"/>
      <c r="F270" s="40"/>
      <c r="G270" s="39"/>
      <c r="H270" s="40"/>
      <c r="I270" s="37"/>
      <c r="J270" s="34"/>
      <c r="K270" s="34"/>
      <c r="L270" s="40"/>
      <c r="M270" s="37"/>
    </row>
    <row r="271" spans="2:13">
      <c r="B271" s="37"/>
      <c r="D271" s="38"/>
      <c r="E271" s="39"/>
      <c r="F271" s="40"/>
      <c r="G271" s="39"/>
      <c r="H271" s="40"/>
      <c r="I271" s="37"/>
      <c r="J271" s="34"/>
      <c r="K271" s="34"/>
      <c r="L271" s="40"/>
      <c r="M271" s="37"/>
    </row>
    <row r="272" spans="2:13">
      <c r="B272" s="37"/>
      <c r="D272" s="38"/>
      <c r="E272" s="39"/>
      <c r="F272" s="40"/>
      <c r="G272" s="39"/>
      <c r="H272" s="40"/>
      <c r="I272" s="37"/>
      <c r="J272" s="34"/>
      <c r="K272" s="34"/>
      <c r="L272" s="40"/>
      <c r="M272" s="37"/>
    </row>
    <row r="273" spans="2:13">
      <c r="B273" s="37"/>
      <c r="D273" s="38"/>
      <c r="E273" s="39"/>
      <c r="F273" s="40"/>
      <c r="G273" s="39"/>
      <c r="H273" s="40"/>
      <c r="I273" s="37"/>
      <c r="J273" s="34"/>
      <c r="K273" s="34"/>
      <c r="L273" s="40"/>
      <c r="M273" s="37"/>
    </row>
    <row r="274" spans="2:13">
      <c r="B274" s="37"/>
      <c r="D274" s="38"/>
      <c r="E274" s="39"/>
      <c r="F274" s="40"/>
      <c r="G274" s="39"/>
      <c r="H274" s="40"/>
      <c r="I274" s="37"/>
      <c r="J274" s="34"/>
      <c r="K274" s="34"/>
      <c r="L274" s="40"/>
      <c r="M274" s="37"/>
    </row>
    <row r="275" spans="2:13">
      <c r="B275" s="37"/>
      <c r="D275" s="38"/>
      <c r="E275" s="39"/>
      <c r="F275" s="40"/>
      <c r="G275" s="39"/>
      <c r="H275" s="40"/>
      <c r="I275" s="37"/>
      <c r="J275" s="34"/>
      <c r="K275" s="34"/>
      <c r="L275" s="40"/>
      <c r="M275" s="37"/>
    </row>
    <row r="276" spans="2:13">
      <c r="B276" s="37"/>
      <c r="D276" s="38"/>
      <c r="E276" s="39"/>
      <c r="F276" s="40"/>
      <c r="G276" s="39"/>
      <c r="H276" s="40"/>
      <c r="I276" s="37"/>
      <c r="J276" s="34"/>
      <c r="K276" s="34"/>
      <c r="L276" s="40"/>
      <c r="M276" s="37"/>
    </row>
    <row r="277" spans="2:13">
      <c r="D277" s="38"/>
      <c r="E277" s="39"/>
      <c r="F277" s="40"/>
      <c r="G277" s="39"/>
      <c r="H277" s="40"/>
      <c r="I277" s="37"/>
      <c r="J277" s="34"/>
      <c r="K277" s="34"/>
      <c r="L277" s="40"/>
      <c r="M277" s="37"/>
    </row>
    <row r="278" spans="2:13">
      <c r="E278" s="39"/>
      <c r="G278" s="39"/>
      <c r="I278" s="37"/>
      <c r="J278" s="34"/>
      <c r="K278" s="34"/>
      <c r="L278" s="40"/>
      <c r="M278" s="37"/>
    </row>
    <row r="279" spans="2:13">
      <c r="G279" s="39"/>
      <c r="I279" s="37"/>
      <c r="J279" s="34"/>
      <c r="K279" s="34"/>
      <c r="L279" s="40"/>
      <c r="M279" s="37"/>
    </row>
    <row r="280" spans="2:13">
      <c r="E280" s="37"/>
      <c r="F280" s="34"/>
      <c r="G280" s="39"/>
      <c r="H280" s="40"/>
      <c r="I280" s="37"/>
      <c r="J280" s="34"/>
      <c r="K280" s="34"/>
      <c r="L280" s="40"/>
      <c r="M280" s="37"/>
    </row>
    <row r="281" spans="2:13">
      <c r="E281" s="37"/>
      <c r="F281" s="34"/>
      <c r="G281" s="39"/>
      <c r="H281" s="40"/>
      <c r="I281" s="37"/>
      <c r="J281" s="34"/>
      <c r="K281" s="34"/>
      <c r="L281" s="40"/>
      <c r="M281" s="37"/>
    </row>
    <row r="282" spans="2:13">
      <c r="E282" s="37"/>
      <c r="F282" s="34"/>
      <c r="G282" s="39"/>
      <c r="H282" s="40"/>
      <c r="I282" s="37"/>
      <c r="J282" s="34"/>
      <c r="K282" s="34"/>
      <c r="L282" s="40"/>
      <c r="M282" s="37"/>
    </row>
    <row r="283" spans="2:13">
      <c r="E283" s="37"/>
      <c r="F283" s="34"/>
      <c r="G283" s="39"/>
      <c r="H283" s="40"/>
      <c r="I283" s="37"/>
      <c r="J283" s="34"/>
      <c r="K283" s="34"/>
      <c r="L283" s="40"/>
      <c r="M283" s="37"/>
    </row>
    <row r="284" spans="2:13">
      <c r="E284" s="37"/>
      <c r="F284" s="34"/>
      <c r="G284" s="39"/>
      <c r="H284" s="40"/>
      <c r="I284" s="37"/>
      <c r="J284" s="34"/>
      <c r="K284" s="34"/>
      <c r="L284" s="40"/>
      <c r="M284" s="37"/>
    </row>
    <row r="285" spans="2:13">
      <c r="E285" s="37"/>
      <c r="F285" s="34"/>
      <c r="G285" s="39"/>
      <c r="H285" s="40"/>
      <c r="I285" s="37"/>
      <c r="J285" s="34"/>
      <c r="K285" s="34"/>
      <c r="L285" s="40"/>
      <c r="M285" s="37"/>
    </row>
    <row r="286" spans="2:13">
      <c r="E286" s="37"/>
      <c r="F286" s="34"/>
      <c r="G286" s="39"/>
      <c r="H286" s="40"/>
      <c r="I286" s="37"/>
      <c r="J286" s="34"/>
      <c r="K286" s="34"/>
      <c r="L286" s="40"/>
      <c r="M286" s="37"/>
    </row>
    <row r="287" spans="2:13">
      <c r="E287" s="37"/>
      <c r="F287" s="34"/>
      <c r="G287" s="39"/>
      <c r="H287" s="40"/>
      <c r="I287" s="37"/>
      <c r="J287" s="34"/>
      <c r="K287" s="34"/>
      <c r="L287" s="40"/>
      <c r="M287" s="37"/>
    </row>
    <row r="288" spans="2:13">
      <c r="E288" s="37"/>
      <c r="F288" s="34"/>
      <c r="G288" s="39"/>
      <c r="H288" s="40"/>
      <c r="I288" s="37"/>
      <c r="J288" s="34"/>
      <c r="K288" s="34"/>
      <c r="L288" s="40"/>
      <c r="M288" s="37"/>
    </row>
    <row r="289" spans="5:13">
      <c r="E289" s="37"/>
      <c r="F289" s="34"/>
      <c r="G289" s="39"/>
      <c r="H289" s="40"/>
      <c r="I289" s="37"/>
      <c r="J289" s="34"/>
      <c r="K289" s="34"/>
      <c r="L289" s="40"/>
      <c r="M289" s="37"/>
    </row>
    <row r="290" spans="5:13">
      <c r="E290" s="37"/>
      <c r="F290" s="34"/>
      <c r="G290" s="39"/>
      <c r="H290" s="40"/>
      <c r="I290" s="37"/>
      <c r="J290" s="34"/>
      <c r="K290" s="34"/>
      <c r="L290" s="40"/>
      <c r="M290" s="37"/>
    </row>
    <row r="291" spans="5:13">
      <c r="E291" s="37"/>
      <c r="F291" s="34"/>
      <c r="G291" s="39"/>
      <c r="H291" s="40"/>
      <c r="I291" s="37"/>
      <c r="J291" s="34"/>
      <c r="K291" s="34"/>
      <c r="L291" s="40"/>
      <c r="M291" s="37"/>
    </row>
    <row r="292" spans="5:13">
      <c r="E292" s="37"/>
      <c r="F292" s="34"/>
      <c r="G292" s="39"/>
      <c r="H292" s="40"/>
      <c r="I292" s="37"/>
      <c r="J292" s="34"/>
      <c r="K292" s="34"/>
      <c r="L292" s="40"/>
      <c r="M292" s="37"/>
    </row>
    <row r="293" spans="5:13">
      <c r="E293" s="37"/>
      <c r="F293" s="34"/>
      <c r="G293" s="39"/>
      <c r="H293" s="40"/>
      <c r="I293" s="37"/>
      <c r="J293" s="34"/>
      <c r="K293" s="34"/>
      <c r="L293" s="40"/>
      <c r="M293" s="37"/>
    </row>
    <row r="294" spans="5:13">
      <c r="E294" s="37"/>
      <c r="F294" s="34"/>
      <c r="G294" s="39"/>
      <c r="H294" s="40"/>
      <c r="I294" s="37"/>
      <c r="J294" s="34"/>
      <c r="K294" s="34"/>
      <c r="L294" s="40"/>
      <c r="M294" s="37"/>
    </row>
    <row r="295" spans="5:13">
      <c r="E295" s="37"/>
      <c r="F295" s="34"/>
      <c r="G295" s="39"/>
      <c r="H295" s="40"/>
      <c r="I295" s="37"/>
      <c r="J295" s="34"/>
      <c r="K295" s="34"/>
      <c r="L295" s="40"/>
      <c r="M295" s="37"/>
    </row>
    <row r="296" spans="5:13">
      <c r="E296" s="37"/>
      <c r="F296" s="34"/>
      <c r="G296" s="39"/>
      <c r="H296" s="40"/>
      <c r="I296" s="37"/>
      <c r="J296" s="34"/>
      <c r="K296" s="34"/>
      <c r="L296" s="40"/>
      <c r="M296" s="37"/>
    </row>
    <row r="297" spans="5:13">
      <c r="E297" s="37"/>
      <c r="F297" s="34"/>
      <c r="G297" s="39"/>
      <c r="H297" s="40"/>
      <c r="J297" s="34"/>
      <c r="K297" s="34"/>
      <c r="L297" s="40"/>
    </row>
    <row r="298" spans="5:13">
      <c r="E298" s="37"/>
      <c r="F298" s="34"/>
      <c r="G298" s="39"/>
      <c r="H298" s="40"/>
      <c r="J298" s="40"/>
      <c r="K298" s="40"/>
    </row>
    <row r="299" spans="5:13">
      <c r="E299" s="37"/>
      <c r="F299" s="34"/>
      <c r="G299" s="39"/>
      <c r="H299" s="40"/>
      <c r="J299" s="40"/>
      <c r="K299" s="40"/>
    </row>
    <row r="300" spans="5:13">
      <c r="E300" s="37"/>
      <c r="F300" s="34"/>
      <c r="G300" s="39"/>
      <c r="H300" s="40"/>
      <c r="J300" s="40"/>
      <c r="K300" s="40"/>
    </row>
    <row r="301" spans="5:13">
      <c r="E301" s="37"/>
      <c r="F301" s="34"/>
      <c r="G301" s="39"/>
      <c r="H301" s="40"/>
      <c r="J301" s="40"/>
      <c r="K301" s="40"/>
    </row>
    <row r="302" spans="5:13">
      <c r="E302" s="37"/>
      <c r="F302" s="34"/>
      <c r="G302" s="39"/>
      <c r="H302" s="40"/>
      <c r="J302" s="40"/>
      <c r="K302" s="40"/>
    </row>
    <row r="303" spans="5:13">
      <c r="E303" s="37"/>
      <c r="F303" s="34"/>
      <c r="G303" s="39"/>
      <c r="H303" s="40"/>
      <c r="J303" s="40"/>
      <c r="K303" s="40"/>
    </row>
    <row r="304" spans="5:13">
      <c r="E304" s="37"/>
      <c r="F304" s="34"/>
      <c r="G304" s="39"/>
      <c r="H304" s="40"/>
      <c r="J304" s="40"/>
      <c r="K304" s="40"/>
    </row>
    <row r="305" spans="5:11">
      <c r="E305" s="37"/>
      <c r="F305" s="34"/>
      <c r="G305" s="39"/>
      <c r="H305" s="40"/>
      <c r="J305" s="40"/>
      <c r="K305" s="40"/>
    </row>
    <row r="306" spans="5:11">
      <c r="E306" s="37"/>
      <c r="F306" s="34"/>
      <c r="G306" s="39"/>
      <c r="H306" s="40"/>
      <c r="J306" s="40"/>
      <c r="K306" s="40"/>
    </row>
    <row r="307" spans="5:11">
      <c r="E307" s="37"/>
      <c r="F307" s="34"/>
      <c r="G307" s="39"/>
      <c r="H307" s="40"/>
      <c r="J307" s="40"/>
      <c r="K307" s="40"/>
    </row>
    <row r="308" spans="5:11">
      <c r="E308" s="37"/>
      <c r="F308" s="34"/>
      <c r="G308" s="39"/>
      <c r="H308" s="40"/>
      <c r="J308" s="40"/>
      <c r="K308" s="40"/>
    </row>
    <row r="309" spans="5:11">
      <c r="E309" s="37"/>
      <c r="F309" s="34"/>
      <c r="G309" s="39"/>
      <c r="H309" s="40"/>
      <c r="J309" s="40"/>
      <c r="K309" s="40"/>
    </row>
    <row r="310" spans="5:11">
      <c r="E310" s="37"/>
      <c r="F310" s="34"/>
      <c r="G310" s="39"/>
      <c r="H310" s="40"/>
      <c r="J310" s="40"/>
      <c r="K310" s="40"/>
    </row>
    <row r="311" spans="5:11">
      <c r="E311" s="37"/>
      <c r="F311" s="34"/>
      <c r="G311" s="39"/>
      <c r="H311" s="40"/>
      <c r="J311" s="40"/>
      <c r="K311" s="40"/>
    </row>
    <row r="312" spans="5:11">
      <c r="E312" s="37"/>
      <c r="F312" s="34"/>
      <c r="G312" s="39"/>
      <c r="H312" s="40"/>
      <c r="J312" s="40"/>
      <c r="K312" s="40"/>
    </row>
    <row r="313" spans="5:11">
      <c r="E313" s="37"/>
      <c r="F313" s="34"/>
      <c r="G313" s="39"/>
      <c r="H313" s="40"/>
      <c r="J313" s="40"/>
      <c r="K313" s="40"/>
    </row>
    <row r="314" spans="5:11">
      <c r="E314" s="37"/>
      <c r="F314" s="34"/>
      <c r="H314" s="40"/>
      <c r="J314" s="40"/>
      <c r="K314" s="40"/>
    </row>
    <row r="315" spans="5:11">
      <c r="E315" s="37"/>
      <c r="F315" s="34"/>
      <c r="G315" s="37"/>
      <c r="H315" s="34"/>
      <c r="J315" s="40"/>
      <c r="K315" s="40"/>
    </row>
    <row r="316" spans="5:11">
      <c r="E316" s="37"/>
      <c r="F316" s="34"/>
      <c r="G316" s="37"/>
      <c r="H316" s="34"/>
      <c r="J316" s="40"/>
      <c r="K316" s="40"/>
    </row>
    <row r="317" spans="5:11">
      <c r="E317" s="37"/>
      <c r="F317" s="34"/>
      <c r="G317" s="37"/>
      <c r="H317" s="34"/>
      <c r="J317" s="40"/>
      <c r="K317" s="40"/>
    </row>
    <row r="318" spans="5:11">
      <c r="E318" s="37"/>
      <c r="F318" s="34"/>
      <c r="G318" s="37"/>
      <c r="H318" s="34"/>
      <c r="J318" s="40"/>
      <c r="K318" s="40"/>
    </row>
    <row r="319" spans="5:11">
      <c r="E319" s="37"/>
      <c r="F319" s="34"/>
      <c r="G319" s="37"/>
      <c r="H319" s="34"/>
      <c r="J319" s="40"/>
      <c r="K319" s="40"/>
    </row>
    <row r="320" spans="5:11">
      <c r="E320" s="37"/>
      <c r="F320" s="34"/>
      <c r="G320" s="37"/>
      <c r="H320" s="34"/>
      <c r="J320" s="40"/>
      <c r="K320" s="40"/>
    </row>
    <row r="321" spans="5:11">
      <c r="E321" s="37"/>
      <c r="F321" s="34"/>
      <c r="G321" s="37"/>
      <c r="H321" s="34"/>
      <c r="J321" s="40"/>
      <c r="K321" s="40"/>
    </row>
    <row r="322" spans="5:11">
      <c r="E322" s="37"/>
      <c r="F322" s="34"/>
      <c r="G322" s="37"/>
      <c r="H322" s="34"/>
      <c r="J322" s="40"/>
      <c r="K322" s="40"/>
    </row>
    <row r="323" spans="5:11">
      <c r="E323" s="37"/>
      <c r="F323" s="34"/>
      <c r="G323" s="37"/>
      <c r="H323" s="34"/>
      <c r="J323" s="40"/>
      <c r="K323" s="40"/>
    </row>
    <row r="324" spans="5:11">
      <c r="E324" s="37"/>
      <c r="F324" s="34"/>
      <c r="G324" s="37"/>
      <c r="H324" s="34"/>
      <c r="J324" s="40"/>
      <c r="K324" s="40"/>
    </row>
    <row r="325" spans="5:11">
      <c r="E325" s="37"/>
      <c r="F325" s="34"/>
      <c r="G325" s="37"/>
      <c r="H325" s="34"/>
      <c r="J325" s="40"/>
      <c r="K325" s="40"/>
    </row>
    <row r="326" spans="5:11">
      <c r="E326" s="37"/>
      <c r="F326" s="34"/>
      <c r="G326" s="37"/>
      <c r="H326" s="34"/>
      <c r="J326" s="40"/>
      <c r="K326" s="40"/>
    </row>
    <row r="327" spans="5:11">
      <c r="E327" s="37"/>
      <c r="F327" s="34"/>
      <c r="G327" s="37"/>
      <c r="H327" s="34"/>
      <c r="J327" s="40"/>
      <c r="K327" s="40"/>
    </row>
    <row r="328" spans="5:11">
      <c r="F328" s="34"/>
      <c r="G328" s="37"/>
      <c r="H328" s="34"/>
      <c r="J328" s="40"/>
      <c r="K328" s="40"/>
    </row>
    <row r="329" spans="5:11">
      <c r="G329" s="37"/>
      <c r="H329" s="34"/>
      <c r="J329" s="40"/>
      <c r="K329" s="40"/>
    </row>
    <row r="330" spans="5:11">
      <c r="G330" s="37"/>
      <c r="H330" s="34"/>
      <c r="J330" s="40"/>
      <c r="K330" s="40"/>
    </row>
    <row r="331" spans="5:11">
      <c r="G331" s="37"/>
      <c r="H331" s="34"/>
      <c r="J331" s="40"/>
      <c r="K331" s="40"/>
    </row>
    <row r="332" spans="5:11">
      <c r="G332" s="37"/>
      <c r="H332" s="34"/>
      <c r="J332" s="40"/>
      <c r="K332" s="40"/>
    </row>
    <row r="333" spans="5:11">
      <c r="G333" s="37"/>
      <c r="H333" s="34"/>
      <c r="J333" s="40"/>
      <c r="K333" s="40"/>
    </row>
    <row r="334" spans="5:11">
      <c r="G334" s="37"/>
      <c r="H334" s="34"/>
      <c r="J334" s="40"/>
      <c r="K334" s="40"/>
    </row>
    <row r="335" spans="5:11">
      <c r="G335" s="37"/>
      <c r="H335" s="34"/>
      <c r="J335" s="40"/>
      <c r="K335" s="40"/>
    </row>
    <row r="336" spans="5:11">
      <c r="G336" s="37"/>
      <c r="H336" s="34"/>
      <c r="J336" s="40"/>
      <c r="K336" s="40"/>
    </row>
    <row r="337" spans="7:11">
      <c r="G337" s="37"/>
      <c r="H337" s="34"/>
      <c r="J337" s="40"/>
      <c r="K337" s="40"/>
    </row>
    <row r="338" spans="7:11">
      <c r="G338" s="37"/>
      <c r="H338" s="34"/>
      <c r="J338" s="40"/>
      <c r="K338" s="40"/>
    </row>
    <row r="339" spans="7:11">
      <c r="G339" s="37"/>
      <c r="H339" s="34"/>
      <c r="J339" s="40"/>
      <c r="K339" s="40"/>
    </row>
    <row r="340" spans="7:11">
      <c r="G340" s="37"/>
      <c r="H340" s="34"/>
      <c r="J340" s="40"/>
      <c r="K340" s="40"/>
    </row>
    <row r="341" spans="7:11">
      <c r="G341" s="37"/>
      <c r="H341" s="34"/>
      <c r="J341" s="40"/>
      <c r="K341" s="40"/>
    </row>
    <row r="342" spans="7:11">
      <c r="G342" s="37"/>
      <c r="H342" s="34"/>
      <c r="J342" s="40"/>
      <c r="K342" s="40"/>
    </row>
    <row r="343" spans="7:11">
      <c r="G343" s="37"/>
      <c r="H343" s="34"/>
      <c r="J343" s="40"/>
      <c r="K343" s="40"/>
    </row>
    <row r="344" spans="7:11">
      <c r="G344" s="37"/>
      <c r="H344" s="34"/>
      <c r="J344" s="40"/>
      <c r="K344" s="40"/>
    </row>
    <row r="345" spans="7:11">
      <c r="G345" s="37"/>
      <c r="H345" s="34"/>
      <c r="J345" s="40"/>
      <c r="K345" s="40"/>
    </row>
    <row r="346" spans="7:11">
      <c r="G346" s="37"/>
      <c r="H346" s="34"/>
      <c r="J346" s="40"/>
      <c r="K346" s="40"/>
    </row>
    <row r="347" spans="7:11">
      <c r="G347" s="37"/>
      <c r="H347" s="34"/>
      <c r="J347" s="40"/>
      <c r="K347" s="40"/>
    </row>
    <row r="348" spans="7:11">
      <c r="H348" s="34"/>
      <c r="J348" s="40"/>
      <c r="K348" s="40"/>
    </row>
  </sheetData>
  <conditionalFormatting sqref="X51">
    <cfRule type="cellIs" dxfId="64" priority="33" stopIfTrue="1" operator="lessThan">
      <formula>K51</formula>
    </cfRule>
  </conditionalFormatting>
  <conditionalFormatting sqref="A98:A813">
    <cfRule type="cellIs" dxfId="63" priority="87" stopIfTrue="1" operator="equal">
      <formula>$A$2</formula>
    </cfRule>
  </conditionalFormatting>
  <conditionalFormatting sqref="O8:O11 O17:O43 P8:R43">
    <cfRule type="cellIs" dxfId="62" priority="86" stopIfTrue="1" operator="lessThan">
      <formula>C8</formula>
    </cfRule>
  </conditionalFormatting>
  <conditionalFormatting sqref="U59:U72 U8:U27">
    <cfRule type="cellIs" dxfId="61" priority="85" stopIfTrue="1" operator="lessThan">
      <formula>C8</formula>
    </cfRule>
  </conditionalFormatting>
  <conditionalFormatting sqref="V59:W72 V30:W43">
    <cfRule type="cellIs" dxfId="60" priority="84" stopIfTrue="1" operator="lessThan">
      <formula>H30</formula>
    </cfRule>
  </conditionalFormatting>
  <conditionalFormatting sqref="U30:U43">
    <cfRule type="cellIs" dxfId="59" priority="81" stopIfTrue="1" operator="lessThan">
      <formula>C30</formula>
    </cfRule>
  </conditionalFormatting>
  <conditionalFormatting sqref="X30:X43">
    <cfRule type="cellIs" dxfId="58" priority="79" stopIfTrue="1" operator="lessThan">
      <formula>K30</formula>
    </cfRule>
  </conditionalFormatting>
  <conditionalFormatting sqref="U28">
    <cfRule type="cellIs" dxfId="57" priority="78" stopIfTrue="1" operator="lessThan">
      <formula>C28</formula>
    </cfRule>
  </conditionalFormatting>
  <conditionalFormatting sqref="V28:W28">
    <cfRule type="cellIs" dxfId="56" priority="77" stopIfTrue="1" operator="lessThan">
      <formula>H28</formula>
    </cfRule>
  </conditionalFormatting>
  <conditionalFormatting sqref="X28">
    <cfRule type="cellIs" dxfId="55" priority="76" stopIfTrue="1" operator="lessThan">
      <formula>K28</formula>
    </cfRule>
  </conditionalFormatting>
  <conditionalFormatting sqref="U29">
    <cfRule type="cellIs" dxfId="54" priority="75" stopIfTrue="1" operator="lessThan">
      <formula>C29</formula>
    </cfRule>
  </conditionalFormatting>
  <conditionalFormatting sqref="V29:W29">
    <cfRule type="cellIs" dxfId="53" priority="74" stopIfTrue="1" operator="lessThan">
      <formula>H29</formula>
    </cfRule>
  </conditionalFormatting>
  <conditionalFormatting sqref="X29">
    <cfRule type="cellIs" dxfId="52" priority="73" stopIfTrue="1" operator="lessThan">
      <formula>K29</formula>
    </cfRule>
  </conditionalFormatting>
  <conditionalFormatting sqref="O44:R44">
    <cfRule type="cellIs" dxfId="51" priority="72" stopIfTrue="1" operator="lessThan">
      <formula>C44</formula>
    </cfRule>
  </conditionalFormatting>
  <conditionalFormatting sqref="U44">
    <cfRule type="cellIs" dxfId="50" priority="71" stopIfTrue="1" operator="lessThan">
      <formula>C44</formula>
    </cfRule>
  </conditionalFormatting>
  <conditionalFormatting sqref="V44:W44">
    <cfRule type="cellIs" dxfId="49" priority="70" stopIfTrue="1" operator="lessThan">
      <formula>H44</formula>
    </cfRule>
  </conditionalFormatting>
  <conditionalFormatting sqref="X44">
    <cfRule type="cellIs" dxfId="48" priority="69" stopIfTrue="1" operator="lessThan">
      <formula>K44</formula>
    </cfRule>
  </conditionalFormatting>
  <conditionalFormatting sqref="O45:R45">
    <cfRule type="cellIs" dxfId="47" priority="68" stopIfTrue="1" operator="lessThan">
      <formula>C45</formula>
    </cfRule>
  </conditionalFormatting>
  <conditionalFormatting sqref="U45">
    <cfRule type="cellIs" dxfId="46" priority="67" stopIfTrue="1" operator="lessThan">
      <formula>C45</formula>
    </cfRule>
  </conditionalFormatting>
  <conditionalFormatting sqref="V45:W45">
    <cfRule type="cellIs" dxfId="45" priority="66" stopIfTrue="1" operator="lessThan">
      <formula>H45</formula>
    </cfRule>
  </conditionalFormatting>
  <conditionalFormatting sqref="X45">
    <cfRule type="cellIs" dxfId="44" priority="65" stopIfTrue="1" operator="lessThan">
      <formula>K45</formula>
    </cfRule>
  </conditionalFormatting>
  <conditionalFormatting sqref="O46:R46">
    <cfRule type="cellIs" dxfId="43" priority="64" stopIfTrue="1" operator="lessThan">
      <formula>C46</formula>
    </cfRule>
  </conditionalFormatting>
  <conditionalFormatting sqref="U46">
    <cfRule type="cellIs" dxfId="42" priority="63" stopIfTrue="1" operator="lessThan">
      <formula>C46</formula>
    </cfRule>
  </conditionalFormatting>
  <conditionalFormatting sqref="V46:W46">
    <cfRule type="cellIs" dxfId="41" priority="62" stopIfTrue="1" operator="lessThan">
      <formula>H46</formula>
    </cfRule>
  </conditionalFormatting>
  <conditionalFormatting sqref="X46">
    <cfRule type="cellIs" dxfId="40" priority="61" stopIfTrue="1" operator="lessThan">
      <formula>K46</formula>
    </cfRule>
  </conditionalFormatting>
  <conditionalFormatting sqref="O47:R47">
    <cfRule type="cellIs" dxfId="39" priority="60" stopIfTrue="1" operator="lessThan">
      <formula>C47</formula>
    </cfRule>
  </conditionalFormatting>
  <conditionalFormatting sqref="U47">
    <cfRule type="cellIs" dxfId="38" priority="59" stopIfTrue="1" operator="lessThan">
      <formula>C47</formula>
    </cfRule>
  </conditionalFormatting>
  <conditionalFormatting sqref="V47:W47">
    <cfRule type="cellIs" dxfId="37" priority="58" stopIfTrue="1" operator="lessThan">
      <formula>H47</formula>
    </cfRule>
  </conditionalFormatting>
  <conditionalFormatting sqref="X47">
    <cfRule type="cellIs" dxfId="36" priority="57" stopIfTrue="1" operator="lessThan">
      <formula>K47</formula>
    </cfRule>
  </conditionalFormatting>
  <conditionalFormatting sqref="O48:Q48">
    <cfRule type="cellIs" dxfId="35" priority="56" stopIfTrue="1" operator="lessThan">
      <formula>C48</formula>
    </cfRule>
  </conditionalFormatting>
  <conditionalFormatting sqref="O49:Q49">
    <cfRule type="cellIs" dxfId="34" priority="55" stopIfTrue="1" operator="lessThan">
      <formula>C49</formula>
    </cfRule>
  </conditionalFormatting>
  <conditionalFormatting sqref="R48:R50">
    <cfRule type="cellIs" dxfId="33" priority="54" stopIfTrue="1" operator="lessThan">
      <formula>F48</formula>
    </cfRule>
  </conditionalFormatting>
  <conditionalFormatting sqref="U48">
    <cfRule type="cellIs" dxfId="32" priority="53" stopIfTrue="1" operator="lessThan">
      <formula>C48</formula>
    </cfRule>
  </conditionalFormatting>
  <conditionalFormatting sqref="V48:W48">
    <cfRule type="cellIs" dxfId="31" priority="52" stopIfTrue="1" operator="lessThan">
      <formula>H48</formula>
    </cfRule>
  </conditionalFormatting>
  <conditionalFormatting sqref="X48">
    <cfRule type="cellIs" dxfId="30" priority="51" stopIfTrue="1" operator="lessThan">
      <formula>K48</formula>
    </cfRule>
  </conditionalFormatting>
  <conditionalFormatting sqref="U49">
    <cfRule type="cellIs" dxfId="29" priority="50" stopIfTrue="1" operator="lessThan">
      <formula>C49</formula>
    </cfRule>
  </conditionalFormatting>
  <conditionalFormatting sqref="V49:W49">
    <cfRule type="cellIs" dxfId="28" priority="49" stopIfTrue="1" operator="lessThan">
      <formula>H49</formula>
    </cfRule>
  </conditionalFormatting>
  <conditionalFormatting sqref="X49">
    <cfRule type="cellIs" dxfId="27" priority="48" stopIfTrue="1" operator="lessThan">
      <formula>K49</formula>
    </cfRule>
  </conditionalFormatting>
  <conditionalFormatting sqref="O49:Q49">
    <cfRule type="cellIs" dxfId="26" priority="47" stopIfTrue="1" operator="lessThan">
      <formula>C49</formula>
    </cfRule>
  </conditionalFormatting>
  <conditionalFormatting sqref="O50:Q50">
    <cfRule type="cellIs" dxfId="25" priority="46" stopIfTrue="1" operator="lessThan">
      <formula>C50</formula>
    </cfRule>
  </conditionalFormatting>
  <conditionalFormatting sqref="O50:Q50">
    <cfRule type="cellIs" dxfId="24" priority="45" stopIfTrue="1" operator="lessThan">
      <formula>C50</formula>
    </cfRule>
  </conditionalFormatting>
  <conditionalFormatting sqref="U49">
    <cfRule type="cellIs" dxfId="23" priority="44" stopIfTrue="1" operator="lessThan">
      <formula>C49</formula>
    </cfRule>
  </conditionalFormatting>
  <conditionalFormatting sqref="V49:W49">
    <cfRule type="cellIs" dxfId="22" priority="43" stopIfTrue="1" operator="lessThan">
      <formula>H49</formula>
    </cfRule>
  </conditionalFormatting>
  <conditionalFormatting sqref="X49">
    <cfRule type="cellIs" dxfId="21" priority="42" stopIfTrue="1" operator="lessThan">
      <formula>K49</formula>
    </cfRule>
  </conditionalFormatting>
  <conditionalFormatting sqref="U50">
    <cfRule type="cellIs" dxfId="20" priority="41" stopIfTrue="1" operator="lessThan">
      <formula>C50</formula>
    </cfRule>
  </conditionalFormatting>
  <conditionalFormatting sqref="V50:W50">
    <cfRule type="cellIs" dxfId="19" priority="40" stopIfTrue="1" operator="lessThan">
      <formula>H50</formula>
    </cfRule>
  </conditionalFormatting>
  <conditionalFormatting sqref="X50">
    <cfRule type="cellIs" dxfId="18" priority="39" stopIfTrue="1" operator="lessThan">
      <formula>K50</formula>
    </cfRule>
  </conditionalFormatting>
  <conditionalFormatting sqref="R51">
    <cfRule type="cellIs" dxfId="17" priority="38" stopIfTrue="1" operator="lessThan">
      <formula>F51</formula>
    </cfRule>
  </conditionalFormatting>
  <conditionalFormatting sqref="O51:Q51">
    <cfRule type="cellIs" dxfId="16" priority="37" stopIfTrue="1" operator="lessThan">
      <formula>C51</formula>
    </cfRule>
  </conditionalFormatting>
  <conditionalFormatting sqref="O51:Q51">
    <cfRule type="cellIs" dxfId="15" priority="36" stopIfTrue="1" operator="lessThan">
      <formula>C51</formula>
    </cfRule>
  </conditionalFormatting>
  <conditionalFormatting sqref="U51">
    <cfRule type="cellIs" dxfId="14" priority="35" stopIfTrue="1" operator="lessThan">
      <formula>C51</formula>
    </cfRule>
  </conditionalFormatting>
  <conditionalFormatting sqref="V51:W51">
    <cfRule type="cellIs" dxfId="13" priority="34" stopIfTrue="1" operator="lessThan">
      <formula>H51</formula>
    </cfRule>
  </conditionalFormatting>
  <conditionalFormatting sqref="F2 F6">
    <cfRule type="cellIs" dxfId="12" priority="25" operator="greaterThan">
      <formula>$G$2</formula>
    </cfRule>
  </conditionalFormatting>
  <conditionalFormatting sqref="X8:X27">
    <cfRule type="cellIs" dxfId="11" priority="111" stopIfTrue="1" operator="lessThan">
      <formula>#REF!</formula>
    </cfRule>
  </conditionalFormatting>
  <conditionalFormatting sqref="V8:W27">
    <cfRule type="cellIs" dxfId="10" priority="115" stopIfTrue="1" operator="lessThan">
      <formula>H7</formula>
    </cfRule>
  </conditionalFormatting>
  <conditionalFormatting sqref="F10">
    <cfRule type="cellIs" dxfId="9" priority="19" operator="greaterThan">
      <formula>$G$2</formula>
    </cfRule>
    <cfRule type="cellIs" dxfId="8" priority="2" operator="greaterThan">
      <formula>$G$10</formula>
    </cfRule>
  </conditionalFormatting>
  <conditionalFormatting sqref="F14">
    <cfRule type="cellIs" dxfId="7" priority="15" operator="greaterThan">
      <formula>$G$2</formula>
    </cfRule>
    <cfRule type="cellIs" dxfId="6" priority="1" operator="greaterThan">
      <formula>$G$14</formula>
    </cfRule>
  </conditionalFormatting>
  <conditionalFormatting sqref="H14">
    <cfRule type="cellIs" dxfId="5" priority="13" operator="lessThan">
      <formula>$G$14</formula>
    </cfRule>
  </conditionalFormatting>
  <conditionalFormatting sqref="H10">
    <cfRule type="cellIs" dxfId="4" priority="7" operator="lessThan">
      <formula>$G$14</formula>
    </cfRule>
    <cfRule type="cellIs" dxfId="3" priority="6" operator="lessThan">
      <formula>$G$10</formula>
    </cfRule>
  </conditionalFormatting>
  <conditionalFormatting sqref="H6">
    <cfRule type="cellIs" dxfId="2" priority="5" operator="lessThan">
      <formula>$G$6</formula>
    </cfRule>
  </conditionalFormatting>
  <conditionalFormatting sqref="H2">
    <cfRule type="cellIs" dxfId="1" priority="4" operator="lessThan">
      <formula>$G$2</formula>
    </cfRule>
  </conditionalFormatting>
  <conditionalFormatting sqref="F6">
    <cfRule type="cellIs" dxfId="0" priority="3" operator="greaterThan">
      <formula>$G$6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F3" sqref="F3"/>
    </sheetView>
  </sheetViews>
  <sheetFormatPr defaultRowHeight="12"/>
  <cols>
    <col min="1" max="1" width="9.33203125" style="131"/>
    <col min="2" max="3" width="11.83203125" style="131" bestFit="1" customWidth="1"/>
    <col min="4" max="4" width="18.5" style="131" customWidth="1"/>
    <col min="5" max="5" width="18.5" style="131" bestFit="1" customWidth="1"/>
    <col min="6" max="6" width="53.33203125" style="131" customWidth="1"/>
    <col min="7" max="7" width="10.83203125" style="131" customWidth="1"/>
    <col min="8" max="8" width="12.5" style="131" customWidth="1"/>
    <col min="9" max="9" width="16.33203125" style="131" bestFit="1" customWidth="1"/>
    <col min="10" max="10" width="20" style="131" bestFit="1" customWidth="1"/>
    <col min="11" max="11" width="10.83203125" style="131" customWidth="1"/>
    <col min="12" max="16384" width="9.33203125" style="131"/>
  </cols>
  <sheetData>
    <row r="1" spans="1:11">
      <c r="B1" s="131" t="s">
        <v>30</v>
      </c>
      <c r="C1" s="131" t="s">
        <v>31</v>
      </c>
      <c r="D1" s="131" t="s">
        <v>32</v>
      </c>
      <c r="E1" s="131" t="s">
        <v>32</v>
      </c>
    </row>
    <row r="2" spans="1:11" ht="12.75" customHeight="1">
      <c r="A2" s="131" t="s">
        <v>28</v>
      </c>
      <c r="B2" s="159">
        <f>'excavation rate '!A156</f>
        <v>40101</v>
      </c>
      <c r="C2" s="159">
        <f ca="1">'excavation rate '!A1</f>
        <v>40135</v>
      </c>
      <c r="D2" s="135"/>
      <c r="E2" s="135">
        <f ca="1">B2-C2</f>
        <v>-34</v>
      </c>
      <c r="F2" s="133" t="str">
        <f ca="1">CONCATENATE("TU-FO - Atraso: ",ROUND(E2,0), " dias")</f>
        <v>TU-FO - Atraso: -34 dias</v>
      </c>
      <c r="G2" s="132"/>
      <c r="H2" s="158"/>
      <c r="J2" s="158"/>
      <c r="K2" s="158"/>
    </row>
    <row r="3" spans="1:11">
      <c r="A3" s="131" t="s">
        <v>34</v>
      </c>
      <c r="B3" s="132">
        <f ca="1">'excavation rate '!H5</f>
        <v>26330</v>
      </c>
      <c r="C3" s="131">
        <f ca="1">'excavation rate '!Z5</f>
        <v>0</v>
      </c>
      <c r="D3" s="134">
        <f ca="1">-(C3-B3)</f>
        <v>26330</v>
      </c>
      <c r="E3" s="135">
        <f ca="1">D3/'excavation rate '!I88</f>
        <v>13235.401069528501</v>
      </c>
      <c r="F3" s="133" t="str">
        <f ca="1">CONCATENATE("TU-FL - Atraso: 
",ROUND(D3,1), " m", " ou ", ROUND(E3,0), " dias")</f>
        <v>TU-FL - Atraso: 
26330 m ou 13235 dias</v>
      </c>
    </row>
    <row r="4" spans="1:11">
      <c r="A4" s="131" t="s">
        <v>29</v>
      </c>
      <c r="B4" s="132">
        <f ca="1">'excavation rate '!E5</f>
        <v>26507.378378378424</v>
      </c>
      <c r="C4" s="131">
        <f ca="1">'excavation rate '!U5</f>
        <v>0</v>
      </c>
      <c r="D4" s="134">
        <f ca="1">(B4-C4)</f>
        <v>26507.378378378424</v>
      </c>
      <c r="E4" s="135">
        <f ca="1">D4/'excavation rate '!F158</f>
        <v>10216.385416672105</v>
      </c>
      <c r="F4" s="133" t="str">
        <f ca="1">CONCATENATE("TU-PL - Adiantado: 
",ROUND(D4,1), " m", " ou ", ROUND(E4,0), " dias")</f>
        <v>TU-PL - Adiantado: 
26507,4 m ou 10216 dias</v>
      </c>
    </row>
    <row r="5" spans="1:11">
      <c r="A5" s="131" t="s">
        <v>35</v>
      </c>
      <c r="B5" s="132">
        <f>'excavation rate '!P64</f>
        <v>26609.9</v>
      </c>
      <c r="C5" s="131">
        <f ca="1">'excavation rate '!P5</f>
        <v>0</v>
      </c>
      <c r="D5" s="134">
        <f ca="1">(C5-B5)</f>
        <v>-26609.9</v>
      </c>
      <c r="E5" s="135">
        <f ca="1">D5/'excavation rate '!F159</f>
        <v>-10255.898958338776</v>
      </c>
      <c r="F5" s="133" t="str">
        <f ca="1">CONCATENATE("TU-PL - Adiantado: 
",ROUND(D5,1), " m", " ou ", ROUND(E5,0), " dias")</f>
        <v>TU-PL - Adiantado: 
-26609,9 m ou -10256 dias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E10" sqref="E10"/>
    </sheetView>
  </sheetViews>
  <sheetFormatPr defaultColWidth="12" defaultRowHeight="12.75"/>
  <sheetData>
    <row r="1" spans="1:5">
      <c r="A1" t="s">
        <v>2</v>
      </c>
      <c r="D1" s="110" t="s">
        <v>17</v>
      </c>
    </row>
    <row r="2" spans="1:5">
      <c r="A2">
        <v>1640</v>
      </c>
      <c r="B2" s="5">
        <f>'excavation rate '!A6</f>
        <v>39951</v>
      </c>
    </row>
    <row r="3" spans="1:5">
      <c r="A3">
        <v>1640</v>
      </c>
      <c r="B3" s="5">
        <f>'excavation rate '!A380</f>
        <v>40325</v>
      </c>
      <c r="D3" s="6">
        <v>39951</v>
      </c>
      <c r="E3">
        <v>26593</v>
      </c>
    </row>
    <row r="4" spans="1:5">
      <c r="D4" s="6">
        <v>40268</v>
      </c>
      <c r="E4">
        <f>E3</f>
        <v>26593</v>
      </c>
    </row>
    <row r="5" spans="1:5">
      <c r="A5" t="s">
        <v>2</v>
      </c>
      <c r="D5" s="6">
        <f>D3</f>
        <v>39951</v>
      </c>
      <c r="E5">
        <v>26607</v>
      </c>
    </row>
    <row r="6" spans="1:5">
      <c r="A6">
        <v>610</v>
      </c>
      <c r="B6" s="5">
        <f>B2</f>
        <v>39951</v>
      </c>
      <c r="D6" s="6">
        <f>D4</f>
        <v>40268</v>
      </c>
      <c r="E6">
        <f>E5</f>
        <v>26607</v>
      </c>
    </row>
    <row r="7" spans="1:5">
      <c r="A7">
        <v>610</v>
      </c>
      <c r="B7" s="5">
        <f>B3</f>
        <v>40325</v>
      </c>
    </row>
    <row r="9" spans="1:5">
      <c r="D9" s="110" t="s">
        <v>50</v>
      </c>
    </row>
    <row r="10" spans="1:5">
      <c r="A10" t="s">
        <v>3</v>
      </c>
    </row>
    <row r="11" spans="1:5">
      <c r="A11">
        <f>A17</f>
        <v>26960</v>
      </c>
      <c r="B11" s="136">
        <f ca="1">TODAY()</f>
        <v>40135</v>
      </c>
      <c r="D11" s="6">
        <v>39951</v>
      </c>
      <c r="E11">
        <v>26350</v>
      </c>
    </row>
    <row r="12" spans="1:5">
      <c r="A12">
        <f>A18</f>
        <v>26100</v>
      </c>
      <c r="B12" s="136">
        <f ca="1">TODAY()</f>
        <v>40135</v>
      </c>
      <c r="D12" s="6">
        <f>D4</f>
        <v>40268</v>
      </c>
      <c r="E12">
        <f>E11</f>
        <v>26350</v>
      </c>
    </row>
    <row r="13" spans="1:5">
      <c r="D13" s="6">
        <f>D11</f>
        <v>39951</v>
      </c>
      <c r="E13">
        <v>26304</v>
      </c>
    </row>
    <row r="14" spans="1:5">
      <c r="D14" s="6">
        <f>D12</f>
        <v>40268</v>
      </c>
      <c r="E14">
        <f>E13</f>
        <v>26304</v>
      </c>
    </row>
    <row r="15" spans="1:5">
      <c r="A15" t="s">
        <v>5</v>
      </c>
    </row>
    <row r="16" spans="1:5">
      <c r="D16" s="110" t="s">
        <v>21</v>
      </c>
    </row>
    <row r="17" spans="1:5">
      <c r="A17">
        <v>26960</v>
      </c>
      <c r="B17" s="6">
        <v>39934</v>
      </c>
    </row>
    <row r="18" spans="1:5">
      <c r="A18">
        <v>26100</v>
      </c>
      <c r="B18" s="6">
        <f>B17</f>
        <v>39934</v>
      </c>
      <c r="D18" s="6">
        <v>39951</v>
      </c>
      <c r="E18">
        <v>26401</v>
      </c>
    </row>
    <row r="19" spans="1:5">
      <c r="D19" s="6">
        <f>D4</f>
        <v>40268</v>
      </c>
      <c r="E19">
        <f>E18</f>
        <v>26401</v>
      </c>
    </row>
    <row r="20" spans="1:5">
      <c r="A20">
        <f>A17</f>
        <v>26960</v>
      </c>
      <c r="B20" s="6">
        <v>39965</v>
      </c>
    </row>
    <row r="21" spans="1:5">
      <c r="A21">
        <f>A18</f>
        <v>26100</v>
      </c>
      <c r="B21" s="6">
        <f>B20</f>
        <v>39965</v>
      </c>
    </row>
    <row r="22" spans="1:5">
      <c r="D22" s="110" t="s">
        <v>51</v>
      </c>
    </row>
    <row r="23" spans="1:5">
      <c r="A23">
        <f>A20</f>
        <v>26960</v>
      </c>
      <c r="B23" s="6">
        <f>B20+30</f>
        <v>39995</v>
      </c>
    </row>
    <row r="24" spans="1:5">
      <c r="A24">
        <f>A21</f>
        <v>26100</v>
      </c>
      <c r="B24" s="6">
        <f>B23</f>
        <v>39995</v>
      </c>
      <c r="D24" s="6">
        <v>39951</v>
      </c>
      <c r="E24">
        <v>26465</v>
      </c>
    </row>
    <row r="25" spans="1:5">
      <c r="D25" s="6">
        <f>D4</f>
        <v>40268</v>
      </c>
      <c r="E25">
        <f>E24</f>
        <v>26465</v>
      </c>
    </row>
    <row r="26" spans="1:5">
      <c r="A26">
        <f>A23</f>
        <v>26960</v>
      </c>
      <c r="B26" s="6">
        <f>B23+31</f>
        <v>40026</v>
      </c>
      <c r="D26" s="6">
        <f>D24</f>
        <v>39951</v>
      </c>
      <c r="E26">
        <v>26480</v>
      </c>
    </row>
    <row r="27" spans="1:5">
      <c r="A27">
        <f>A24</f>
        <v>26100</v>
      </c>
      <c r="B27" s="6">
        <f>B26</f>
        <v>40026</v>
      </c>
      <c r="D27" s="6">
        <f>D25</f>
        <v>40268</v>
      </c>
      <c r="E27">
        <f>E26</f>
        <v>26480</v>
      </c>
    </row>
    <row r="29" spans="1:5">
      <c r="A29">
        <f>A26</f>
        <v>26960</v>
      </c>
      <c r="B29" s="6">
        <f>B26+31</f>
        <v>40057</v>
      </c>
      <c r="D29" s="110" t="s">
        <v>52</v>
      </c>
    </row>
    <row r="30" spans="1:5">
      <c r="A30">
        <f>A27</f>
        <v>26100</v>
      </c>
      <c r="B30" s="6">
        <f>B29</f>
        <v>40057</v>
      </c>
    </row>
    <row r="31" spans="1:5">
      <c r="D31" s="6">
        <v>39951</v>
      </c>
      <c r="E31">
        <v>26720</v>
      </c>
    </row>
    <row r="32" spans="1:5">
      <c r="A32">
        <f>A29</f>
        <v>26960</v>
      </c>
      <c r="B32" s="6">
        <f>B29+30</f>
        <v>40087</v>
      </c>
      <c r="D32" s="6">
        <f>D4</f>
        <v>40268</v>
      </c>
      <c r="E32">
        <f>E31</f>
        <v>26720</v>
      </c>
    </row>
    <row r="33" spans="1:5">
      <c r="A33">
        <f>A30</f>
        <v>26100</v>
      </c>
      <c r="B33" s="6">
        <f>B32</f>
        <v>40087</v>
      </c>
      <c r="D33" s="6">
        <f>D31</f>
        <v>39951</v>
      </c>
      <c r="E33">
        <v>26730</v>
      </c>
    </row>
    <row r="34" spans="1:5">
      <c r="D34" s="6">
        <f>D32</f>
        <v>40268</v>
      </c>
      <c r="E34">
        <f>E33</f>
        <v>26730</v>
      </c>
    </row>
    <row r="35" spans="1:5">
      <c r="A35">
        <f>A32</f>
        <v>26960</v>
      </c>
      <c r="B35" s="6">
        <f>B32+31</f>
        <v>40118</v>
      </c>
    </row>
    <row r="36" spans="1:5">
      <c r="A36">
        <f>A33</f>
        <v>26100</v>
      </c>
      <c r="B36" s="6">
        <f>B35</f>
        <v>40118</v>
      </c>
      <c r="D36" s="110" t="s">
        <v>53</v>
      </c>
    </row>
    <row r="38" spans="1:5">
      <c r="A38">
        <f>A35</f>
        <v>26960</v>
      </c>
      <c r="B38" s="6">
        <f>B35+30</f>
        <v>40148</v>
      </c>
      <c r="D38" s="6">
        <v>39951</v>
      </c>
      <c r="E38">
        <v>26405</v>
      </c>
    </row>
    <row r="39" spans="1:5">
      <c r="A39">
        <f>A36</f>
        <v>26100</v>
      </c>
      <c r="B39" s="6">
        <f>B38</f>
        <v>40148</v>
      </c>
      <c r="D39" s="6">
        <f>D4</f>
        <v>40268</v>
      </c>
      <c r="E39">
        <f>E38</f>
        <v>26405</v>
      </c>
    </row>
    <row r="40" spans="1:5">
      <c r="D40" s="6">
        <f>D38</f>
        <v>39951</v>
      </c>
      <c r="E40">
        <v>26455</v>
      </c>
    </row>
    <row r="41" spans="1:5">
      <c r="A41">
        <f>A38</f>
        <v>26960</v>
      </c>
      <c r="B41" s="6">
        <f>B38+31</f>
        <v>40179</v>
      </c>
      <c r="D41" s="6">
        <f>D39</f>
        <v>40268</v>
      </c>
      <c r="E41">
        <f>E40</f>
        <v>26455</v>
      </c>
    </row>
    <row r="42" spans="1:5">
      <c r="A42">
        <f>A39</f>
        <v>26100</v>
      </c>
      <c r="B42" s="6">
        <f>B41</f>
        <v>40179</v>
      </c>
    </row>
    <row r="44" spans="1:5">
      <c r="A44">
        <f>A41</f>
        <v>26960</v>
      </c>
      <c r="B44" s="6">
        <f>B41+31</f>
        <v>40210</v>
      </c>
    </row>
    <row r="45" spans="1:5">
      <c r="A45">
        <f>A42</f>
        <v>26100</v>
      </c>
      <c r="B45" s="6">
        <f>B44</f>
        <v>40210</v>
      </c>
    </row>
    <row r="47" spans="1:5">
      <c r="A47">
        <f>A44</f>
        <v>26960</v>
      </c>
      <c r="B47" s="6">
        <f>B44+28</f>
        <v>40238</v>
      </c>
    </row>
    <row r="48" spans="1:5">
      <c r="A48">
        <f>A45</f>
        <v>26100</v>
      </c>
      <c r="B48" s="6">
        <f>B47</f>
        <v>40238</v>
      </c>
    </row>
    <row r="50" spans="1:2">
      <c r="A50">
        <f>A47</f>
        <v>26960</v>
      </c>
      <c r="B50" s="6">
        <f>B47+31</f>
        <v>40269</v>
      </c>
    </row>
    <row r="51" spans="1:2">
      <c r="A51">
        <f>A48</f>
        <v>26100</v>
      </c>
      <c r="B51" s="6">
        <f>B50</f>
        <v>40269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workbookViewId="0">
      <selection activeCell="C109" sqref="C109"/>
    </sheetView>
  </sheetViews>
  <sheetFormatPr defaultRowHeight="12.75"/>
  <sheetData>
    <row r="1" spans="1:19">
      <c r="A1" t="s">
        <v>36</v>
      </c>
      <c r="J1" t="s">
        <v>37</v>
      </c>
    </row>
    <row r="2" spans="1:19">
      <c r="B2" t="s">
        <v>38</v>
      </c>
      <c r="C2" s="152" t="s">
        <v>39</v>
      </c>
      <c r="D2" s="152" t="s">
        <v>40</v>
      </c>
      <c r="E2" s="152" t="s">
        <v>41</v>
      </c>
      <c r="F2" s="152" t="s">
        <v>42</v>
      </c>
      <c r="G2" s="152" t="s">
        <v>43</v>
      </c>
      <c r="H2" s="152" t="s">
        <v>44</v>
      </c>
      <c r="J2" t="s">
        <v>38</v>
      </c>
      <c r="K2" t="s">
        <v>38</v>
      </c>
      <c r="L2" t="s">
        <v>45</v>
      </c>
      <c r="M2" s="152" t="s">
        <v>39</v>
      </c>
      <c r="N2" s="152" t="s">
        <v>40</v>
      </c>
      <c r="O2" s="152" t="s">
        <v>41</v>
      </c>
      <c r="P2" s="152" t="s">
        <v>42</v>
      </c>
      <c r="Q2" s="152" t="s">
        <v>43</v>
      </c>
      <c r="R2" s="152" t="s">
        <v>44</v>
      </c>
      <c r="S2" s="153" t="s">
        <v>46</v>
      </c>
    </row>
    <row r="3" spans="1:19">
      <c r="B3" s="154">
        <f>'excavation rate '!K51</f>
        <v>26954</v>
      </c>
      <c r="J3" s="154">
        <v>26954</v>
      </c>
      <c r="K3" s="154">
        <v>26881</v>
      </c>
      <c r="L3" s="154">
        <f>J3-K3</f>
        <v>73</v>
      </c>
      <c r="M3">
        <f>$L3*0</f>
        <v>0</v>
      </c>
      <c r="N3">
        <f t="shared" ref="N3:Q7" si="0">$L3*0</f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>$L3*1</f>
        <v>73</v>
      </c>
      <c r="S3" s="155">
        <f>SUM(M3:R3)</f>
        <v>73</v>
      </c>
    </row>
    <row r="4" spans="1:19">
      <c r="B4" s="154">
        <f>'excavation rate '!K52</f>
        <v>26953</v>
      </c>
      <c r="C4" s="156">
        <f>IF('excavation rate '!$O52=1,($B3-$B4), )</f>
        <v>0</v>
      </c>
      <c r="D4" s="156">
        <f>IF('excavation rate '!$O52=2,($B3-$B4), )</f>
        <v>0</v>
      </c>
      <c r="E4" s="156">
        <f>IF('excavation rate '!$O52=3,($B3-$B4), )</f>
        <v>0</v>
      </c>
      <c r="F4" s="156">
        <f>IF('excavation rate '!$O52=4,($B3-$B4), )</f>
        <v>0</v>
      </c>
      <c r="G4" s="156">
        <f>IF('excavation rate '!$O52=5,($B3-$B4), )</f>
        <v>0</v>
      </c>
      <c r="H4" s="156">
        <f>IF('excavation rate '!$O52=6,($B3-$B4), )</f>
        <v>1</v>
      </c>
      <c r="J4" s="154">
        <v>26881</v>
      </c>
      <c r="K4" s="154">
        <v>26851</v>
      </c>
      <c r="L4" s="154">
        <f>J4-K4</f>
        <v>30</v>
      </c>
      <c r="M4">
        <f>$L4*0.2</f>
        <v>6</v>
      </c>
      <c r="N4">
        <f>$L4*0.6</f>
        <v>18</v>
      </c>
      <c r="O4">
        <f>$L4*0.2</f>
        <v>6</v>
      </c>
      <c r="P4">
        <f t="shared" si="0"/>
        <v>0</v>
      </c>
      <c r="Q4">
        <f t="shared" si="0"/>
        <v>0</v>
      </c>
      <c r="R4">
        <f>$L4*0</f>
        <v>0</v>
      </c>
      <c r="S4" s="155">
        <f>SUM(M4:R4)</f>
        <v>30</v>
      </c>
    </row>
    <row r="5" spans="1:19">
      <c r="B5" s="154">
        <f>'excavation rate '!K53</f>
        <v>26952</v>
      </c>
      <c r="C5" s="156">
        <f>IF('excavation rate '!$O53=1,($B4-$B5), )</f>
        <v>0</v>
      </c>
      <c r="D5" s="156">
        <f>IF('excavation rate '!$O53=2,($B4-$B5), )</f>
        <v>0</v>
      </c>
      <c r="E5" s="156">
        <f>IF('excavation rate '!$O53=3,($B4-$B5), )</f>
        <v>0</v>
      </c>
      <c r="F5" s="156">
        <f>IF('excavation rate '!$O53=4,($B4-$B5), )</f>
        <v>0</v>
      </c>
      <c r="G5" s="156">
        <f>IF('excavation rate '!$O53=5,($B4-$B5), )</f>
        <v>0</v>
      </c>
      <c r="H5" s="156">
        <f>IF('excavation rate '!$O53=6,($B4-$B5), )</f>
        <v>1</v>
      </c>
      <c r="J5" s="154">
        <v>26851</v>
      </c>
      <c r="K5" s="154">
        <v>26821</v>
      </c>
      <c r="L5" s="154">
        <f>J5-K5</f>
        <v>30</v>
      </c>
      <c r="M5">
        <f>$L5*0</f>
        <v>0</v>
      </c>
      <c r="N5">
        <f>$L5*0.2</f>
        <v>6</v>
      </c>
      <c r="O5">
        <f>$L5*0.8</f>
        <v>24</v>
      </c>
      <c r="P5">
        <f t="shared" si="0"/>
        <v>0</v>
      </c>
      <c r="Q5">
        <f t="shared" si="0"/>
        <v>0</v>
      </c>
      <c r="R5">
        <f>$L5*0</f>
        <v>0</v>
      </c>
      <c r="S5" s="155">
        <f>SUM(M5:R5)</f>
        <v>30</v>
      </c>
    </row>
    <row r="6" spans="1:19">
      <c r="B6" s="154">
        <f>'excavation rate '!K54</f>
        <v>26951</v>
      </c>
      <c r="C6" s="156">
        <f>IF('excavation rate '!$O54=1,($B5-$B6), )</f>
        <v>0</v>
      </c>
      <c r="D6" s="156">
        <f>IF('excavation rate '!$O54=2,($B5-$B6), )</f>
        <v>0</v>
      </c>
      <c r="E6" s="156">
        <f>IF('excavation rate '!$O54=3,($B5-$B6), )</f>
        <v>0</v>
      </c>
      <c r="F6" s="156">
        <f>IF('excavation rate '!$O54=4,($B5-$B6), )</f>
        <v>0</v>
      </c>
      <c r="G6" s="156">
        <f>IF('excavation rate '!$O54=5,($B5-$B6), )</f>
        <v>0</v>
      </c>
      <c r="H6" s="156">
        <f>IF('excavation rate '!$O54=6,($B5-$B6), )</f>
        <v>1</v>
      </c>
      <c r="J6" s="154">
        <v>26821</v>
      </c>
      <c r="K6" s="154">
        <v>26731</v>
      </c>
      <c r="L6" s="154">
        <f>J6-K6</f>
        <v>90</v>
      </c>
      <c r="M6">
        <f>$L6*0.15</f>
        <v>13.5</v>
      </c>
      <c r="N6">
        <f>$L6*0.65</f>
        <v>58.5</v>
      </c>
      <c r="O6">
        <f>$L6*0.15</f>
        <v>13.5</v>
      </c>
      <c r="P6">
        <f t="shared" si="0"/>
        <v>0</v>
      </c>
      <c r="Q6">
        <f>$L6*0.05</f>
        <v>4.5</v>
      </c>
      <c r="R6">
        <f>$L6*0</f>
        <v>0</v>
      </c>
      <c r="S6" s="155">
        <f>SUM(M6:R6)</f>
        <v>90</v>
      </c>
    </row>
    <row r="7" spans="1:19">
      <c r="B7" s="154">
        <f>'excavation rate '!K55</f>
        <v>26950</v>
      </c>
      <c r="C7" s="156">
        <f>IF('excavation rate '!$O55=1,($B6-$B7), )</f>
        <v>0</v>
      </c>
      <c r="D7" s="156">
        <f>IF('excavation rate '!$O55=2,($B6-$B7), )</f>
        <v>0</v>
      </c>
      <c r="E7" s="156">
        <f>IF('excavation rate '!$O55=3,($B6-$B7), )</f>
        <v>0</v>
      </c>
      <c r="F7" s="156">
        <f>IF('excavation rate '!$O55=4,($B6-$B7), )</f>
        <v>0</v>
      </c>
      <c r="G7" s="156">
        <f>IF('excavation rate '!$O55=5,($B6-$B7), )</f>
        <v>0</v>
      </c>
      <c r="H7" s="156">
        <f>IF('excavation rate '!$O55=6,($B6-$B7), )</f>
        <v>1</v>
      </c>
      <c r="J7" s="154">
        <v>26731</v>
      </c>
      <c r="K7" s="154">
        <v>26712</v>
      </c>
      <c r="L7" s="154">
        <f>J7-K7</f>
        <v>19</v>
      </c>
      <c r="M7">
        <f>$L7*0</f>
        <v>0</v>
      </c>
      <c r="N7">
        <f>$L7*0</f>
        <v>0</v>
      </c>
      <c r="O7">
        <f>$L7*0.8</f>
        <v>15.200000000000001</v>
      </c>
      <c r="P7">
        <f t="shared" si="0"/>
        <v>0</v>
      </c>
      <c r="Q7">
        <f>$L7*0.2</f>
        <v>3.8000000000000003</v>
      </c>
      <c r="R7">
        <f>$L7*0</f>
        <v>0</v>
      </c>
      <c r="S7" s="155">
        <f>SUM(M7:R7)</f>
        <v>19</v>
      </c>
    </row>
    <row r="8" spans="1:19">
      <c r="B8" s="154">
        <f>'excavation rate '!K56</f>
        <v>26949</v>
      </c>
      <c r="C8" s="156">
        <f>IF('excavation rate '!$O56=1,($B7-$B8), )</f>
        <v>0</v>
      </c>
      <c r="D8" s="156">
        <f>IF('excavation rate '!$O56=2,($B7-$B8), )</f>
        <v>0</v>
      </c>
      <c r="E8" s="156">
        <f>IF('excavation rate '!$O56=3,($B7-$B8), )</f>
        <v>0</v>
      </c>
      <c r="F8" s="156">
        <f>IF('excavation rate '!$O56=4,($B7-$B8), )</f>
        <v>0</v>
      </c>
      <c r="G8" s="156">
        <f>IF('excavation rate '!$O56=5,($B7-$B8), )</f>
        <v>0</v>
      </c>
      <c r="H8" s="156">
        <f>IF('excavation rate '!$O56=6,($B7-$B8), )</f>
        <v>1</v>
      </c>
      <c r="S8" s="155"/>
    </row>
    <row r="9" spans="1:19">
      <c r="B9" s="154">
        <f>'excavation rate '!K57</f>
        <v>26947</v>
      </c>
      <c r="C9" s="156">
        <f>IF('excavation rate '!$O57=1,($B8-$B9), )</f>
        <v>0</v>
      </c>
      <c r="D9" s="156">
        <f>IF('excavation rate '!$O57=2,($B8-$B9), )</f>
        <v>0</v>
      </c>
      <c r="E9" s="156">
        <f>IF('excavation rate '!$O57=3,($B8-$B9), )</f>
        <v>0</v>
      </c>
      <c r="F9" s="156">
        <f>IF('excavation rate '!$O57=4,($B8-$B9), )</f>
        <v>0</v>
      </c>
      <c r="G9" s="156">
        <f>IF('excavation rate '!$O57=5,($B8-$B9), )</f>
        <v>0</v>
      </c>
      <c r="H9" s="156">
        <f>IF('excavation rate '!$O57=6,($B8-$B9), )</f>
        <v>2</v>
      </c>
      <c r="S9" s="155"/>
    </row>
    <row r="10" spans="1:19">
      <c r="B10" s="154">
        <f>'excavation rate '!K58</f>
        <v>26946</v>
      </c>
      <c r="C10" s="156">
        <f>IF('excavation rate '!$O58=1,($B9-$B10), )</f>
        <v>0</v>
      </c>
      <c r="D10" s="156">
        <f>IF('excavation rate '!$O58=2,($B9-$B10), )</f>
        <v>0</v>
      </c>
      <c r="E10" s="156">
        <f>IF('excavation rate '!$O58=3,($B9-$B10), )</f>
        <v>0</v>
      </c>
      <c r="F10" s="156">
        <f>IF('excavation rate '!$O58=4,($B9-$B10), )</f>
        <v>0</v>
      </c>
      <c r="G10" s="156">
        <f>IF('excavation rate '!$O58=5,($B9-$B10), )</f>
        <v>0</v>
      </c>
      <c r="H10" s="156">
        <f>IF('excavation rate '!$O58=6,($B9-$B10), )</f>
        <v>1</v>
      </c>
      <c r="S10" s="155"/>
    </row>
    <row r="11" spans="1:19">
      <c r="B11" s="154">
        <f>'excavation rate '!K59</f>
        <v>26945</v>
      </c>
      <c r="C11" s="156">
        <f>IF('excavation rate '!$O59=1,($B10-$B11), )</f>
        <v>0</v>
      </c>
      <c r="D11" s="156">
        <f>IF('excavation rate '!$O59=2,($B10-$B11), )</f>
        <v>0</v>
      </c>
      <c r="E11" s="156">
        <f>IF('excavation rate '!$O59=3,($B10-$B11), )</f>
        <v>0</v>
      </c>
      <c r="F11" s="156">
        <f>IF('excavation rate '!$O59=4,($B10-$B11), )</f>
        <v>0</v>
      </c>
      <c r="G11" s="156">
        <f>IF('excavation rate '!$O59=5,($B10-$B11), )</f>
        <v>0</v>
      </c>
      <c r="H11" s="156">
        <f>IF('excavation rate '!$O59=6,($B10-$B11), )</f>
        <v>1</v>
      </c>
      <c r="S11" s="155"/>
    </row>
    <row r="12" spans="1:19">
      <c r="B12" s="154">
        <f>'excavation rate '!K60</f>
        <v>26945</v>
      </c>
      <c r="C12" s="156">
        <f>IF('excavation rate '!$O60=1,($B11-$B12), )</f>
        <v>0</v>
      </c>
      <c r="D12" s="156">
        <f>IF('excavation rate '!$O60=2,($B11-$B12), )</f>
        <v>0</v>
      </c>
      <c r="E12" s="156">
        <f>IF('excavation rate '!$O60=3,($B11-$B12), )</f>
        <v>0</v>
      </c>
      <c r="F12" s="156">
        <f>IF('excavation rate '!$O60=4,($B11-$B12), )</f>
        <v>0</v>
      </c>
      <c r="G12" s="156">
        <f>IF('excavation rate '!$O60=5,($B11-$B12), )</f>
        <v>0</v>
      </c>
      <c r="H12" s="156">
        <f>IF('excavation rate '!$O60=6,($B11-$B12), )</f>
        <v>0</v>
      </c>
      <c r="S12" s="155"/>
    </row>
    <row r="13" spans="1:19">
      <c r="B13" s="154">
        <f>'excavation rate '!K61</f>
        <v>26945</v>
      </c>
      <c r="C13" s="156">
        <f>IF('excavation rate '!$O61=1,($B12-$B13), )</f>
        <v>0</v>
      </c>
      <c r="D13" s="156">
        <f>IF('excavation rate '!$O61=2,($B12-$B13), )</f>
        <v>0</v>
      </c>
      <c r="E13" s="156">
        <f>IF('excavation rate '!$O61=3,($B12-$B13), )</f>
        <v>0</v>
      </c>
      <c r="F13" s="156">
        <f>IF('excavation rate '!$O61=4,($B12-$B13), )</f>
        <v>0</v>
      </c>
      <c r="G13" s="156">
        <f>IF('excavation rate '!$O61=5,($B12-$B13), )</f>
        <v>0</v>
      </c>
      <c r="H13" s="156">
        <f>IF('excavation rate '!$O61=6,($B12-$B13), )</f>
        <v>0</v>
      </c>
      <c r="S13" s="155"/>
    </row>
    <row r="14" spans="1:19">
      <c r="B14" s="154">
        <f>'excavation rate '!K62</f>
        <v>26945</v>
      </c>
      <c r="C14" s="156">
        <f>IF('excavation rate '!$O62=1,($B13-$B14), )</f>
        <v>0</v>
      </c>
      <c r="D14" s="156">
        <f>IF('excavation rate '!$O62=2,($B13-$B14), )</f>
        <v>0</v>
      </c>
      <c r="E14" s="156">
        <f>IF('excavation rate '!$O62=3,($B13-$B14), )</f>
        <v>0</v>
      </c>
      <c r="F14" s="156">
        <f>IF('excavation rate '!$O62=4,($B13-$B14), )</f>
        <v>0</v>
      </c>
      <c r="G14" s="156">
        <f>IF('excavation rate '!$O62=5,($B13-$B14), )</f>
        <v>0</v>
      </c>
      <c r="H14" s="156">
        <f>IF('excavation rate '!$O62=6,($B13-$B14), )</f>
        <v>0</v>
      </c>
      <c r="S14" s="155"/>
    </row>
    <row r="15" spans="1:19">
      <c r="B15" s="154">
        <f>'excavation rate '!K63</f>
        <v>26945</v>
      </c>
      <c r="C15" s="156">
        <f>IF('excavation rate '!$O63=1,($B14-$B15), )</f>
        <v>0</v>
      </c>
      <c r="D15" s="156">
        <f>IF('excavation rate '!$O63=2,($B14-$B15), )</f>
        <v>0</v>
      </c>
      <c r="E15" s="156">
        <f>IF('excavation rate '!$O63=3,($B14-$B15), )</f>
        <v>0</v>
      </c>
      <c r="F15" s="156">
        <f>IF('excavation rate '!$O63=4,($B14-$B15), )</f>
        <v>0</v>
      </c>
      <c r="G15" s="156">
        <f>IF('excavation rate '!$O63=5,($B14-$B15), )</f>
        <v>0</v>
      </c>
      <c r="H15" s="156">
        <f>IF('excavation rate '!$O63=6,($B14-$B15), )</f>
        <v>0</v>
      </c>
      <c r="S15" s="155"/>
    </row>
    <row r="16" spans="1:19">
      <c r="B16" s="154">
        <f>'excavation rate '!K64</f>
        <v>26945</v>
      </c>
      <c r="C16" s="156">
        <f>IF('excavation rate '!$O64=1,($B15-$B16), )</f>
        <v>0</v>
      </c>
      <c r="D16" s="156">
        <f>IF('excavation rate '!$O64=2,($B15-$B16), )</f>
        <v>0</v>
      </c>
      <c r="E16" s="156">
        <f>IF('excavation rate '!$O64=3,($B15-$B16), )</f>
        <v>0</v>
      </c>
      <c r="F16" s="156">
        <f>IF('excavation rate '!$O64=4,($B15-$B16), )</f>
        <v>0</v>
      </c>
      <c r="G16" s="156">
        <f>IF('excavation rate '!$O64=5,($B15-$B16), )</f>
        <v>0</v>
      </c>
      <c r="H16" s="156">
        <f>IF('excavation rate '!$O64=6,($B15-$B16), )</f>
        <v>0</v>
      </c>
      <c r="M16">
        <f t="shared" ref="M16:R16" si="1">SUM(M3:M7)</f>
        <v>19.5</v>
      </c>
      <c r="N16">
        <f t="shared" si="1"/>
        <v>82.5</v>
      </c>
      <c r="O16">
        <f t="shared" si="1"/>
        <v>58.7</v>
      </c>
      <c r="P16">
        <f t="shared" si="1"/>
        <v>0</v>
      </c>
      <c r="Q16">
        <f t="shared" si="1"/>
        <v>8.3000000000000007</v>
      </c>
      <c r="R16">
        <f t="shared" si="1"/>
        <v>73</v>
      </c>
      <c r="S16" s="155">
        <f>SUM(M16:R16)</f>
        <v>242</v>
      </c>
    </row>
    <row r="17" spans="2:19">
      <c r="B17" s="154">
        <f>'excavation rate '!K65</f>
        <v>26943</v>
      </c>
      <c r="C17" s="156">
        <f>IF('excavation rate '!$O65=1,($B16-$B17), )</f>
        <v>0</v>
      </c>
      <c r="D17" s="156">
        <f>IF('excavation rate '!$O65=2,($B16-$B17), )</f>
        <v>0</v>
      </c>
      <c r="E17" s="156">
        <f>IF('excavation rate '!$O65=3,($B16-$B17), )</f>
        <v>0</v>
      </c>
      <c r="F17" s="156">
        <f>IF('excavation rate '!$O65=4,($B16-$B17), )</f>
        <v>0</v>
      </c>
      <c r="G17" s="156">
        <f>IF('excavation rate '!$O65=5,($B16-$B17), )</f>
        <v>0</v>
      </c>
      <c r="H17" s="156">
        <f>IF('excavation rate '!$O65=6,($B16-$B17), )</f>
        <v>2</v>
      </c>
      <c r="S17" s="155"/>
    </row>
    <row r="18" spans="2:19">
      <c r="B18" s="154">
        <f>'excavation rate '!K66</f>
        <v>26942</v>
      </c>
      <c r="C18" s="156">
        <f>IF('excavation rate '!$O66=1,($B17-$B18), )</f>
        <v>0</v>
      </c>
      <c r="D18" s="156">
        <f>IF('excavation rate '!$O66=2,($B17-$B18), )</f>
        <v>0</v>
      </c>
      <c r="E18" s="156">
        <f>IF('excavation rate '!$O66=3,($B17-$B18), )</f>
        <v>0</v>
      </c>
      <c r="F18" s="156">
        <f>IF('excavation rate '!$O66=4,($B17-$B18), )</f>
        <v>0</v>
      </c>
      <c r="G18" s="156">
        <f>IF('excavation rate '!$O66=5,($B17-$B18), )</f>
        <v>0</v>
      </c>
      <c r="H18" s="156">
        <f>IF('excavation rate '!$O66=6,($B17-$B18), )</f>
        <v>1</v>
      </c>
      <c r="S18" s="155"/>
    </row>
    <row r="19" spans="2:19">
      <c r="B19" s="154">
        <f>'excavation rate '!K67</f>
        <v>26941</v>
      </c>
      <c r="C19" s="156">
        <f>IF('excavation rate '!$O67=1,($B18-$B19), )</f>
        <v>0</v>
      </c>
      <c r="D19" s="156">
        <f>IF('excavation rate '!$O67=2,($B18-$B19), )</f>
        <v>0</v>
      </c>
      <c r="E19" s="156">
        <f>IF('excavation rate '!$O67=3,($B18-$B19), )</f>
        <v>0</v>
      </c>
      <c r="F19" s="156">
        <f>IF('excavation rate '!$O67=4,($B18-$B19), )</f>
        <v>0</v>
      </c>
      <c r="G19" s="156">
        <f>IF('excavation rate '!$O67=5,($B18-$B19), )</f>
        <v>0</v>
      </c>
      <c r="H19" s="156">
        <f>IF('excavation rate '!$O67=6,($B18-$B19), )</f>
        <v>1</v>
      </c>
      <c r="S19" s="155"/>
    </row>
    <row r="20" spans="2:19">
      <c r="B20" s="154">
        <f>'excavation rate '!K68</f>
        <v>26939</v>
      </c>
      <c r="C20" s="156">
        <f>IF('excavation rate '!$O68=1,($B19-$B20), )</f>
        <v>0</v>
      </c>
      <c r="D20" s="156">
        <f>IF('excavation rate '!$O68=2,($B19-$B20), )</f>
        <v>0</v>
      </c>
      <c r="E20" s="156">
        <f>IF('excavation rate '!$O68=3,($B19-$B20), )</f>
        <v>0</v>
      </c>
      <c r="F20" s="156">
        <f>IF('excavation rate '!$O68=4,($B19-$B20), )</f>
        <v>0</v>
      </c>
      <c r="G20" s="156">
        <f>IF('excavation rate '!$O68=5,($B19-$B20), )</f>
        <v>0</v>
      </c>
      <c r="H20" s="156">
        <f>IF('excavation rate '!$O68=6,($B19-$B20), )</f>
        <v>2</v>
      </c>
      <c r="S20" s="155"/>
    </row>
    <row r="21" spans="2:19">
      <c r="B21" s="154">
        <f>'excavation rate '!K69</f>
        <v>26937</v>
      </c>
      <c r="C21" s="156">
        <f>IF('excavation rate '!$O69=1,($B20-$B21), )</f>
        <v>0</v>
      </c>
      <c r="D21" s="156">
        <f>IF('excavation rate '!$O69=2,($B20-$B21), )</f>
        <v>0</v>
      </c>
      <c r="E21" s="156">
        <f>IF('excavation rate '!$O69=3,($B20-$B21), )</f>
        <v>0</v>
      </c>
      <c r="F21" s="156">
        <f>IF('excavation rate '!$O69=4,($B20-$B21), )</f>
        <v>0</v>
      </c>
      <c r="G21" s="156">
        <f>IF('excavation rate '!$O69=5,($B20-$B21), )</f>
        <v>0</v>
      </c>
      <c r="H21" s="156">
        <f>IF('excavation rate '!$O69=6,($B20-$B21), )</f>
        <v>2</v>
      </c>
      <c r="S21" s="155"/>
    </row>
    <row r="22" spans="2:19">
      <c r="B22" s="154">
        <f>'excavation rate '!K70</f>
        <v>26936</v>
      </c>
      <c r="C22" s="156">
        <f>IF('excavation rate '!$O70=1,($B21-$B22), )</f>
        <v>0</v>
      </c>
      <c r="D22" s="156">
        <f>IF('excavation rate '!$O70=2,($B21-$B22), )</f>
        <v>0</v>
      </c>
      <c r="E22" s="156">
        <f>IF('excavation rate '!$O70=3,($B21-$B22), )</f>
        <v>0</v>
      </c>
      <c r="F22" s="156">
        <f>IF('excavation rate '!$O70=4,($B21-$B22), )</f>
        <v>0</v>
      </c>
      <c r="G22" s="156">
        <f>IF('excavation rate '!$O70=5,($B21-$B22), )</f>
        <v>0</v>
      </c>
      <c r="H22" s="156">
        <f>IF('excavation rate '!$O70=6,($B21-$B22), )</f>
        <v>1</v>
      </c>
      <c r="S22" s="155"/>
    </row>
    <row r="23" spans="2:19">
      <c r="B23" s="154">
        <f>'excavation rate '!K71</f>
        <v>26936</v>
      </c>
      <c r="C23" s="156">
        <f>IF('excavation rate '!$O71=1,($B22-$B23), )</f>
        <v>0</v>
      </c>
      <c r="D23" s="156">
        <f>IF('excavation rate '!$O71=2,($B22-$B23), )</f>
        <v>0</v>
      </c>
      <c r="E23" s="156">
        <f>IF('excavation rate '!$O71=3,($B22-$B23), )</f>
        <v>0</v>
      </c>
      <c r="F23" s="156">
        <f>IF('excavation rate '!$O71=4,($B22-$B23), )</f>
        <v>0</v>
      </c>
      <c r="G23" s="156">
        <f>IF('excavation rate '!$O71=5,($B22-$B23), )</f>
        <v>0</v>
      </c>
      <c r="H23" s="156">
        <f>IF('excavation rate '!$O71=6,($B22-$B23), )</f>
        <v>0</v>
      </c>
    </row>
    <row r="24" spans="2:19">
      <c r="B24" s="154">
        <f>'excavation rate '!K72</f>
        <v>26936</v>
      </c>
      <c r="C24" s="156">
        <f>IF('excavation rate '!$O72=1,($B23-$B24), )</f>
        <v>0</v>
      </c>
      <c r="D24" s="156">
        <f>IF('excavation rate '!$O72=2,($B23-$B24), )</f>
        <v>0</v>
      </c>
      <c r="E24" s="156">
        <f>IF('excavation rate '!$O72=3,($B23-$B24), )</f>
        <v>0</v>
      </c>
      <c r="F24" s="156">
        <f>IF('excavation rate '!$O72=4,($B23-$B24), )</f>
        <v>0</v>
      </c>
      <c r="G24" s="156">
        <f>IF('excavation rate '!$O72=5,($B23-$B24), )</f>
        <v>0</v>
      </c>
      <c r="H24" s="156">
        <f>IF('excavation rate '!$O72=6,($B23-$B24), )</f>
        <v>0</v>
      </c>
    </row>
    <row r="25" spans="2:19">
      <c r="B25" s="154">
        <f>'excavation rate '!K73</f>
        <v>26936</v>
      </c>
      <c r="C25" s="156">
        <f>IF('excavation rate '!$O73=1,($B24-$B25), )</f>
        <v>0</v>
      </c>
      <c r="D25" s="156">
        <f>IF('excavation rate '!$O73=2,($B24-$B25), )</f>
        <v>0</v>
      </c>
      <c r="E25" s="156">
        <f>IF('excavation rate '!$O73=3,($B24-$B25), )</f>
        <v>0</v>
      </c>
      <c r="F25" s="156">
        <f>IF('excavation rate '!$O73=4,($B24-$B25), )</f>
        <v>0</v>
      </c>
      <c r="G25" s="156">
        <f>IF('excavation rate '!$O73=5,($B24-$B25), )</f>
        <v>0</v>
      </c>
      <c r="H25" s="156">
        <f>IF('excavation rate '!$O73=6,($B24-$B25), )</f>
        <v>0</v>
      </c>
    </row>
    <row r="26" spans="2:19">
      <c r="B26" s="154">
        <f>'excavation rate '!K74</f>
        <v>26934.400000000001</v>
      </c>
      <c r="C26" s="156">
        <f>IF('excavation rate '!$O74=1,($B25-$B26), )</f>
        <v>0</v>
      </c>
      <c r="D26" s="156">
        <f>IF('excavation rate '!$O74=2,($B25-$B26), )</f>
        <v>0</v>
      </c>
      <c r="E26" s="156">
        <f>IF('excavation rate '!$O74=3,($B25-$B26), )</f>
        <v>0</v>
      </c>
      <c r="F26" s="156">
        <f>IF('excavation rate '!$O74=4,($B25-$B26), )</f>
        <v>0</v>
      </c>
      <c r="G26" s="156">
        <f>IF('excavation rate '!$O74=5,($B25-$B26), )</f>
        <v>0</v>
      </c>
      <c r="H26" s="156">
        <f>IF('excavation rate '!$O74=6,($B25-$B26), )</f>
        <v>1.5999999999985448</v>
      </c>
    </row>
    <row r="27" spans="2:19">
      <c r="B27" s="154">
        <f>'excavation rate '!K75</f>
        <v>26932.400000000001</v>
      </c>
      <c r="C27" s="156">
        <f>IF('excavation rate '!$O75=1,($B26-$B27), )</f>
        <v>0</v>
      </c>
      <c r="D27" s="156">
        <f>IF('excavation rate '!$O75=2,($B26-$B27), )</f>
        <v>0</v>
      </c>
      <c r="E27" s="156">
        <f>IF('excavation rate '!$O75=3,($B26-$B27), )</f>
        <v>0</v>
      </c>
      <c r="F27" s="156">
        <f>IF('excavation rate '!$O75=4,($B26-$B27), )</f>
        <v>0</v>
      </c>
      <c r="G27" s="156">
        <f>IF('excavation rate '!$O75=5,($B26-$B27), )</f>
        <v>0</v>
      </c>
      <c r="H27" s="156">
        <f>IF('excavation rate '!$O75=6,($B26-$B27), )</f>
        <v>2</v>
      </c>
    </row>
    <row r="28" spans="2:19">
      <c r="B28" s="154">
        <f>'excavation rate '!K76</f>
        <v>26930.400000000001</v>
      </c>
      <c r="C28" s="156">
        <f>IF('excavation rate '!$O76=1,($B27-$B28), )</f>
        <v>0</v>
      </c>
      <c r="D28" s="156">
        <f>IF('excavation rate '!$O76=2,($B27-$B28), )</f>
        <v>0</v>
      </c>
      <c r="E28" s="156">
        <f>IF('excavation rate '!$O76=3,($B27-$B28), )</f>
        <v>0</v>
      </c>
      <c r="F28" s="156">
        <f>IF('excavation rate '!$O76=4,($B27-$B28), )</f>
        <v>0</v>
      </c>
      <c r="G28" s="156">
        <f>IF('excavation rate '!$O76=5,($B27-$B28), )</f>
        <v>0</v>
      </c>
      <c r="H28" s="156">
        <f>IF('excavation rate '!$O76=6,($B27-$B28), )</f>
        <v>2</v>
      </c>
    </row>
    <row r="29" spans="2:19">
      <c r="B29" s="154">
        <f>'excavation rate '!K77</f>
        <v>26929.4</v>
      </c>
      <c r="C29" s="156">
        <f>IF('excavation rate '!$O77=1,($B28-$B29), )</f>
        <v>0</v>
      </c>
      <c r="D29" s="156">
        <f>IF('excavation rate '!$O77=2,($B28-$B29), )</f>
        <v>0</v>
      </c>
      <c r="E29" s="156">
        <f>IF('excavation rate '!$O77=3,($B28-$B29), )</f>
        <v>0</v>
      </c>
      <c r="F29" s="156">
        <f>IF('excavation rate '!$O77=4,($B28-$B29), )</f>
        <v>0</v>
      </c>
      <c r="G29" s="156">
        <f>IF('excavation rate '!$O77=5,($B28-$B29), )</f>
        <v>0</v>
      </c>
      <c r="H29" s="156">
        <f>IF('excavation rate '!$O77=6,($B28-$B29), )</f>
        <v>1</v>
      </c>
    </row>
    <row r="30" spans="2:19">
      <c r="B30" s="154">
        <f>'excavation rate '!K78</f>
        <v>26928.400000000001</v>
      </c>
      <c r="C30" s="156">
        <f>IF('excavation rate '!$O78=1,($B29-$B30), )</f>
        <v>0</v>
      </c>
      <c r="D30" s="156">
        <f>IF('excavation rate '!$O78=2,($B29-$B30), )</f>
        <v>0</v>
      </c>
      <c r="E30" s="156">
        <f>IF('excavation rate '!$O78=3,($B29-$B30), )</f>
        <v>0</v>
      </c>
      <c r="F30" s="156">
        <f>IF('excavation rate '!$O78=4,($B29-$B30), )</f>
        <v>0</v>
      </c>
      <c r="G30" s="156">
        <f>IF('excavation rate '!$O78=5,($B29-$B30), )</f>
        <v>0</v>
      </c>
      <c r="H30" s="156">
        <f>IF('excavation rate '!$O78=6,($B29-$B30), )</f>
        <v>1</v>
      </c>
    </row>
    <row r="31" spans="2:19">
      <c r="B31" s="154">
        <f>'excavation rate '!K79</f>
        <v>26926.400000000001</v>
      </c>
      <c r="C31" s="156">
        <f>IF('excavation rate '!$O79=1,($B30-$B31), )</f>
        <v>0</v>
      </c>
      <c r="D31" s="156">
        <f>IF('excavation rate '!$O79=2,($B30-$B31), )</f>
        <v>0</v>
      </c>
      <c r="E31" s="156">
        <f>IF('excavation rate '!$O79=3,($B30-$B31), )</f>
        <v>0</v>
      </c>
      <c r="F31" s="156">
        <f>IF('excavation rate '!$O79=4,($B30-$B31), )</f>
        <v>0</v>
      </c>
      <c r="G31" s="156">
        <f>IF('excavation rate '!$O79=5,($B30-$B31), )</f>
        <v>0</v>
      </c>
      <c r="H31" s="156">
        <f>IF('excavation rate '!$O79=6,($B30-$B31), )</f>
        <v>2</v>
      </c>
    </row>
    <row r="32" spans="2:19">
      <c r="B32" s="154">
        <f>'excavation rate '!K80</f>
        <v>26926.400000000001</v>
      </c>
      <c r="C32" s="156">
        <f>IF('excavation rate '!$O80=1,($B31-$B32), )</f>
        <v>0</v>
      </c>
      <c r="D32" s="156">
        <f>IF('excavation rate '!$O80=2,($B31-$B32), )</f>
        <v>0</v>
      </c>
      <c r="E32" s="156">
        <f>IF('excavation rate '!$O80=3,($B31-$B32), )</f>
        <v>0</v>
      </c>
      <c r="F32" s="156">
        <f>IF('excavation rate '!$O80=4,($B31-$B32), )</f>
        <v>0</v>
      </c>
      <c r="G32" s="156">
        <f>IF('excavation rate '!$O80=5,($B31-$B32), )</f>
        <v>0</v>
      </c>
      <c r="H32" s="156">
        <f>IF('excavation rate '!$O80=6,($B31-$B32), )</f>
        <v>0</v>
      </c>
    </row>
    <row r="33" spans="2:8">
      <c r="B33" s="154">
        <f>'excavation rate '!K81</f>
        <v>26926.400000000001</v>
      </c>
      <c r="C33" s="156">
        <f>IF('excavation rate '!$O81=1,($B32-$B33), )</f>
        <v>0</v>
      </c>
      <c r="D33" s="156">
        <f>IF('excavation rate '!$O81=2,($B32-$B33), )</f>
        <v>0</v>
      </c>
      <c r="E33" s="156">
        <f>IF('excavation rate '!$O81=3,($B32-$B33), )</f>
        <v>0</v>
      </c>
      <c r="F33" s="156">
        <f>IF('excavation rate '!$O81=4,($B32-$B33), )</f>
        <v>0</v>
      </c>
      <c r="G33" s="156">
        <f>IF('excavation rate '!$O81=5,($B32-$B33), )</f>
        <v>0</v>
      </c>
      <c r="H33" s="156">
        <f>IF('excavation rate '!$O81=6,($B32-$B33), )</f>
        <v>0</v>
      </c>
    </row>
    <row r="34" spans="2:8">
      <c r="B34" s="154">
        <f>'excavation rate '!K82</f>
        <v>26926.400000000001</v>
      </c>
      <c r="C34" s="156">
        <f>IF('excavation rate '!$O82=1,($B33-$B34), )</f>
        <v>0</v>
      </c>
      <c r="D34" s="156">
        <f>IF('excavation rate '!$O82=2,($B33-$B34), )</f>
        <v>0</v>
      </c>
      <c r="E34" s="156">
        <f>IF('excavation rate '!$O82=3,($B33-$B34), )</f>
        <v>0</v>
      </c>
      <c r="F34" s="156">
        <f>IF('excavation rate '!$O82=4,($B33-$B34), )</f>
        <v>0</v>
      </c>
      <c r="G34" s="156">
        <f>IF('excavation rate '!$O82=5,($B33-$B34), )</f>
        <v>0</v>
      </c>
      <c r="H34" s="156">
        <f>IF('excavation rate '!$O82=6,($B33-$B34), )</f>
        <v>0</v>
      </c>
    </row>
    <row r="35" spans="2:8">
      <c r="B35" s="154">
        <f>'excavation rate '!K83</f>
        <v>26924.400000000001</v>
      </c>
      <c r="C35" s="156">
        <f>IF('excavation rate '!$O83=1,($B34-$B35), )</f>
        <v>0</v>
      </c>
      <c r="D35" s="156">
        <f>IF('excavation rate '!$O83=2,($B34-$B35), )</f>
        <v>0</v>
      </c>
      <c r="E35" s="156">
        <f>IF('excavation rate '!$O83=3,($B34-$B35), )</f>
        <v>0</v>
      </c>
      <c r="F35" s="156">
        <f>IF('excavation rate '!$O83=4,($B34-$B35), )</f>
        <v>0</v>
      </c>
      <c r="G35" s="156">
        <f>IF('excavation rate '!$O83=5,($B34-$B35), )</f>
        <v>0</v>
      </c>
      <c r="H35" s="156">
        <f>IF('excavation rate '!$O83=6,($B34-$B35), )</f>
        <v>2</v>
      </c>
    </row>
    <row r="36" spans="2:8">
      <c r="B36" s="154">
        <f>'excavation rate '!K84</f>
        <v>26922.400000000001</v>
      </c>
      <c r="C36" s="156">
        <f>IF('excavation rate '!$O84=1,($B35-$B36), )</f>
        <v>0</v>
      </c>
      <c r="D36" s="156">
        <f>IF('excavation rate '!$O84=2,($B35-$B36), )</f>
        <v>0</v>
      </c>
      <c r="E36" s="156">
        <f>IF('excavation rate '!$O84=3,($B35-$B36), )</f>
        <v>0</v>
      </c>
      <c r="F36" s="156">
        <f>IF('excavation rate '!$O84=4,($B35-$B36), )</f>
        <v>0</v>
      </c>
      <c r="G36" s="156">
        <f>IF('excavation rate '!$O84=5,($B35-$B36), )</f>
        <v>0</v>
      </c>
      <c r="H36" s="156">
        <f>IF('excavation rate '!$O84=6,($B35-$B36), )</f>
        <v>2</v>
      </c>
    </row>
    <row r="37" spans="2:8">
      <c r="B37" s="154">
        <f>'excavation rate '!K85</f>
        <v>26919.4</v>
      </c>
      <c r="C37" s="156">
        <f>IF('excavation rate '!$O85=1,($B36-$B37), )</f>
        <v>0</v>
      </c>
      <c r="D37" s="156">
        <f>IF('excavation rate '!$O85=2,($B36-$B37), )</f>
        <v>0</v>
      </c>
      <c r="E37" s="156">
        <f>IF('excavation rate '!$O85=3,($B36-$B37), )</f>
        <v>0</v>
      </c>
      <c r="F37" s="156">
        <f>IF('excavation rate '!$O85=4,($B36-$B37), )</f>
        <v>0</v>
      </c>
      <c r="G37" s="156">
        <f>IF('excavation rate '!$O85=5,($B36-$B37), )</f>
        <v>0</v>
      </c>
      <c r="H37" s="156">
        <f>IF('excavation rate '!$O85=6,($B36-$B37), )</f>
        <v>3</v>
      </c>
    </row>
    <row r="38" spans="2:8">
      <c r="B38" s="154">
        <f>'excavation rate '!K86</f>
        <v>26918.400000000001</v>
      </c>
      <c r="C38" s="156">
        <f>IF('excavation rate '!$O86=1,($B37-$B38), )</f>
        <v>0</v>
      </c>
      <c r="D38" s="156">
        <f>IF('excavation rate '!$O86=2,($B37-$B38), )</f>
        <v>0</v>
      </c>
      <c r="E38" s="156">
        <f>IF('excavation rate '!$O86=3,($B37-$B38), )</f>
        <v>0</v>
      </c>
      <c r="F38" s="156">
        <f>IF('excavation rate '!$O86=4,($B37-$B38), )</f>
        <v>0</v>
      </c>
      <c r="G38" s="156">
        <f>IF('excavation rate '!$O86=5,($B37-$B38), )</f>
        <v>0</v>
      </c>
      <c r="H38" s="156">
        <f>IF('excavation rate '!$O86=6,($B37-$B38), )</f>
        <v>1</v>
      </c>
    </row>
    <row r="39" spans="2:8">
      <c r="B39" s="154">
        <f>'excavation rate '!K87</f>
        <v>26917.4</v>
      </c>
      <c r="C39" s="156">
        <f>IF('excavation rate '!$O87=1,($B38-$B39), )</f>
        <v>0</v>
      </c>
      <c r="D39" s="156">
        <f>IF('excavation rate '!$O87=2,($B38-$B39), )</f>
        <v>0</v>
      </c>
      <c r="E39" s="156">
        <f>IF('excavation rate '!$O87=3,($B38-$B39), )</f>
        <v>0</v>
      </c>
      <c r="F39" s="156">
        <f>IF('excavation rate '!$O87=4,($B38-$B39), )</f>
        <v>0</v>
      </c>
      <c r="G39" s="156">
        <f>IF('excavation rate '!$O87=5,($B38-$B39), )</f>
        <v>0</v>
      </c>
      <c r="H39" s="156">
        <f>IF('excavation rate '!$O87=6,($B38-$B39), )</f>
        <v>1</v>
      </c>
    </row>
    <row r="40" spans="2:8">
      <c r="B40" s="154">
        <f>'excavation rate '!K88</f>
        <v>26917.4</v>
      </c>
      <c r="C40" s="156">
        <f>IF('excavation rate '!$O88=1,($B39-$B40), )</f>
        <v>0</v>
      </c>
      <c r="D40" s="156">
        <f>IF('excavation rate '!$O88=2,($B39-$B40), )</f>
        <v>0</v>
      </c>
      <c r="E40" s="156">
        <f>IF('excavation rate '!$O88=3,($B39-$B40), )</f>
        <v>0</v>
      </c>
      <c r="F40" s="156">
        <f>IF('excavation rate '!$O88=4,($B39-$B40), )</f>
        <v>0</v>
      </c>
      <c r="G40" s="156">
        <f>IF('excavation rate '!$O88=5,($B39-$B40), )</f>
        <v>0</v>
      </c>
      <c r="H40" s="156">
        <f>IF('excavation rate '!$O88=6,($B39-$B40), )</f>
        <v>0</v>
      </c>
    </row>
    <row r="41" spans="2:8">
      <c r="B41" s="154">
        <f>'excavation rate '!K89</f>
        <v>26915.8</v>
      </c>
      <c r="C41" s="156">
        <f>IF('excavation rate '!$O89=1,($B40-$B41), )</f>
        <v>0</v>
      </c>
      <c r="D41" s="156">
        <f>IF('excavation rate '!$O89=2,($B40-$B41), )</f>
        <v>0</v>
      </c>
      <c r="E41" s="156">
        <f>IF('excavation rate '!$O89=3,($B40-$B41), )</f>
        <v>0</v>
      </c>
      <c r="F41" s="156">
        <f>IF('excavation rate '!$O89=4,($B40-$B41), )</f>
        <v>0</v>
      </c>
      <c r="G41" s="156">
        <f>IF('excavation rate '!$O89=5,($B40-$B41), )</f>
        <v>0</v>
      </c>
      <c r="H41" s="156">
        <f>IF('excavation rate '!$O89=6,($B40-$B41), )</f>
        <v>1.6000000000021828</v>
      </c>
    </row>
    <row r="42" spans="2:8">
      <c r="B42" s="154">
        <f>'excavation rate '!K90</f>
        <v>26913.8</v>
      </c>
      <c r="C42" s="156">
        <f>IF('excavation rate '!$O90=1,($B41-$B42), )</f>
        <v>0</v>
      </c>
      <c r="D42" s="156">
        <f>IF('excavation rate '!$O90=2,($B41-$B42), )</f>
        <v>0</v>
      </c>
      <c r="E42" s="156">
        <f>IF('excavation rate '!$O90=3,($B41-$B42), )</f>
        <v>0</v>
      </c>
      <c r="F42" s="156">
        <f>IF('excavation rate '!$O90=4,($B41-$B42), )</f>
        <v>0</v>
      </c>
      <c r="G42" s="156">
        <f>IF('excavation rate '!$O90=5,($B41-$B42), )</f>
        <v>0</v>
      </c>
      <c r="H42" s="156">
        <f>IF('excavation rate '!$O90=6,($B41-$B42), )</f>
        <v>2</v>
      </c>
    </row>
    <row r="43" spans="2:8">
      <c r="B43" s="154">
        <f>'excavation rate '!K91</f>
        <v>26911.8</v>
      </c>
      <c r="C43" s="156">
        <f>IF('excavation rate '!$O91=1,($B42-$B43), )</f>
        <v>0</v>
      </c>
      <c r="D43" s="156">
        <f>IF('excavation rate '!$O91=2,($B42-$B43), )</f>
        <v>0</v>
      </c>
      <c r="E43" s="156">
        <f>IF('excavation rate '!$O91=3,($B42-$B43), )</f>
        <v>0</v>
      </c>
      <c r="F43" s="156">
        <f>IF('excavation rate '!$O91=4,($B42-$B43), )</f>
        <v>0</v>
      </c>
      <c r="G43" s="156">
        <f>IF('excavation rate '!$O91=5,($B42-$B43), )</f>
        <v>0</v>
      </c>
      <c r="H43" s="156">
        <f>IF('excavation rate '!$O91=6,($B42-$B43), )</f>
        <v>2</v>
      </c>
    </row>
    <row r="44" spans="2:8">
      <c r="B44" s="154">
        <f>'excavation rate '!K92</f>
        <v>26909.8</v>
      </c>
      <c r="C44" s="156">
        <f>IF('excavation rate '!$O92=1,($B43-$B44), )</f>
        <v>0</v>
      </c>
      <c r="D44" s="156">
        <f>IF('excavation rate '!$O92=2,($B43-$B44), )</f>
        <v>0</v>
      </c>
      <c r="E44" s="156">
        <f>IF('excavation rate '!$O92=3,($B43-$B44), )</f>
        <v>0</v>
      </c>
      <c r="F44" s="156">
        <f>IF('excavation rate '!$O92=4,($B43-$B44), )</f>
        <v>0</v>
      </c>
      <c r="G44" s="156">
        <f>IF('excavation rate '!$O92=5,($B43-$B44), )</f>
        <v>0</v>
      </c>
      <c r="H44" s="156">
        <f>IF('excavation rate '!$O92=6,($B43-$B44), )</f>
        <v>2</v>
      </c>
    </row>
    <row r="45" spans="2:8">
      <c r="B45" s="154">
        <f>'excavation rate '!K93</f>
        <v>26907.8</v>
      </c>
      <c r="C45" s="156">
        <f>IF('excavation rate '!$O93=1,($B44-$B45), )</f>
        <v>0</v>
      </c>
      <c r="D45" s="156">
        <f>IF('excavation rate '!$O93=2,($B44-$B45), )</f>
        <v>0</v>
      </c>
      <c r="E45" s="156">
        <f>IF('excavation rate '!$O93=3,($B44-$B45), )</f>
        <v>0</v>
      </c>
      <c r="F45" s="156">
        <f>IF('excavation rate '!$O93=4,($B44-$B45), )</f>
        <v>0</v>
      </c>
      <c r="G45" s="156">
        <f>IF('excavation rate '!$O93=5,($B44-$B45), )</f>
        <v>0</v>
      </c>
      <c r="H45" s="156">
        <f>IF('excavation rate '!$O93=6,($B44-$B45), )</f>
        <v>2</v>
      </c>
    </row>
    <row r="46" spans="2:8">
      <c r="B46" s="154">
        <f>'excavation rate '!K94</f>
        <v>26907.8</v>
      </c>
      <c r="C46" s="156">
        <f>IF('excavation rate '!$O94=1,($B45-$B46), )</f>
        <v>0</v>
      </c>
      <c r="D46" s="156">
        <f>IF('excavation rate '!$O94=2,($B45-$B46), )</f>
        <v>0</v>
      </c>
      <c r="E46" s="156">
        <f>IF('excavation rate '!$O94=3,($B45-$B46), )</f>
        <v>0</v>
      </c>
      <c r="F46" s="156">
        <f>IF('excavation rate '!$O94=4,($B45-$B46), )</f>
        <v>0</v>
      </c>
      <c r="G46" s="156">
        <f>IF('excavation rate '!$O94=5,($B45-$B46), )</f>
        <v>0</v>
      </c>
      <c r="H46" s="156">
        <f>IF('excavation rate '!$O94=6,($B45-$B46), )</f>
        <v>0</v>
      </c>
    </row>
    <row r="47" spans="2:8">
      <c r="B47" s="154">
        <f>'excavation rate '!K95</f>
        <v>26907.8</v>
      </c>
      <c r="C47" s="156">
        <f>IF('excavation rate '!$O95=1,($B46-$B47), )</f>
        <v>0</v>
      </c>
      <c r="D47" s="156">
        <f>IF('excavation rate '!$O95=2,($B46-$B47), )</f>
        <v>0</v>
      </c>
      <c r="E47" s="156">
        <f>IF('excavation rate '!$O95=3,($B46-$B47), )</f>
        <v>0</v>
      </c>
      <c r="F47" s="156">
        <f>IF('excavation rate '!$O95=4,($B46-$B47), )</f>
        <v>0</v>
      </c>
      <c r="G47" s="156">
        <f>IF('excavation rate '!$O95=5,($B46-$B47), )</f>
        <v>0</v>
      </c>
      <c r="H47" s="156">
        <f>IF('excavation rate '!$O95=6,($B46-$B47), )</f>
        <v>0</v>
      </c>
    </row>
    <row r="48" spans="2:8">
      <c r="B48" s="154">
        <f>'excavation rate '!K96</f>
        <v>26907.8</v>
      </c>
      <c r="C48" s="156">
        <f>IF('excavation rate '!$O96=1,($B47-$B48), )</f>
        <v>0</v>
      </c>
      <c r="D48" s="156">
        <f>IF('excavation rate '!$O96=2,($B47-$B48), )</f>
        <v>0</v>
      </c>
      <c r="E48" s="156">
        <f>IF('excavation rate '!$O96=3,($B47-$B48), )</f>
        <v>0</v>
      </c>
      <c r="F48" s="156">
        <f>IF('excavation rate '!$O96=4,($B47-$B48), )</f>
        <v>0</v>
      </c>
      <c r="G48" s="156">
        <f>IF('excavation rate '!$O96=5,($B47-$B48), )</f>
        <v>0</v>
      </c>
      <c r="H48" s="156">
        <f>IF('excavation rate '!$O96=6,($B47-$B48), )</f>
        <v>0</v>
      </c>
    </row>
    <row r="49" spans="2:8">
      <c r="B49" s="154">
        <f>'excavation rate '!K97</f>
        <v>26906</v>
      </c>
      <c r="C49" s="156">
        <f>IF('excavation rate '!$O97=1,($B48-$B49), )</f>
        <v>0</v>
      </c>
      <c r="D49" s="156">
        <f>IF('excavation rate '!$O97=2,($B48-$B49), )</f>
        <v>0</v>
      </c>
      <c r="E49" s="156">
        <f>IF('excavation rate '!$O97=3,($B48-$B49), )</f>
        <v>0</v>
      </c>
      <c r="F49" s="156">
        <f>IF('excavation rate '!$O97=4,($B48-$B49), )</f>
        <v>0</v>
      </c>
      <c r="G49" s="156">
        <f>IF('excavation rate '!$O97=5,($B48-$B49), )</f>
        <v>0</v>
      </c>
      <c r="H49" s="156">
        <f>IF('excavation rate '!$O97=6,($B48-$B49), )</f>
        <v>1.7999999999992724</v>
      </c>
    </row>
    <row r="50" spans="2:8">
      <c r="B50" s="154">
        <f>'excavation rate '!K98</f>
        <v>26904</v>
      </c>
      <c r="C50" s="156">
        <f>IF('excavation rate '!$O98=1,($B49-$B50), )</f>
        <v>0</v>
      </c>
      <c r="D50" s="156">
        <f>IF('excavation rate '!$O98=2,($B49-$B50), )</f>
        <v>0</v>
      </c>
      <c r="E50" s="156">
        <f>IF('excavation rate '!$O98=3,($B49-$B50), )</f>
        <v>0</v>
      </c>
      <c r="F50" s="156">
        <f>IF('excavation rate '!$O98=4,($B49-$B50), )</f>
        <v>0</v>
      </c>
      <c r="G50" s="156">
        <f>IF('excavation rate '!$O98=5,($B49-$B50), )</f>
        <v>0</v>
      </c>
      <c r="H50" s="156">
        <f>IF('excavation rate '!$O98=6,($B49-$B50), )</f>
        <v>2</v>
      </c>
    </row>
    <row r="51" spans="2:8">
      <c r="B51" s="154">
        <f>'excavation rate '!K99</f>
        <v>26902</v>
      </c>
      <c r="C51" s="156">
        <f>IF('excavation rate '!$O99=1,($B50-$B51), )</f>
        <v>0</v>
      </c>
      <c r="D51" s="156">
        <f>IF('excavation rate '!$O99=2,($B50-$B51), )</f>
        <v>0</v>
      </c>
      <c r="E51" s="156">
        <f>IF('excavation rate '!$O99=3,($B50-$B51), )</f>
        <v>0</v>
      </c>
      <c r="F51" s="156">
        <f>IF('excavation rate '!$O99=4,($B50-$B51), )</f>
        <v>0</v>
      </c>
      <c r="G51" s="156">
        <f>IF('excavation rate '!$O99=5,($B50-$B51), )</f>
        <v>0</v>
      </c>
      <c r="H51" s="156">
        <f>IF('excavation rate '!$O99=6,($B50-$B51), )</f>
        <v>2</v>
      </c>
    </row>
    <row r="52" spans="2:8">
      <c r="B52" s="154">
        <f>'excavation rate '!K100</f>
        <v>26900</v>
      </c>
      <c r="C52" s="156">
        <f>IF('excavation rate '!$O100=1,($B51-$B52), )</f>
        <v>0</v>
      </c>
      <c r="D52" s="156">
        <f>IF('excavation rate '!$O100=2,($B51-$B52), )</f>
        <v>0</v>
      </c>
      <c r="E52" s="156">
        <f>IF('excavation rate '!$O100=3,($B51-$B52), )</f>
        <v>0</v>
      </c>
      <c r="F52" s="156">
        <f>IF('excavation rate '!$O100=4,($B51-$B52), )</f>
        <v>0</v>
      </c>
      <c r="G52" s="156">
        <f>IF('excavation rate '!$O100=5,($B51-$B52), )</f>
        <v>0</v>
      </c>
      <c r="H52" s="156">
        <f>IF('excavation rate '!$O100=6,($B51-$B52), )</f>
        <v>2</v>
      </c>
    </row>
    <row r="53" spans="2:8">
      <c r="B53" s="154">
        <f>'excavation rate '!K101</f>
        <v>26898</v>
      </c>
      <c r="C53" s="156">
        <f>IF('excavation rate '!$O101=1,($B52-$B53), )</f>
        <v>0</v>
      </c>
      <c r="D53" s="156">
        <f>IF('excavation rate '!$O101=2,($B52-$B53), )</f>
        <v>0</v>
      </c>
      <c r="E53" s="156">
        <f>IF('excavation rate '!$O101=3,($B52-$B53), )</f>
        <v>0</v>
      </c>
      <c r="F53" s="156">
        <f>IF('excavation rate '!$O101=4,($B52-$B53), )</f>
        <v>0</v>
      </c>
      <c r="G53" s="156">
        <f>IF('excavation rate '!$O101=5,($B52-$B53), )</f>
        <v>0</v>
      </c>
      <c r="H53" s="156">
        <f>IF('excavation rate '!$O101=6,($B52-$B53), )</f>
        <v>2</v>
      </c>
    </row>
    <row r="54" spans="2:8">
      <c r="B54" s="154">
        <f>'excavation rate '!K102</f>
        <v>26898</v>
      </c>
      <c r="C54" s="156">
        <f>IF('excavation rate '!$O102=1,($B53-$B54), )</f>
        <v>0</v>
      </c>
      <c r="D54" s="156">
        <f>IF('excavation rate '!$O102=2,($B53-$B54), )</f>
        <v>0</v>
      </c>
      <c r="E54" s="156">
        <f>IF('excavation rate '!$O102=3,($B53-$B54), )</f>
        <v>0</v>
      </c>
      <c r="F54" s="156">
        <f>IF('excavation rate '!$O102=4,($B53-$B54), )</f>
        <v>0</v>
      </c>
      <c r="G54" s="156">
        <f>IF('excavation rate '!$O102=5,($B53-$B54), )</f>
        <v>0</v>
      </c>
      <c r="H54" s="156">
        <f>IF('excavation rate '!$O102=6,($B53-$B54), )</f>
        <v>0</v>
      </c>
    </row>
    <row r="55" spans="2:8">
      <c r="B55" s="154">
        <f>'excavation rate '!K103</f>
        <v>26896.9</v>
      </c>
      <c r="C55" s="156">
        <f>IF('excavation rate '!$O103=1,($B54-$B55), )</f>
        <v>0</v>
      </c>
      <c r="D55" s="156">
        <f>IF('excavation rate '!$O103=2,($B54-$B55), )</f>
        <v>0</v>
      </c>
      <c r="E55" s="156">
        <f>IF('excavation rate '!$O103=3,($B54-$B55), )</f>
        <v>0</v>
      </c>
      <c r="F55" s="156">
        <f>IF('excavation rate '!$O103=4,($B54-$B55), )</f>
        <v>0</v>
      </c>
      <c r="G55" s="156">
        <f>IF('excavation rate '!$O103=5,($B54-$B55), )</f>
        <v>0</v>
      </c>
      <c r="H55" s="156">
        <f>IF('excavation rate '!$O103=6,($B54-$B55), )</f>
        <v>1.0999999999985448</v>
      </c>
    </row>
    <row r="56" spans="2:8">
      <c r="B56" s="154">
        <f>'excavation rate '!K104</f>
        <v>26894.9</v>
      </c>
      <c r="C56" s="156">
        <f>IF('excavation rate '!$O104=1,($B55-$B56), )</f>
        <v>0</v>
      </c>
      <c r="D56" s="156">
        <f>IF('excavation rate '!$O104=2,($B55-$B56), )</f>
        <v>0</v>
      </c>
      <c r="E56" s="156">
        <f>IF('excavation rate '!$O104=3,($B55-$B56), )</f>
        <v>0</v>
      </c>
      <c r="F56" s="156">
        <f>IF('excavation rate '!$O104=4,($B55-$B56), )</f>
        <v>0</v>
      </c>
      <c r="G56" s="156">
        <f>IF('excavation rate '!$O104=5,($B55-$B56), )</f>
        <v>0</v>
      </c>
      <c r="H56" s="156">
        <f>IF('excavation rate '!$O104=6,($B55-$B56), )</f>
        <v>2</v>
      </c>
    </row>
    <row r="57" spans="2:8">
      <c r="B57" s="154">
        <f>'excavation rate '!K105</f>
        <v>26892.9</v>
      </c>
      <c r="C57" s="156">
        <f>IF('excavation rate '!$O105=1,($B56-$B57), )</f>
        <v>0</v>
      </c>
      <c r="D57" s="156">
        <f>IF('excavation rate '!$O105=2,($B56-$B57), )</f>
        <v>0</v>
      </c>
      <c r="E57" s="156">
        <f>IF('excavation rate '!$O105=3,($B56-$B57), )</f>
        <v>0</v>
      </c>
      <c r="F57" s="156">
        <f>IF('excavation rate '!$O105=4,($B56-$B57), )</f>
        <v>0</v>
      </c>
      <c r="G57" s="156">
        <f>IF('excavation rate '!$O105=5,($B56-$B57), )</f>
        <v>0</v>
      </c>
      <c r="H57" s="156">
        <f>IF('excavation rate '!$O105=6,($B56-$B57), )</f>
        <v>2</v>
      </c>
    </row>
    <row r="58" spans="2:8">
      <c r="B58" s="154">
        <f>'excavation rate '!K106</f>
        <v>26890.9</v>
      </c>
      <c r="C58" s="156">
        <f>IF('excavation rate '!$O106=1,($B57-$B58), )</f>
        <v>0</v>
      </c>
      <c r="D58" s="156">
        <f>IF('excavation rate '!$O106=2,($B57-$B58), )</f>
        <v>0</v>
      </c>
      <c r="E58" s="156">
        <f>IF('excavation rate '!$O106=3,($B57-$B58), )</f>
        <v>0</v>
      </c>
      <c r="F58" s="156">
        <f>IF('excavation rate '!$O106=4,($B57-$B58), )</f>
        <v>0</v>
      </c>
      <c r="G58" s="156">
        <f>IF('excavation rate '!$O106=5,($B57-$B58), )</f>
        <v>0</v>
      </c>
      <c r="H58" s="156">
        <f>IF('excavation rate '!$O106=6,($B57-$B58), )</f>
        <v>2</v>
      </c>
    </row>
    <row r="59" spans="2:8">
      <c r="B59" s="154">
        <f>'excavation rate '!K107</f>
        <v>26888.9</v>
      </c>
      <c r="C59" s="156">
        <f>IF('excavation rate '!$O107=1,($B58-$B59), )</f>
        <v>0</v>
      </c>
      <c r="D59" s="156">
        <f>IF('excavation rate '!$O107=2,($B58-$B59), )</f>
        <v>0</v>
      </c>
      <c r="E59" s="156">
        <f>IF('excavation rate '!$O107=3,($B58-$B59), )</f>
        <v>0</v>
      </c>
      <c r="F59" s="156">
        <f>IF('excavation rate '!$O107=4,($B58-$B59), )</f>
        <v>0</v>
      </c>
      <c r="G59" s="156">
        <f>IF('excavation rate '!$O107=5,($B58-$B59), )</f>
        <v>0</v>
      </c>
      <c r="H59" s="156">
        <f>IF('excavation rate '!$O107=6,($B58-$B59), )</f>
        <v>2</v>
      </c>
    </row>
    <row r="60" spans="2:8">
      <c r="B60" s="154">
        <f>'excavation rate '!K108</f>
        <v>26888.5</v>
      </c>
      <c r="C60" s="156">
        <f>IF('excavation rate '!$O108=1,($B59-$B60), )</f>
        <v>0</v>
      </c>
      <c r="D60" s="156">
        <f>IF('excavation rate '!$O108=2,($B59-$B60), )</f>
        <v>0</v>
      </c>
      <c r="E60" s="156">
        <f>IF('excavation rate '!$O108=3,($B59-$B60), )</f>
        <v>0</v>
      </c>
      <c r="F60" s="156">
        <f>IF('excavation rate '!$O108=4,($B59-$B60), )</f>
        <v>0</v>
      </c>
      <c r="G60" s="156">
        <f>IF('excavation rate '!$O108=5,($B59-$B60), )</f>
        <v>0</v>
      </c>
      <c r="H60" s="156">
        <f>IF('excavation rate '!$O108=6,($B59-$B60), )</f>
        <v>0.40000000000145519</v>
      </c>
    </row>
    <row r="61" spans="2:8">
      <c r="B61" s="154">
        <f>'excavation rate '!K109</f>
        <v>26885.5</v>
      </c>
      <c r="C61" s="156">
        <f>IF('excavation rate '!$O109=1,($B60-$B61), )</f>
        <v>0</v>
      </c>
      <c r="D61" s="156">
        <f>IF('excavation rate '!$O109=2,($B60-$B61), )</f>
        <v>0</v>
      </c>
      <c r="E61" s="156">
        <f>IF('excavation rate '!$O109=3,($B60-$B61), )</f>
        <v>3</v>
      </c>
      <c r="F61" s="156">
        <f>IF('excavation rate '!$O109=4,($B60-$B61), )</f>
        <v>0</v>
      </c>
      <c r="G61" s="156">
        <f>IF('excavation rate '!$O109=5,($B60-$B61), )</f>
        <v>0</v>
      </c>
      <c r="H61" s="156">
        <f>IF('excavation rate '!$O109=6,($B60-$B61), )</f>
        <v>0</v>
      </c>
    </row>
    <row r="62" spans="2:8">
      <c r="B62" s="154">
        <f>'excavation rate '!K110</f>
        <v>26884</v>
      </c>
      <c r="C62" s="156">
        <f>IF('excavation rate '!$O110=1,($B61-$B62), )</f>
        <v>0</v>
      </c>
      <c r="D62" s="156">
        <f>IF('excavation rate '!$O110=2,($B61-$B62), )</f>
        <v>0</v>
      </c>
      <c r="E62" s="156">
        <f>IF('excavation rate '!$O110=3,($B61-$B62), )</f>
        <v>1.5</v>
      </c>
      <c r="F62" s="156">
        <f>IF('excavation rate '!$O110=4,($B61-$B62), )</f>
        <v>0</v>
      </c>
      <c r="G62" s="156">
        <f>IF('excavation rate '!$O110=5,($B61-$B62), )</f>
        <v>0</v>
      </c>
      <c r="H62" s="156">
        <f>IF('excavation rate '!$O110=6,($B61-$B62), )</f>
        <v>0</v>
      </c>
    </row>
    <row r="63" spans="2:8">
      <c r="B63" s="154">
        <f>'excavation rate '!K111</f>
        <v>26882.5</v>
      </c>
      <c r="C63" s="156">
        <f>IF('excavation rate '!$O111=1,($B62-$B63), )</f>
        <v>0</v>
      </c>
      <c r="D63" s="156">
        <f>IF('excavation rate '!$O111=2,($B62-$B63), )</f>
        <v>0</v>
      </c>
      <c r="E63" s="156">
        <f>IF('excavation rate '!$O111=3,($B62-$B63), )</f>
        <v>1.5</v>
      </c>
      <c r="F63" s="156">
        <f>IF('excavation rate '!$O111=4,($B62-$B63), )</f>
        <v>0</v>
      </c>
      <c r="G63" s="156">
        <f>IF('excavation rate '!$O111=5,($B62-$B63), )</f>
        <v>0</v>
      </c>
      <c r="H63" s="156">
        <f>IF('excavation rate '!$O111=6,($B62-$B63), )</f>
        <v>0</v>
      </c>
    </row>
    <row r="64" spans="2:8">
      <c r="B64" s="154">
        <f>'excavation rate '!K112</f>
        <v>26879.5</v>
      </c>
      <c r="C64" s="156">
        <f>IF('excavation rate '!$O112=1,($B63-$B64), )</f>
        <v>0</v>
      </c>
      <c r="D64" s="156">
        <f>IF('excavation rate '!$O112=2,($B63-$B64), )</f>
        <v>3</v>
      </c>
      <c r="E64" s="156">
        <f>IF('excavation rate '!$O112=3,($B63-$B64), )</f>
        <v>0</v>
      </c>
      <c r="F64" s="156">
        <f>IF('excavation rate '!$O112=4,($B63-$B64), )</f>
        <v>0</v>
      </c>
      <c r="G64" s="156">
        <f>IF('excavation rate '!$O112=5,($B63-$B64), )</f>
        <v>0</v>
      </c>
      <c r="H64" s="156">
        <f>IF('excavation rate '!$O112=6,($B63-$B64), )</f>
        <v>0</v>
      </c>
    </row>
    <row r="65" spans="2:8">
      <c r="B65" s="154">
        <f>'excavation rate '!K113</f>
        <v>26876.2</v>
      </c>
      <c r="C65" s="156">
        <f>IF('excavation rate '!$O113=1,($B64-$B65), )</f>
        <v>0</v>
      </c>
      <c r="D65" s="156">
        <f>IF('excavation rate '!$O113=2,($B64-$B65), )</f>
        <v>3.2999999999992724</v>
      </c>
      <c r="E65" s="156">
        <f>IF('excavation rate '!$O113=3,($B64-$B65), )</f>
        <v>0</v>
      </c>
      <c r="F65" s="156">
        <f>IF('excavation rate '!$O113=4,($B64-$B65), )</f>
        <v>0</v>
      </c>
      <c r="G65" s="156">
        <f>IF('excavation rate '!$O113=5,($B64-$B65), )</f>
        <v>0</v>
      </c>
      <c r="H65" s="156">
        <f>IF('excavation rate '!$O113=6,($B64-$B65), )</f>
        <v>0</v>
      </c>
    </row>
    <row r="66" spans="2:8">
      <c r="B66" s="154">
        <f>'excavation rate '!K114</f>
        <v>26873.7</v>
      </c>
      <c r="C66" s="156">
        <f>IF('excavation rate '!$O114=1,($B65-$B66), )</f>
        <v>0</v>
      </c>
      <c r="D66" s="156">
        <f>IF('excavation rate '!$O114=2,($B65-$B66), )</f>
        <v>2.5</v>
      </c>
      <c r="E66" s="156">
        <f>IF('excavation rate '!$O114=3,($B65-$B66), )</f>
        <v>0</v>
      </c>
      <c r="F66" s="156">
        <f>IF('excavation rate '!$O114=4,($B65-$B66), )</f>
        <v>0</v>
      </c>
      <c r="G66" s="156">
        <f>IF('excavation rate '!$O114=5,($B65-$B66), )</f>
        <v>0</v>
      </c>
      <c r="H66" s="156">
        <f>IF('excavation rate '!$O114=6,($B65-$B66), )</f>
        <v>0</v>
      </c>
    </row>
    <row r="67" spans="2:8">
      <c r="B67" s="154">
        <f>'excavation rate '!K115</f>
        <v>26868.3</v>
      </c>
      <c r="C67" s="156">
        <f>IF('excavation rate '!$O115=1,($B66-$B67), )</f>
        <v>0</v>
      </c>
      <c r="D67" s="156">
        <f>IF('excavation rate '!$O115=2,($B66-$B67), )</f>
        <v>5.4000000000014552</v>
      </c>
      <c r="E67" s="156">
        <f>IF('excavation rate '!$O115=3,($B66-$B67), )</f>
        <v>0</v>
      </c>
      <c r="F67" s="156">
        <f>IF('excavation rate '!$O115=4,($B66-$B67), )</f>
        <v>0</v>
      </c>
      <c r="G67" s="156">
        <f>IF('excavation rate '!$O115=5,($B66-$B67), )</f>
        <v>0</v>
      </c>
      <c r="H67" s="156">
        <f>IF('excavation rate '!$O115=6,($B66-$B67), )</f>
        <v>0</v>
      </c>
    </row>
    <row r="68" spans="2:8">
      <c r="B68" s="154">
        <f>'excavation rate '!K116</f>
        <v>26866.7</v>
      </c>
      <c r="C68" s="156">
        <f>IF('excavation rate '!$O116=1,($B67-$B68), )</f>
        <v>0</v>
      </c>
      <c r="D68" s="156">
        <f>IF('excavation rate '!$O116=2,($B67-$B68), )</f>
        <v>1.5999999999985448</v>
      </c>
      <c r="E68" s="156">
        <f>IF('excavation rate '!$O116=3,($B67-$B68), )</f>
        <v>0</v>
      </c>
      <c r="F68" s="156">
        <f>IF('excavation rate '!$O116=4,($B67-$B68), )</f>
        <v>0</v>
      </c>
      <c r="G68" s="156">
        <f>IF('excavation rate '!$O116=5,($B67-$B68), )</f>
        <v>0</v>
      </c>
      <c r="H68" s="156">
        <f>IF('excavation rate '!$O116=6,($B67-$B68), )</f>
        <v>0</v>
      </c>
    </row>
    <row r="69" spans="2:8">
      <c r="B69" s="154">
        <f>'excavation rate '!K117</f>
        <v>26865.200000000001</v>
      </c>
      <c r="C69" s="156">
        <f>IF('excavation rate '!$O117=1,($B68-$B69), )</f>
        <v>0</v>
      </c>
      <c r="D69" s="156">
        <f>IF('excavation rate '!$O117=2,($B68-$B69), )</f>
        <v>0</v>
      </c>
      <c r="E69" s="156">
        <f>IF('excavation rate '!$O117=3,($B68-$B69), )</f>
        <v>1.5</v>
      </c>
      <c r="F69" s="156">
        <f>IF('excavation rate '!$O117=4,($B68-$B69), )</f>
        <v>0</v>
      </c>
      <c r="G69" s="156">
        <f>IF('excavation rate '!$O117=5,($B68-$B69), )</f>
        <v>0</v>
      </c>
      <c r="H69" s="156">
        <f>IF('excavation rate '!$O117=6,($B68-$B69), )</f>
        <v>0</v>
      </c>
    </row>
    <row r="70" spans="2:8">
      <c r="B70" s="154">
        <f>'excavation rate '!K118</f>
        <v>26862.2</v>
      </c>
      <c r="C70" s="156">
        <f>IF('excavation rate '!$O118=1,($B69-$B70), )</f>
        <v>0</v>
      </c>
      <c r="D70" s="156">
        <f>IF('excavation rate '!$O118=2,($B69-$B70), )</f>
        <v>0</v>
      </c>
      <c r="E70" s="156">
        <f>IF('excavation rate '!$O118=3,($B69-$B70), )</f>
        <v>3</v>
      </c>
      <c r="F70" s="156">
        <f>IF('excavation rate '!$O118=4,($B69-$B70), )</f>
        <v>0</v>
      </c>
      <c r="G70" s="156">
        <f>IF('excavation rate '!$O118=5,($B69-$B70), )</f>
        <v>0</v>
      </c>
      <c r="H70" s="156">
        <f>IF('excavation rate '!$O118=6,($B69-$B70), )</f>
        <v>0</v>
      </c>
    </row>
    <row r="71" spans="2:8">
      <c r="B71" s="154">
        <f>'excavation rate '!K119</f>
        <v>26859.200000000001</v>
      </c>
      <c r="C71" s="156">
        <f>IF('excavation rate '!$O119=1,($B70-$B71), )</f>
        <v>0</v>
      </c>
      <c r="D71" s="156">
        <f>IF('excavation rate '!$O119=2,($B70-$B71), )</f>
        <v>0</v>
      </c>
      <c r="E71" s="156">
        <f>IF('excavation rate '!$O119=3,($B70-$B71), )</f>
        <v>3</v>
      </c>
      <c r="F71" s="156">
        <f>IF('excavation rate '!$O119=4,($B70-$B71), )</f>
        <v>0</v>
      </c>
      <c r="G71" s="156">
        <f>IF('excavation rate '!$O119=5,($B70-$B71), )</f>
        <v>0</v>
      </c>
      <c r="H71" s="156">
        <f>IF('excavation rate '!$O119=6,($B70-$B71), )</f>
        <v>0</v>
      </c>
    </row>
    <row r="72" spans="2:8">
      <c r="B72" s="154">
        <f>'excavation rate '!K120</f>
        <v>26857.7</v>
      </c>
      <c r="C72" s="156">
        <f>IF('excavation rate '!$O120=1,($B71-$B72), )</f>
        <v>0</v>
      </c>
      <c r="D72" s="156">
        <f>IF('excavation rate '!$O120=2,($B71-$B72), )</f>
        <v>0</v>
      </c>
      <c r="E72" s="156">
        <f>IF('excavation rate '!$O120=3,($B71-$B72), )</f>
        <v>1.5</v>
      </c>
      <c r="F72" s="156">
        <f>IF('excavation rate '!$O120=4,($B71-$B72), )</f>
        <v>0</v>
      </c>
      <c r="G72" s="156">
        <f>IF('excavation rate '!$O120=5,($B71-$B72), )</f>
        <v>0</v>
      </c>
      <c r="H72" s="156">
        <f>IF('excavation rate '!$O120=6,($B71-$B72), )</f>
        <v>0</v>
      </c>
    </row>
    <row r="73" spans="2:8">
      <c r="B73" s="154">
        <f>'excavation rate '!K121</f>
        <v>26853.1</v>
      </c>
      <c r="C73" s="156">
        <f>IF('excavation rate '!$O121=1,($B72-$B73), )</f>
        <v>0</v>
      </c>
      <c r="D73" s="156">
        <f>IF('excavation rate '!$O121=2,($B72-$B73), )</f>
        <v>4.6000000000021828</v>
      </c>
      <c r="E73" s="156">
        <f>IF('excavation rate '!$O121=3,($B72-$B73), )</f>
        <v>0</v>
      </c>
      <c r="F73" s="156">
        <f>IF('excavation rate '!$O121=4,($B72-$B73), )</f>
        <v>0</v>
      </c>
      <c r="G73" s="156">
        <f>IF('excavation rate '!$O121=5,($B72-$B73), )</f>
        <v>0</v>
      </c>
      <c r="H73" s="156">
        <f>IF('excavation rate '!$O121=6,($B72-$B73), )</f>
        <v>0</v>
      </c>
    </row>
    <row r="74" spans="2:8">
      <c r="B74" s="154">
        <f>'excavation rate '!K122</f>
        <v>26847.1</v>
      </c>
      <c r="C74" s="156">
        <f>IF('excavation rate '!$O122=1,($B73-$B74), )</f>
        <v>6</v>
      </c>
      <c r="D74" s="156">
        <f>IF('excavation rate '!$O122=2,($B73-$B74), )</f>
        <v>0</v>
      </c>
      <c r="E74" s="156">
        <f>IF('excavation rate '!$O122=3,($B73-$B74), )</f>
        <v>0</v>
      </c>
      <c r="F74" s="156">
        <f>IF('excavation rate '!$O122=4,($B73-$B74), )</f>
        <v>0</v>
      </c>
      <c r="G74" s="156">
        <f>IF('excavation rate '!$O122=5,($B73-$B74), )</f>
        <v>0</v>
      </c>
      <c r="H74" s="156">
        <f>IF('excavation rate '!$O122=6,($B73-$B74), )</f>
        <v>0</v>
      </c>
    </row>
    <row r="75" spans="2:8">
      <c r="B75" s="154">
        <f>'excavation rate '!K123</f>
        <v>26843.1</v>
      </c>
      <c r="C75" s="156">
        <f>IF('excavation rate '!$O123=1,($B74-$B75), )</f>
        <v>4</v>
      </c>
      <c r="D75" s="156">
        <f>IF('excavation rate '!$O123=2,($B74-$B75), )</f>
        <v>0</v>
      </c>
      <c r="E75" s="156">
        <f>IF('excavation rate '!$O123=3,($B74-$B75), )</f>
        <v>0</v>
      </c>
      <c r="F75" s="156">
        <f>IF('excavation rate '!$O123=4,($B74-$B75), )</f>
        <v>0</v>
      </c>
      <c r="G75" s="156">
        <f>IF('excavation rate '!$O123=5,($B74-$B75), )</f>
        <v>0</v>
      </c>
      <c r="H75" s="156">
        <f>IF('excavation rate '!$O123=6,($B74-$B75), )</f>
        <v>0</v>
      </c>
    </row>
    <row r="76" spans="2:8">
      <c r="B76" s="154">
        <f>'excavation rate '!K124</f>
        <v>26839.1</v>
      </c>
      <c r="C76" s="156">
        <f>IF('excavation rate '!$O124=1,($B75-$B76), )</f>
        <v>4</v>
      </c>
      <c r="D76" s="156">
        <f>IF('excavation rate '!$O124=2,($B75-$B76), )</f>
        <v>0</v>
      </c>
      <c r="E76" s="156">
        <f>IF('excavation rate '!$O124=3,($B75-$B76), )</f>
        <v>0</v>
      </c>
      <c r="F76" s="156">
        <f>IF('excavation rate '!$O124=4,($B75-$B76), )</f>
        <v>0</v>
      </c>
      <c r="G76" s="156">
        <f>IF('excavation rate '!$O124=5,($B75-$B76), )</f>
        <v>0</v>
      </c>
      <c r="H76" s="156">
        <f>IF('excavation rate '!$O124=6,($B75-$B76), )</f>
        <v>0</v>
      </c>
    </row>
    <row r="77" spans="2:8">
      <c r="B77" s="154">
        <f>'excavation rate '!K125</f>
        <v>26835.1</v>
      </c>
      <c r="C77" s="156">
        <f>IF('excavation rate '!$O125=1,($B76-$B77), )</f>
        <v>4</v>
      </c>
      <c r="D77" s="156">
        <f>IF('excavation rate '!$O125=2,($B76-$B77), )</f>
        <v>0</v>
      </c>
      <c r="E77" s="156">
        <f>IF('excavation rate '!$O125=3,($B76-$B77), )</f>
        <v>0</v>
      </c>
      <c r="F77" s="156">
        <f>IF('excavation rate '!$O125=4,($B76-$B77), )</f>
        <v>0</v>
      </c>
      <c r="G77" s="156">
        <f>IF('excavation rate '!$O125=5,($B76-$B77), )</f>
        <v>0</v>
      </c>
      <c r="H77" s="156">
        <f>IF('excavation rate '!$O125=6,($B76-$B77), )</f>
        <v>0</v>
      </c>
    </row>
    <row r="78" spans="2:8">
      <c r="B78" s="154">
        <f>'excavation rate '!K126</f>
        <v>26831.1</v>
      </c>
      <c r="C78" s="156">
        <f>IF('excavation rate '!$O126=1,($B77-$B78), )</f>
        <v>4</v>
      </c>
      <c r="D78" s="156">
        <f>IF('excavation rate '!$O126=2,($B77-$B78), )</f>
        <v>0</v>
      </c>
      <c r="E78" s="156">
        <f>IF('excavation rate '!$O126=3,($B77-$B78), )</f>
        <v>0</v>
      </c>
      <c r="F78" s="156">
        <f>IF('excavation rate '!$O126=4,($B77-$B78), )</f>
        <v>0</v>
      </c>
      <c r="G78" s="156">
        <f>IF('excavation rate '!$O126=5,($B77-$B78), )</f>
        <v>0</v>
      </c>
      <c r="H78" s="156">
        <f>IF('excavation rate '!$O126=6,($B77-$B78), )</f>
        <v>0</v>
      </c>
    </row>
    <row r="79" spans="2:8">
      <c r="B79" s="154">
        <f>'excavation rate '!K127</f>
        <v>26827.1</v>
      </c>
      <c r="C79" s="156">
        <f>IF('excavation rate '!$O127=1,($B78-$B79), )</f>
        <v>4</v>
      </c>
      <c r="D79" s="156">
        <f>IF('excavation rate '!$O127=2,($B78-$B79), )</f>
        <v>0</v>
      </c>
      <c r="E79" s="156">
        <f>IF('excavation rate '!$O127=3,($B78-$B79), )</f>
        <v>0</v>
      </c>
      <c r="F79" s="156">
        <f>IF('excavation rate '!$O127=4,($B78-$B79), )</f>
        <v>0</v>
      </c>
      <c r="G79" s="156">
        <f>IF('excavation rate '!$O127=5,($B78-$B79), )</f>
        <v>0</v>
      </c>
      <c r="H79" s="156">
        <f>IF('excavation rate '!$O127=6,($B78-$B79), )</f>
        <v>0</v>
      </c>
    </row>
    <row r="80" spans="2:8">
      <c r="B80" s="154">
        <f>'excavation rate '!K128</f>
        <v>26821.1</v>
      </c>
      <c r="C80" s="156">
        <f>IF('excavation rate '!$O128=1,($B79-$B80), )</f>
        <v>6</v>
      </c>
      <c r="D80" s="156">
        <f>IF('excavation rate '!$O128=2,($B79-$B80), )</f>
        <v>0</v>
      </c>
      <c r="E80" s="156">
        <f>IF('excavation rate '!$O128=3,($B79-$B80), )</f>
        <v>0</v>
      </c>
      <c r="F80" s="156">
        <f>IF('excavation rate '!$O128=4,($B79-$B80), )</f>
        <v>0</v>
      </c>
      <c r="G80" s="156">
        <f>IF('excavation rate '!$O128=5,($B79-$B80), )</f>
        <v>0</v>
      </c>
      <c r="H80" s="156">
        <f>IF('excavation rate '!$O128=6,($B79-$B80), )</f>
        <v>0</v>
      </c>
    </row>
    <row r="81" spans="2:8">
      <c r="B81" s="154">
        <f>'excavation rate '!K129</f>
        <v>26815.1</v>
      </c>
      <c r="C81" s="156">
        <f>IF('excavation rate '!$O129=1,($B80-$B81), )</f>
        <v>6</v>
      </c>
      <c r="D81" s="156">
        <f>IF('excavation rate '!$O129=2,($B80-$B81), )</f>
        <v>0</v>
      </c>
      <c r="E81" s="156">
        <f>IF('excavation rate '!$O129=3,($B80-$B81), )</f>
        <v>0</v>
      </c>
      <c r="F81" s="156">
        <f>IF('excavation rate '!$O129=4,($B80-$B81), )</f>
        <v>0</v>
      </c>
      <c r="G81" s="156">
        <f>IF('excavation rate '!$O129=5,($B80-$B81), )</f>
        <v>0</v>
      </c>
      <c r="H81" s="156">
        <f>IF('excavation rate '!$O129=6,($B80-$B81), )</f>
        <v>0</v>
      </c>
    </row>
    <row r="82" spans="2:8">
      <c r="B82" s="154">
        <f>'excavation rate '!K130</f>
        <v>26809.1</v>
      </c>
      <c r="C82" s="156">
        <f>IF('excavation rate '!$O130=1,($B81-$B82), )</f>
        <v>6</v>
      </c>
      <c r="D82" s="156">
        <f>IF('excavation rate '!$O130=2,($B81-$B82), )</f>
        <v>0</v>
      </c>
      <c r="E82" s="156">
        <f>IF('excavation rate '!$O130=3,($B81-$B82), )</f>
        <v>0</v>
      </c>
      <c r="F82" s="156">
        <f>IF('excavation rate '!$O130=4,($B81-$B82), )</f>
        <v>0</v>
      </c>
      <c r="G82" s="156">
        <f>IF('excavation rate '!$O130=5,($B81-$B82), )</f>
        <v>0</v>
      </c>
      <c r="H82" s="156">
        <f>IF('excavation rate '!$O130=6,($B81-$B82), )</f>
        <v>0</v>
      </c>
    </row>
    <row r="83" spans="2:8">
      <c r="B83" s="154">
        <f>'excavation rate '!K131</f>
        <v>26805.1</v>
      </c>
      <c r="C83" s="156">
        <f>IF('excavation rate '!$O131=1,($B82-$B83), )</f>
        <v>4</v>
      </c>
      <c r="D83" s="156">
        <f>IF('excavation rate '!$O131=2,($B82-$B83), )</f>
        <v>0</v>
      </c>
      <c r="E83" s="156">
        <f>IF('excavation rate '!$O131=3,($B82-$B83), )</f>
        <v>0</v>
      </c>
      <c r="F83" s="156">
        <f>IF('excavation rate '!$O131=4,($B82-$B83), )</f>
        <v>0</v>
      </c>
      <c r="G83" s="156">
        <f>IF('excavation rate '!$O131=5,($B82-$B83), )</f>
        <v>0</v>
      </c>
      <c r="H83" s="156">
        <f>IF('excavation rate '!$O131=6,($B82-$B83), )</f>
        <v>0</v>
      </c>
    </row>
    <row r="84" spans="2:8">
      <c r="B84" s="154">
        <f>'excavation rate '!K132</f>
        <v>26799.1</v>
      </c>
      <c r="C84" s="156">
        <f>IF('excavation rate '!$O132=1,($B83-$B84), )</f>
        <v>6</v>
      </c>
      <c r="D84" s="156">
        <f>IF('excavation rate '!$O132=2,($B83-$B84), )</f>
        <v>0</v>
      </c>
      <c r="E84" s="156">
        <f>IF('excavation rate '!$O132=3,($B83-$B84), )</f>
        <v>0</v>
      </c>
      <c r="F84" s="156">
        <f>IF('excavation rate '!$O132=4,($B83-$B84), )</f>
        <v>0</v>
      </c>
      <c r="G84" s="156">
        <f>IF('excavation rate '!$O132=5,($B83-$B84), )</f>
        <v>0</v>
      </c>
      <c r="H84" s="156">
        <f>IF('excavation rate '!$O132=6,($B83-$B84), )</f>
        <v>0</v>
      </c>
    </row>
    <row r="85" spans="2:8">
      <c r="B85" s="154">
        <f>'excavation rate '!K133</f>
        <v>26793.1</v>
      </c>
      <c r="C85" s="156">
        <f>IF('excavation rate '!$O133=1,($B84-$B85), )</f>
        <v>6</v>
      </c>
      <c r="D85" s="156">
        <f>IF('excavation rate '!$O133=2,($B84-$B85), )</f>
        <v>0</v>
      </c>
      <c r="E85" s="156">
        <f>IF('excavation rate '!$O133=3,($B84-$B85), )</f>
        <v>0</v>
      </c>
      <c r="F85" s="156">
        <f>IF('excavation rate '!$O133=4,($B84-$B85), )</f>
        <v>0</v>
      </c>
      <c r="G85" s="156">
        <f>IF('excavation rate '!$O133=5,($B84-$B85), )</f>
        <v>0</v>
      </c>
      <c r="H85" s="156">
        <f>IF('excavation rate '!$O133=6,($B84-$B85), )</f>
        <v>0</v>
      </c>
    </row>
    <row r="86" spans="2:8">
      <c r="B86" s="154">
        <f>'excavation rate '!K134</f>
        <v>26787.1</v>
      </c>
      <c r="C86" s="156">
        <f>IF('excavation rate '!$O134=1,($B85-$B86), )</f>
        <v>6</v>
      </c>
      <c r="D86" s="156">
        <f>IF('excavation rate '!$O134=2,($B85-$B86), )</f>
        <v>0</v>
      </c>
      <c r="E86" s="156">
        <f>IF('excavation rate '!$O134=3,($B85-$B86), )</f>
        <v>0</v>
      </c>
      <c r="F86" s="156">
        <f>IF('excavation rate '!$O134=4,($B85-$B86), )</f>
        <v>0</v>
      </c>
      <c r="G86" s="156">
        <f>IF('excavation rate '!$O134=5,($B85-$B86), )</f>
        <v>0</v>
      </c>
      <c r="H86" s="156">
        <f>IF('excavation rate '!$O134=6,($B85-$B86), )</f>
        <v>0</v>
      </c>
    </row>
    <row r="87" spans="2:8">
      <c r="B87" s="154">
        <f>'excavation rate '!K135</f>
        <v>26781.1</v>
      </c>
      <c r="C87" s="156">
        <f>IF('excavation rate '!$O135=1,($B86-$B87), )</f>
        <v>6</v>
      </c>
      <c r="D87" s="156">
        <f>IF('excavation rate '!$O135=2,($B86-$B87), )</f>
        <v>0</v>
      </c>
      <c r="E87" s="156">
        <f>IF('excavation rate '!$O135=3,($B86-$B87), )</f>
        <v>0</v>
      </c>
      <c r="F87" s="156">
        <f>IF('excavation rate '!$O135=4,($B86-$B87), )</f>
        <v>0</v>
      </c>
      <c r="G87" s="156">
        <f>IF('excavation rate '!$O135=5,($B86-$B87), )</f>
        <v>0</v>
      </c>
      <c r="H87" s="156">
        <f>IF('excavation rate '!$O135=6,($B86-$B87), )</f>
        <v>0</v>
      </c>
    </row>
    <row r="88" spans="2:8">
      <c r="B88" s="154">
        <f>'excavation rate '!K136</f>
        <v>26777.1</v>
      </c>
      <c r="C88" s="156">
        <f>IF('excavation rate '!$O136=1,($B87-$B88), )</f>
        <v>4</v>
      </c>
      <c r="D88" s="156">
        <f>IF('excavation rate '!$O136=2,($B87-$B88), )</f>
        <v>0</v>
      </c>
      <c r="E88" s="156">
        <f>IF('excavation rate '!$O136=3,($B87-$B88), )</f>
        <v>0</v>
      </c>
      <c r="F88" s="156">
        <f>IF('excavation rate '!$O136=4,($B87-$B88), )</f>
        <v>0</v>
      </c>
      <c r="G88" s="156">
        <f>IF('excavation rate '!$O136=5,($B87-$B88), )</f>
        <v>0</v>
      </c>
      <c r="H88" s="156">
        <f>IF('excavation rate '!$O136=6,($B87-$B88), )</f>
        <v>0</v>
      </c>
    </row>
    <row r="89" spans="2:8">
      <c r="B89" s="154">
        <f>'excavation rate '!K137</f>
        <v>26771.1</v>
      </c>
      <c r="C89" s="156">
        <f>IF('excavation rate '!$O137=1,($B88-$B89), )</f>
        <v>6</v>
      </c>
      <c r="D89" s="156">
        <f>IF('excavation rate '!$O137=2,($B88-$B89), )</f>
        <v>0</v>
      </c>
      <c r="E89" s="156">
        <f>IF('excavation rate '!$O137=3,($B88-$B89), )</f>
        <v>0</v>
      </c>
      <c r="F89" s="156">
        <f>IF('excavation rate '!$O137=4,($B88-$B89), )</f>
        <v>0</v>
      </c>
      <c r="G89" s="156">
        <f>IF('excavation rate '!$O137=5,($B88-$B89), )</f>
        <v>0</v>
      </c>
      <c r="H89" s="156">
        <f>IF('excavation rate '!$O137=6,($B88-$B89), )</f>
        <v>0</v>
      </c>
    </row>
    <row r="90" spans="2:8">
      <c r="B90" s="154">
        <f>'excavation rate '!K138</f>
        <v>26765.1</v>
      </c>
      <c r="C90" s="156">
        <f>IF('excavation rate '!$O138=1,($B89-$B90), )</f>
        <v>6</v>
      </c>
      <c r="D90" s="156">
        <f>IF('excavation rate '!$O138=2,($B89-$B90), )</f>
        <v>0</v>
      </c>
      <c r="E90" s="156">
        <f>IF('excavation rate '!$O138=3,($B89-$B90), )</f>
        <v>0</v>
      </c>
      <c r="F90" s="156">
        <f>IF('excavation rate '!$O138=4,($B89-$B90), )</f>
        <v>0</v>
      </c>
      <c r="G90" s="156">
        <f>IF('excavation rate '!$O138=5,($B89-$B90), )</f>
        <v>0</v>
      </c>
      <c r="H90" s="156">
        <f>IF('excavation rate '!$O138=6,($B89-$B90), )</f>
        <v>0</v>
      </c>
    </row>
    <row r="91" spans="2:8">
      <c r="B91" s="154">
        <f>'excavation rate '!K139</f>
        <v>26759.1</v>
      </c>
      <c r="C91" s="156">
        <f>IF('excavation rate '!$O139=1,($B90-$B91), )</f>
        <v>6</v>
      </c>
      <c r="D91" s="156">
        <f>IF('excavation rate '!$O139=2,($B90-$B91), )</f>
        <v>0</v>
      </c>
      <c r="E91" s="156">
        <f>IF('excavation rate '!$O139=3,($B90-$B91), )</f>
        <v>0</v>
      </c>
      <c r="F91" s="156">
        <f>IF('excavation rate '!$O139=4,($B90-$B91), )</f>
        <v>0</v>
      </c>
      <c r="G91" s="156">
        <f>IF('excavation rate '!$O139=5,($B90-$B91), )</f>
        <v>0</v>
      </c>
      <c r="H91" s="156">
        <f>IF('excavation rate '!$O139=6,($B90-$B91), )</f>
        <v>0</v>
      </c>
    </row>
    <row r="92" spans="2:8">
      <c r="B92" s="154">
        <f>'excavation rate '!K140</f>
        <v>26749</v>
      </c>
      <c r="C92" s="156">
        <f>IF('excavation rate '!$O140=1,($B91-$B92), )</f>
        <v>10.099999999998545</v>
      </c>
      <c r="D92" s="156">
        <f>IF('excavation rate '!$O140=2,($B91-$B92), )</f>
        <v>0</v>
      </c>
      <c r="E92" s="156">
        <f>IF('excavation rate '!$O140=3,($B91-$B92), )</f>
        <v>0</v>
      </c>
      <c r="F92" s="156">
        <f>IF('excavation rate '!$O140=4,($B91-$B92), )</f>
        <v>0</v>
      </c>
      <c r="G92" s="156">
        <f>IF('excavation rate '!$O140=5,($B91-$B92), )</f>
        <v>0</v>
      </c>
      <c r="H92" s="156">
        <f>IF('excavation rate '!$O140=6,($B91-$B92), )</f>
        <v>0</v>
      </c>
    </row>
    <row r="93" spans="2:8">
      <c r="B93" s="154">
        <f>'excavation rate '!K141</f>
        <v>26745</v>
      </c>
      <c r="C93" s="156">
        <f>IF('excavation rate '!$O141=1,($B92-$B93), )</f>
        <v>0</v>
      </c>
      <c r="D93" s="156">
        <f>IF('excavation rate '!$O141=2,($B92-$B93), )</f>
        <v>4</v>
      </c>
      <c r="E93" s="156">
        <f>IF('excavation rate '!$O141=3,($B92-$B93), )</f>
        <v>0</v>
      </c>
      <c r="F93" s="156">
        <f>IF('excavation rate '!$O141=4,($B92-$B93), )</f>
        <v>0</v>
      </c>
      <c r="G93" s="156">
        <f>IF('excavation rate '!$O141=5,($B92-$B93), )</f>
        <v>0</v>
      </c>
      <c r="H93" s="156">
        <f>IF('excavation rate '!$O141=6,($B92-$B93), )</f>
        <v>0</v>
      </c>
    </row>
    <row r="94" spans="2:8">
      <c r="B94" s="154">
        <f>'excavation rate '!K142</f>
        <v>26740.5</v>
      </c>
      <c r="C94" s="156">
        <f>IF('excavation rate '!$O142=1,($B93-$B94), )</f>
        <v>0</v>
      </c>
      <c r="D94" s="156">
        <f>IF('excavation rate '!$O142=2,($B93-$B94), )</f>
        <v>4.5</v>
      </c>
      <c r="E94" s="156">
        <f>IF('excavation rate '!$O142=3,($B93-$B94), )</f>
        <v>0</v>
      </c>
      <c r="F94" s="156">
        <f>IF('excavation rate '!$O142=4,($B93-$B94), )</f>
        <v>0</v>
      </c>
      <c r="G94" s="156">
        <f>IF('excavation rate '!$O142=5,($B93-$B94), )</f>
        <v>0</v>
      </c>
      <c r="H94" s="156">
        <f>IF('excavation rate '!$O142=6,($B93-$B94), )</f>
        <v>0</v>
      </c>
    </row>
    <row r="95" spans="2:8">
      <c r="B95" s="154">
        <f>'excavation rate '!K143</f>
        <v>26737.5</v>
      </c>
      <c r="C95" s="156">
        <f>IF('excavation rate '!$O143=1,($B94-$B95), )</f>
        <v>0</v>
      </c>
      <c r="D95" s="156">
        <f>IF('excavation rate '!$O143=2,($B94-$B95), )</f>
        <v>0</v>
      </c>
      <c r="E95" s="156">
        <f>IF('excavation rate '!$O143=3,($B94-$B95), )</f>
        <v>3</v>
      </c>
      <c r="F95" s="156">
        <f>IF('excavation rate '!$O143=4,($B94-$B95), )</f>
        <v>0</v>
      </c>
      <c r="G95" s="156">
        <f>IF('excavation rate '!$O143=5,($B94-$B95), )</f>
        <v>0</v>
      </c>
      <c r="H95" s="156">
        <f>IF('excavation rate '!$O143=6,($B94-$B95), )</f>
        <v>0</v>
      </c>
    </row>
    <row r="96" spans="2:8">
      <c r="B96" s="154">
        <f>'excavation rate '!K144</f>
        <v>26734.5</v>
      </c>
      <c r="C96" s="156">
        <f>IF('excavation rate '!$O144=1,($B95-$B96), )</f>
        <v>0</v>
      </c>
      <c r="D96" s="156">
        <f>IF('excavation rate '!$O144=2,($B95-$B96), )</f>
        <v>0</v>
      </c>
      <c r="E96" s="156">
        <f>IF('excavation rate '!$O144=3,($B95-$B96), )</f>
        <v>3</v>
      </c>
      <c r="F96" s="156">
        <f>IF('excavation rate '!$O144=4,($B95-$B96), )</f>
        <v>0</v>
      </c>
      <c r="G96" s="156">
        <f>IF('excavation rate '!$O144=5,($B95-$B96), )</f>
        <v>0</v>
      </c>
      <c r="H96" s="156">
        <f>IF('excavation rate '!$O144=6,($B95-$B96), )</f>
        <v>0</v>
      </c>
    </row>
    <row r="97" spans="1:9">
      <c r="B97" s="154">
        <f>'excavation rate '!K145</f>
        <v>26731.5</v>
      </c>
      <c r="C97" s="156">
        <f>IF('excavation rate '!$O145=1,($B96-$B97), )</f>
        <v>0</v>
      </c>
      <c r="D97" s="156">
        <f>IF('excavation rate '!$O145=2,($B96-$B97), )</f>
        <v>0</v>
      </c>
      <c r="E97" s="156">
        <f>IF('excavation rate '!$O145=3,($B96-$B97), )</f>
        <v>3</v>
      </c>
      <c r="F97" s="156">
        <f>IF('excavation rate '!$O145=4,($B96-$B97), )</f>
        <v>0</v>
      </c>
      <c r="G97" s="156">
        <f>IF('excavation rate '!$O145=5,($B96-$B97), )</f>
        <v>0</v>
      </c>
      <c r="H97" s="156">
        <f>IF('excavation rate '!$O145=6,($B96-$B97), )</f>
        <v>0</v>
      </c>
    </row>
    <row r="98" spans="1:9">
      <c r="B98" s="154">
        <f>'excavation rate '!K146</f>
        <v>26727</v>
      </c>
      <c r="C98" s="156">
        <f>IF('excavation rate '!$O146=1,($B97-$B98), )</f>
        <v>0</v>
      </c>
      <c r="D98" s="156">
        <f>IF('excavation rate '!$O146=2,($B97-$B98), )</f>
        <v>0</v>
      </c>
      <c r="E98" s="156">
        <f>IF('excavation rate '!$O146=3,($B97-$B98), )</f>
        <v>4.5</v>
      </c>
      <c r="F98" s="156">
        <f>IF('excavation rate '!$O146=4,($B97-$B98), )</f>
        <v>0</v>
      </c>
      <c r="G98" s="156">
        <f>IF('excavation rate '!$O146=5,($B97-$B98), )</f>
        <v>0</v>
      </c>
      <c r="H98" s="156">
        <f>IF('excavation rate '!$O146=6,($B97-$B98), )</f>
        <v>0</v>
      </c>
    </row>
    <row r="99" spans="1:9">
      <c r="B99" s="154">
        <f>'excavation rate '!K147</f>
        <v>26725.5</v>
      </c>
      <c r="C99" s="156">
        <f>IF('excavation rate '!$O147=1,($B98-$B99), )</f>
        <v>0</v>
      </c>
      <c r="D99" s="156">
        <f>IF('excavation rate '!$O147=2,($B98-$B99), )</f>
        <v>0</v>
      </c>
      <c r="E99" s="156">
        <f>IF('excavation rate '!$O147=3,($B98-$B99), )</f>
        <v>1.5</v>
      </c>
      <c r="F99" s="156">
        <f>IF('excavation rate '!$O147=4,($B98-$B99), )</f>
        <v>0</v>
      </c>
      <c r="G99" s="156">
        <f>IF('excavation rate '!$O147=5,($B98-$B99), )</f>
        <v>0</v>
      </c>
      <c r="H99" s="156">
        <f>IF('excavation rate '!$O147=6,($B98-$B99), )</f>
        <v>0</v>
      </c>
    </row>
    <row r="100" spans="1:9">
      <c r="B100" s="154">
        <f>'excavation rate '!K148</f>
        <v>26721</v>
      </c>
      <c r="C100" s="156">
        <f>IF('excavation rate '!$O148=1,($B99-$B100), )</f>
        <v>0</v>
      </c>
      <c r="D100" s="156">
        <f>IF('excavation rate '!$O148=2,($B99-$B100), )</f>
        <v>0</v>
      </c>
      <c r="E100" s="156">
        <f>IF('excavation rate '!$O148=3,($B99-$B100), )</f>
        <v>4.5</v>
      </c>
      <c r="F100" s="156">
        <f>IF('excavation rate '!$O148=4,($B99-$B100), )</f>
        <v>0</v>
      </c>
      <c r="G100" s="156">
        <f>IF('excavation rate '!$O148=5,($B99-$B100), )</f>
        <v>0</v>
      </c>
      <c r="H100" s="156">
        <f>IF('excavation rate '!$O148=6,($B99-$B100), )</f>
        <v>0</v>
      </c>
    </row>
    <row r="101" spans="1:9">
      <c r="B101" s="154">
        <f>'excavation rate '!K149</f>
        <v>26719.200000000001</v>
      </c>
      <c r="C101" s="156">
        <f>IF('excavation rate '!$O149=1,($B100-$B101), )</f>
        <v>0</v>
      </c>
      <c r="D101" s="156">
        <f>IF('excavation rate '!$O149=2,($B100-$B101), )</f>
        <v>1.7999999999992724</v>
      </c>
      <c r="E101" s="156">
        <f>IF('excavation rate '!$O149=3,($B100-$B101), )</f>
        <v>0</v>
      </c>
      <c r="F101" s="156">
        <f>IF('excavation rate '!$O149=4,($B100-$B101), )</f>
        <v>0</v>
      </c>
      <c r="G101" s="156">
        <f>IF('excavation rate '!$O149=5,($B100-$B101), )</f>
        <v>0</v>
      </c>
      <c r="H101" s="156">
        <f>IF('excavation rate '!$O149=6,($B100-$B101), )</f>
        <v>0</v>
      </c>
    </row>
    <row r="102" spans="1:9">
      <c r="B102" s="154">
        <f>'excavation rate '!K150</f>
        <v>26715</v>
      </c>
      <c r="C102" s="156">
        <f>IF('excavation rate '!$O150=1,($B101-$B102), )</f>
        <v>0</v>
      </c>
      <c r="D102" s="156">
        <f>IF('excavation rate '!$O150=2,($B101-$B102), )</f>
        <v>4.2000000000007276</v>
      </c>
      <c r="E102" s="156">
        <f>IF('excavation rate '!$O150=3,($B101-$B102), )</f>
        <v>0</v>
      </c>
      <c r="F102" s="156">
        <f>IF('excavation rate '!$O150=4,($B101-$B102), )</f>
        <v>0</v>
      </c>
      <c r="G102" s="156">
        <f>IF('excavation rate '!$O150=5,($B101-$B102), )</f>
        <v>0</v>
      </c>
      <c r="H102" s="156">
        <f>IF('excavation rate '!$O150=6,($B101-$B102), )</f>
        <v>0</v>
      </c>
    </row>
    <row r="103" spans="1:9">
      <c r="B103" s="154">
        <f>'excavation rate '!K151</f>
        <v>26710.5</v>
      </c>
      <c r="C103" s="156">
        <f>IF('excavation rate '!$O151=1,($B102-$B103), )</f>
        <v>0</v>
      </c>
      <c r="D103" s="156">
        <f>IF('excavation rate '!$O151=2,($B102-$B103), )</f>
        <v>0</v>
      </c>
      <c r="E103" s="156">
        <f>IF('excavation rate '!$O151=3,($B102-$B103), )</f>
        <v>4.5</v>
      </c>
      <c r="F103" s="156">
        <f>IF('excavation rate '!$O151=4,($B102-$B103), )</f>
        <v>0</v>
      </c>
      <c r="G103" s="156">
        <f>IF('excavation rate '!$O151=5,($B102-$B103), )</f>
        <v>0</v>
      </c>
      <c r="H103" s="156">
        <f>IF('excavation rate '!$O151=6,($B102-$B103), )</f>
        <v>0</v>
      </c>
    </row>
    <row r="104" spans="1:9">
      <c r="B104" s="154"/>
      <c r="C104" s="156"/>
      <c r="D104" s="156"/>
      <c r="E104" s="156"/>
      <c r="F104" s="156"/>
      <c r="G104" s="156"/>
      <c r="H104" s="156"/>
    </row>
    <row r="105" spans="1:9">
      <c r="B105" t="s">
        <v>38</v>
      </c>
      <c r="C105" s="152" t="s">
        <v>39</v>
      </c>
      <c r="D105" s="152" t="s">
        <v>40</v>
      </c>
      <c r="E105" s="152" t="s">
        <v>41</v>
      </c>
      <c r="F105" s="152" t="s">
        <v>42</v>
      </c>
      <c r="G105" s="152" t="s">
        <v>43</v>
      </c>
      <c r="H105" s="152" t="s">
        <v>44</v>
      </c>
      <c r="I105" s="152" t="s">
        <v>47</v>
      </c>
    </row>
    <row r="106" spans="1:9">
      <c r="A106" t="s">
        <v>7</v>
      </c>
      <c r="B106" s="154"/>
      <c r="C106" s="156">
        <f t="shared" ref="C106:H106" si="2">SUM(C4:C103)</f>
        <v>104.09999999999854</v>
      </c>
      <c r="D106" s="156">
        <f t="shared" si="2"/>
        <v>34.900000000001455</v>
      </c>
      <c r="E106" s="156">
        <f t="shared" si="2"/>
        <v>39</v>
      </c>
      <c r="F106" s="156">
        <f t="shared" si="2"/>
        <v>0</v>
      </c>
      <c r="G106" s="156">
        <f t="shared" si="2"/>
        <v>0</v>
      </c>
      <c r="H106" s="156">
        <f t="shared" si="2"/>
        <v>65.5</v>
      </c>
      <c r="I106" s="156">
        <f>SUM(C106:H106)</f>
        <v>243.5</v>
      </c>
    </row>
    <row r="107" spans="1:9">
      <c r="A107" t="s">
        <v>48</v>
      </c>
      <c r="B107" s="154"/>
      <c r="C107" s="156">
        <f t="shared" ref="C107:H107" si="3">M16</f>
        <v>19.5</v>
      </c>
      <c r="D107" s="156">
        <f t="shared" si="3"/>
        <v>82.5</v>
      </c>
      <c r="E107" s="156">
        <f t="shared" si="3"/>
        <v>58.7</v>
      </c>
      <c r="F107" s="156">
        <f t="shared" si="3"/>
        <v>0</v>
      </c>
      <c r="G107" s="156">
        <f t="shared" si="3"/>
        <v>8.3000000000000007</v>
      </c>
      <c r="H107" s="156">
        <f t="shared" si="3"/>
        <v>73</v>
      </c>
      <c r="I107" s="156">
        <f>SUM(C107:H107)</f>
        <v>242</v>
      </c>
    </row>
    <row r="108" spans="1:9">
      <c r="A108" t="s">
        <v>49</v>
      </c>
      <c r="B108" s="154"/>
      <c r="C108" s="156">
        <f t="shared" ref="C108:H108" si="4">C106-C107</f>
        <v>84.599999999998545</v>
      </c>
      <c r="D108" s="156">
        <f t="shared" si="4"/>
        <v>-47.599999999998545</v>
      </c>
      <c r="E108" s="156">
        <f t="shared" si="4"/>
        <v>-19.700000000000003</v>
      </c>
      <c r="F108" s="156">
        <f t="shared" si="4"/>
        <v>0</v>
      </c>
      <c r="G108" s="156">
        <f t="shared" si="4"/>
        <v>-8.3000000000000007</v>
      </c>
      <c r="H108" s="156">
        <f t="shared" si="4"/>
        <v>-7.5</v>
      </c>
    </row>
    <row r="109" spans="1:9">
      <c r="B109" s="154"/>
      <c r="C109" s="157">
        <f t="shared" ref="C109:H109" si="5">C108/C107</f>
        <v>4.3384615384614635</v>
      </c>
      <c r="D109" s="157">
        <f t="shared" si="5"/>
        <v>-0.57696969696967937</v>
      </c>
      <c r="E109" s="157">
        <f t="shared" si="5"/>
        <v>-0.33560477001703581</v>
      </c>
      <c r="F109" s="157" t="e">
        <f t="shared" si="5"/>
        <v>#DIV/0!</v>
      </c>
      <c r="G109" s="157">
        <f t="shared" si="5"/>
        <v>-1</v>
      </c>
      <c r="H109" s="157">
        <f t="shared" si="5"/>
        <v>-0.10273972602739725</v>
      </c>
    </row>
    <row r="110" spans="1:9">
      <c r="B110" s="154"/>
      <c r="C110" s="156"/>
      <c r="D110" s="156"/>
      <c r="E110" s="156"/>
      <c r="F110" s="156"/>
      <c r="G110" s="156"/>
      <c r="H110" s="156"/>
    </row>
    <row r="111" spans="1:9">
      <c r="B111" s="154"/>
      <c r="C111" s="156"/>
      <c r="D111" s="156"/>
      <c r="E111" s="156"/>
      <c r="F111" s="156"/>
      <c r="G111" s="156"/>
      <c r="H111" s="156"/>
    </row>
    <row r="112" spans="1:9">
      <c r="B112" s="154"/>
      <c r="C112" s="156"/>
      <c r="D112" s="156"/>
      <c r="E112" s="156"/>
      <c r="F112" s="156"/>
      <c r="G112" s="156"/>
      <c r="H112" s="156"/>
    </row>
    <row r="113" spans="2:8">
      <c r="B113" s="154"/>
      <c r="C113" s="156"/>
      <c r="D113" s="156"/>
      <c r="E113" s="156"/>
      <c r="F113" s="156"/>
      <c r="G113" s="156"/>
      <c r="H113" s="156"/>
    </row>
    <row r="114" spans="2:8">
      <c r="B114" s="154"/>
      <c r="C114" s="156"/>
      <c r="D114" s="156"/>
      <c r="E114" s="156"/>
      <c r="F114" s="156"/>
      <c r="G114" s="156"/>
      <c r="H114" s="156"/>
    </row>
    <row r="115" spans="2:8">
      <c r="B115" s="154"/>
      <c r="C115" s="156"/>
      <c r="D115" s="156"/>
      <c r="E115" s="156"/>
      <c r="F115" s="156"/>
      <c r="G115" s="156"/>
      <c r="H115" s="156"/>
    </row>
    <row r="116" spans="2:8">
      <c r="B116" s="154"/>
      <c r="C116" s="156"/>
      <c r="D116" s="156"/>
      <c r="E116" s="156"/>
      <c r="F116" s="156"/>
      <c r="G116" s="156"/>
      <c r="H116" s="156"/>
    </row>
    <row r="117" spans="2:8">
      <c r="B117" s="154"/>
      <c r="C117" s="156"/>
      <c r="D117" s="156"/>
      <c r="E117" s="156"/>
      <c r="F117" s="156"/>
      <c r="G117" s="156"/>
      <c r="H117" s="1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Gráficos</vt:lpstr>
      </vt:variant>
      <vt:variant>
        <vt:i4>2</vt:i4>
      </vt:variant>
    </vt:vector>
  </HeadingPairs>
  <TitlesOfParts>
    <vt:vector size="7" baseType="lpstr">
      <vt:lpstr>excavation rate </vt:lpstr>
      <vt:lpstr>overburden</vt:lpstr>
      <vt:lpstr>Atraso-Adiantado</vt:lpstr>
      <vt:lpstr>help</vt:lpstr>
      <vt:lpstr>Compar. Distr. ST-FO</vt:lpstr>
      <vt:lpstr>Progress Graph</vt:lpstr>
      <vt:lpstr>Overburden Graph</vt:lpstr>
    </vt:vector>
  </TitlesOfParts>
  <Company>iC -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MDP</cp:lastModifiedBy>
  <cp:lastPrinted>2009-08-30T11:58:18Z</cp:lastPrinted>
  <dcterms:created xsi:type="dcterms:W3CDTF">2008-07-08T09:58:23Z</dcterms:created>
  <dcterms:modified xsi:type="dcterms:W3CDTF">2009-11-18T14:40:54Z</dcterms:modified>
</cp:coreProperties>
</file>